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Timon And MATI Enterprise\MATI Trader\Calculators\Final\MATI Trader Portfolio Calculator\"/>
    </mc:Choice>
  </mc:AlternateContent>
  <xr:revisionPtr revIDLastSave="0" documentId="13_ncr:1_{69BBAC1E-F3B4-432C-B5B6-AA1A43D17758}" xr6:coauthVersionLast="45" xr6:coauthVersionMax="45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Sheet1" sheetId="5" state="hidden" r:id="rId1"/>
    <sheet name="SA Derivatives" sheetId="16" state="hidden" r:id="rId2"/>
    <sheet name="Track Record Chart" sheetId="19" state="hidden" r:id="rId3"/>
    <sheet name="Track Record Chart Vunani" sheetId="20" state="hidden" r:id="rId4"/>
    <sheet name="MATI Trader Spread Journal" sheetId="3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2" i="31" l="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5" i="31"/>
  <c r="AL26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0" i="31"/>
  <c r="AL41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4" i="31"/>
  <c r="AL55" i="31"/>
  <c r="AL56" i="31"/>
  <c r="AL57" i="31"/>
  <c r="AL58" i="31"/>
  <c r="AL59" i="31"/>
  <c r="AL60" i="31"/>
  <c r="AL61" i="31"/>
  <c r="AL62" i="31"/>
  <c r="AL63" i="31"/>
  <c r="AL64" i="31"/>
  <c r="AL65" i="31"/>
  <c r="AL66" i="31"/>
  <c r="AL67" i="31"/>
  <c r="AL68" i="31"/>
  <c r="AL69" i="31"/>
  <c r="AL70" i="31"/>
  <c r="AL71" i="31"/>
  <c r="AL72" i="31"/>
  <c r="AL73" i="31"/>
  <c r="AL74" i="31"/>
  <c r="AL75" i="31"/>
  <c r="AL76" i="31"/>
  <c r="AL77" i="31"/>
  <c r="AL78" i="31"/>
  <c r="AL79" i="31"/>
  <c r="AL80" i="31"/>
  <c r="AL81" i="31"/>
  <c r="AL82" i="31"/>
  <c r="AL83" i="31"/>
  <c r="AL84" i="31"/>
  <c r="AL85" i="31"/>
  <c r="AL86" i="31"/>
  <c r="AL87" i="31"/>
  <c r="AL88" i="31"/>
  <c r="AL89" i="31"/>
  <c r="AL90" i="31"/>
  <c r="AL91" i="31"/>
  <c r="AL92" i="31"/>
  <c r="AL93" i="31"/>
  <c r="AL94" i="31"/>
  <c r="AL95" i="31"/>
  <c r="AL96" i="31"/>
  <c r="AL97" i="31"/>
  <c r="AL98" i="31"/>
  <c r="AL99" i="31"/>
  <c r="AL100" i="31"/>
  <c r="AL101" i="31"/>
  <c r="AL102" i="31"/>
  <c r="AL103" i="31"/>
  <c r="AL104" i="31"/>
  <c r="AL105" i="31"/>
  <c r="AL106" i="31"/>
  <c r="AL107" i="31"/>
  <c r="AL108" i="31"/>
  <c r="AL109" i="31"/>
  <c r="AL110" i="31"/>
  <c r="AL111" i="31"/>
  <c r="AL112" i="31"/>
  <c r="AL113" i="31"/>
  <c r="AL114" i="31"/>
  <c r="AL115" i="31"/>
  <c r="AL116" i="31"/>
  <c r="AL117" i="31"/>
  <c r="AL118" i="31"/>
  <c r="AL119" i="31"/>
  <c r="AL120" i="31"/>
  <c r="AL121" i="31"/>
  <c r="AL122" i="31"/>
  <c r="AL123" i="31"/>
  <c r="AL124" i="31"/>
  <c r="AL125" i="31"/>
  <c r="AL126" i="31"/>
  <c r="AL127" i="31"/>
  <c r="AL128" i="31"/>
  <c r="AL129" i="31"/>
  <c r="AL130" i="31"/>
  <c r="AL131" i="31"/>
  <c r="AL132" i="31"/>
  <c r="AL133" i="31"/>
  <c r="AL134" i="31"/>
  <c r="AL135" i="31"/>
  <c r="AL136" i="31"/>
  <c r="AL137" i="31"/>
  <c r="AL138" i="31"/>
  <c r="AL139" i="31"/>
  <c r="AL140" i="31"/>
  <c r="AL141" i="31"/>
  <c r="AL142" i="31"/>
  <c r="AL143" i="31"/>
  <c r="AL144" i="31"/>
  <c r="AL145" i="31"/>
  <c r="AL146" i="31"/>
  <c r="AL147" i="31"/>
  <c r="AL148" i="31"/>
  <c r="AL149" i="31"/>
  <c r="AL150" i="31"/>
  <c r="AL151" i="31"/>
  <c r="AL152" i="31"/>
  <c r="AL153" i="31"/>
  <c r="AL154" i="31"/>
  <c r="AL155" i="31"/>
  <c r="AL156" i="31"/>
  <c r="AL157" i="31"/>
  <c r="AL158" i="31"/>
  <c r="AL159" i="31"/>
  <c r="AL160" i="31"/>
  <c r="AL161" i="31"/>
  <c r="AL162" i="31"/>
  <c r="AL163" i="31"/>
  <c r="AL164" i="31"/>
  <c r="AL165" i="31"/>
  <c r="AL166" i="31"/>
  <c r="AL167" i="31"/>
  <c r="AL168" i="31"/>
  <c r="AL169" i="31"/>
  <c r="AL170" i="31"/>
  <c r="AL171" i="31"/>
  <c r="AL172" i="31"/>
  <c r="AL173" i="31"/>
  <c r="AL174" i="31"/>
  <c r="AL175" i="31"/>
  <c r="AL176" i="31"/>
  <c r="AL177" i="31"/>
  <c r="AL178" i="31"/>
  <c r="AL179" i="31"/>
  <c r="AL180" i="31"/>
  <c r="AL181" i="31"/>
  <c r="AL182" i="31"/>
  <c r="AL183" i="31"/>
  <c r="AL184" i="31"/>
  <c r="AL185" i="31"/>
  <c r="AL186" i="31"/>
  <c r="AL187" i="31"/>
  <c r="AL188" i="31"/>
  <c r="AL189" i="31"/>
  <c r="AL190" i="31"/>
  <c r="AL191" i="31"/>
  <c r="AL192" i="31"/>
  <c r="AL193" i="31"/>
  <c r="AL194" i="31"/>
  <c r="AL195" i="31"/>
  <c r="AL196" i="31"/>
  <c r="AL197" i="31"/>
  <c r="AL198" i="31"/>
  <c r="AL199" i="31"/>
  <c r="AL200" i="31"/>
  <c r="AL201" i="31"/>
  <c r="AL202" i="31"/>
  <c r="AL203" i="31"/>
  <c r="AL204" i="31"/>
  <c r="AL205" i="31"/>
  <c r="AL206" i="31"/>
  <c r="AL207" i="31"/>
  <c r="AL208" i="31"/>
  <c r="AL209" i="31"/>
  <c r="AL210" i="31"/>
  <c r="AL211" i="31"/>
  <c r="AL212" i="31"/>
  <c r="AL213" i="31"/>
  <c r="AL214" i="31"/>
  <c r="AL215" i="31"/>
  <c r="AL216" i="31"/>
  <c r="AL217" i="31"/>
  <c r="AL218" i="31"/>
  <c r="AL219" i="31"/>
  <c r="AL220" i="31"/>
  <c r="AL221" i="31"/>
  <c r="AL222" i="31"/>
  <c r="AL223" i="31"/>
  <c r="AL224" i="31"/>
  <c r="AL225" i="31"/>
  <c r="AL226" i="31"/>
  <c r="AL227" i="31"/>
  <c r="AL228" i="31"/>
  <c r="AL229" i="31"/>
  <c r="AL230" i="31"/>
  <c r="AL231" i="31"/>
  <c r="AL232" i="31"/>
  <c r="AL233" i="31"/>
  <c r="AL234" i="31"/>
  <c r="AL235" i="31"/>
  <c r="AL236" i="31"/>
  <c r="AL237" i="31"/>
  <c r="AL238" i="31"/>
  <c r="AL239" i="31"/>
  <c r="AL240" i="31"/>
  <c r="AL241" i="31"/>
  <c r="AL242" i="31"/>
  <c r="AL243" i="31"/>
  <c r="AL244" i="31"/>
  <c r="AL245" i="31"/>
  <c r="AL246" i="31"/>
  <c r="AL247" i="31"/>
  <c r="AL248" i="31"/>
  <c r="AL249" i="31"/>
  <c r="AL250" i="31"/>
  <c r="AL251" i="31"/>
  <c r="AL252" i="31"/>
  <c r="AL253" i="31"/>
  <c r="AL254" i="31"/>
  <c r="AL255" i="31"/>
  <c r="AL256" i="31"/>
  <c r="AL257" i="31"/>
  <c r="AL258" i="31"/>
  <c r="AL259" i="31"/>
  <c r="AL260" i="31"/>
  <c r="AL261" i="31"/>
  <c r="AL262" i="31"/>
  <c r="AL263" i="31"/>
  <c r="AL264" i="31"/>
  <c r="AL265" i="31"/>
  <c r="AL266" i="31"/>
  <c r="AL267" i="31"/>
  <c r="AL268" i="31"/>
  <c r="AL269" i="31"/>
  <c r="AL270" i="31"/>
  <c r="AL271" i="31"/>
  <c r="AL272" i="31"/>
  <c r="AL273" i="31"/>
  <c r="AL274" i="31"/>
  <c r="AL275" i="31"/>
  <c r="AL276" i="31"/>
  <c r="AL277" i="31"/>
  <c r="AL278" i="31"/>
  <c r="AL279" i="31"/>
  <c r="AL280" i="31"/>
  <c r="AL281" i="31"/>
  <c r="AL282" i="31"/>
  <c r="AL283" i="31"/>
  <c r="AL284" i="31"/>
  <c r="AL285" i="31"/>
  <c r="AL286" i="31"/>
  <c r="AL287" i="31"/>
  <c r="AL288" i="31"/>
  <c r="AL289" i="31"/>
  <c r="AL290" i="31"/>
  <c r="AL291" i="31"/>
  <c r="AL292" i="31"/>
  <c r="AL293" i="31"/>
  <c r="AL294" i="31"/>
  <c r="AL295" i="31"/>
  <c r="AL296" i="31"/>
  <c r="AL297" i="31"/>
  <c r="AL298" i="31"/>
  <c r="AL299" i="31"/>
  <c r="AL300" i="31"/>
  <c r="AL301" i="31"/>
  <c r="AL302" i="31"/>
  <c r="AL303" i="31"/>
  <c r="AL304" i="31"/>
  <c r="AL305" i="31"/>
  <c r="AL306" i="31"/>
  <c r="AL307" i="31"/>
  <c r="AL308" i="31"/>
  <c r="AL309" i="31"/>
  <c r="AL310" i="31"/>
  <c r="AL311" i="31"/>
  <c r="AL312" i="31"/>
  <c r="AL313" i="31"/>
  <c r="AL314" i="31"/>
  <c r="AL315" i="31"/>
  <c r="AL316" i="31"/>
  <c r="AL317" i="31"/>
  <c r="AL318" i="31"/>
  <c r="AL319" i="31"/>
  <c r="AL320" i="31"/>
  <c r="AL321" i="31"/>
  <c r="AL322" i="31"/>
  <c r="AL323" i="31"/>
  <c r="AL324" i="31"/>
  <c r="AL325" i="31"/>
  <c r="AL326" i="31"/>
  <c r="AL327" i="31"/>
  <c r="AL328" i="31"/>
  <c r="AL329" i="31"/>
  <c r="AL330" i="31"/>
  <c r="AL331" i="31"/>
  <c r="AL332" i="31"/>
  <c r="AL333" i="31"/>
  <c r="AL334" i="31"/>
  <c r="AL335" i="31"/>
  <c r="AL336" i="31"/>
  <c r="AL337" i="31"/>
  <c r="AL338" i="31"/>
  <c r="AL339" i="31"/>
  <c r="AL340" i="31"/>
  <c r="AL341" i="31"/>
  <c r="AL342" i="31"/>
  <c r="AL343" i="31"/>
  <c r="AL344" i="31"/>
  <c r="AL345" i="31"/>
  <c r="AL346" i="31"/>
  <c r="AL347" i="31"/>
  <c r="AL348" i="31"/>
  <c r="AL349" i="31"/>
  <c r="AL350" i="31"/>
  <c r="AL351" i="31"/>
  <c r="AL352" i="31"/>
  <c r="AL353" i="31"/>
  <c r="AL354" i="31"/>
  <c r="AL355" i="31"/>
  <c r="AL356" i="31"/>
  <c r="AL357" i="31"/>
  <c r="AL358" i="31"/>
  <c r="AL359" i="31"/>
  <c r="AL360" i="31"/>
  <c r="AL361" i="31"/>
  <c r="AL362" i="31"/>
  <c r="AL363" i="31"/>
  <c r="AL364" i="31"/>
  <c r="AL365" i="31"/>
  <c r="AL366" i="31"/>
  <c r="AL367" i="31"/>
  <c r="AL368" i="31"/>
  <c r="AL369" i="31"/>
  <c r="AL370" i="31"/>
  <c r="AL371" i="31"/>
  <c r="AL372" i="31"/>
  <c r="AL373" i="31"/>
  <c r="AL374" i="31"/>
  <c r="AL375" i="31"/>
  <c r="AL376" i="31"/>
  <c r="AL377" i="31"/>
  <c r="AL378" i="31"/>
  <c r="AL379" i="31"/>
  <c r="AL380" i="31"/>
  <c r="AL381" i="31"/>
  <c r="AL382" i="31"/>
  <c r="AL383" i="31"/>
  <c r="AL384" i="31"/>
  <c r="AL385" i="31"/>
  <c r="AL386" i="31"/>
  <c r="AL387" i="31"/>
  <c r="AL388" i="31"/>
  <c r="AL389" i="31"/>
  <c r="AL390" i="31"/>
  <c r="AL391" i="31"/>
  <c r="AL392" i="31"/>
  <c r="AL393" i="31"/>
  <c r="AL394" i="31"/>
  <c r="AL395" i="31"/>
  <c r="AL396" i="31"/>
  <c r="AL397" i="31"/>
  <c r="AL398" i="31"/>
  <c r="AL399" i="31"/>
  <c r="AL400" i="31"/>
  <c r="AL401" i="31"/>
  <c r="AL402" i="31"/>
  <c r="AL403" i="31"/>
  <c r="AL404" i="31"/>
  <c r="AL405" i="31"/>
  <c r="AL406" i="31"/>
  <c r="AL407" i="31"/>
  <c r="AL408" i="31"/>
  <c r="AL409" i="31"/>
  <c r="AL410" i="31"/>
  <c r="AL411" i="31"/>
  <c r="AL412" i="31"/>
  <c r="AL413" i="31"/>
  <c r="AL414" i="31"/>
  <c r="AL415" i="31"/>
  <c r="AL416" i="31"/>
  <c r="AL417" i="31"/>
  <c r="AL418" i="31"/>
  <c r="AL419" i="31"/>
  <c r="AL420" i="31"/>
  <c r="AL421" i="31"/>
  <c r="AL422" i="31"/>
  <c r="AL423" i="31"/>
  <c r="AL424" i="31"/>
  <c r="AL425" i="31"/>
  <c r="AL426" i="31"/>
  <c r="AL427" i="31"/>
  <c r="AL428" i="31"/>
  <c r="AL429" i="31"/>
  <c r="AL430" i="31"/>
  <c r="AL431" i="31"/>
  <c r="AL432" i="31"/>
  <c r="AL433" i="31"/>
  <c r="AL434" i="31"/>
  <c r="AL435" i="31"/>
  <c r="AL436" i="31"/>
  <c r="AL437" i="31"/>
  <c r="AL438" i="31"/>
  <c r="AL439" i="31"/>
  <c r="AL440" i="31"/>
  <c r="AL441" i="31"/>
  <c r="AL442" i="31"/>
  <c r="AL443" i="31"/>
  <c r="AL444" i="31"/>
  <c r="AL445" i="31"/>
  <c r="AL446" i="31"/>
  <c r="AL447" i="31"/>
  <c r="AL448" i="31"/>
  <c r="AL449" i="31"/>
  <c r="AL450" i="31"/>
  <c r="AL451" i="31"/>
  <c r="AL452" i="31"/>
  <c r="AL453" i="31"/>
  <c r="AL454" i="31"/>
  <c r="AL455" i="31"/>
  <c r="AL456" i="31"/>
  <c r="AL457" i="31"/>
  <c r="AL458" i="31"/>
  <c r="AL459" i="31"/>
  <c r="AL460" i="31"/>
  <c r="AL461" i="31"/>
  <c r="AL462" i="31"/>
  <c r="AL463" i="31"/>
  <c r="AL464" i="31"/>
  <c r="AL465" i="31"/>
  <c r="AL466" i="31"/>
  <c r="AL467" i="31"/>
  <c r="AL468" i="31"/>
  <c r="AL469" i="31"/>
  <c r="AL470" i="31"/>
  <c r="AL471" i="31"/>
  <c r="AL472" i="31"/>
  <c r="AL473" i="31"/>
  <c r="AL474" i="31"/>
  <c r="AL475" i="31"/>
  <c r="AL476" i="31"/>
  <c r="AL477" i="31"/>
  <c r="AL478" i="31"/>
  <c r="AL479" i="31"/>
  <c r="AL480" i="31"/>
  <c r="AL481" i="31"/>
  <c r="AL482" i="31"/>
  <c r="AL483" i="31"/>
  <c r="AL484" i="31"/>
  <c r="AL485" i="31"/>
  <c r="AL486" i="31"/>
  <c r="AL487" i="31"/>
  <c r="AL488" i="31"/>
  <c r="AL489" i="31"/>
  <c r="AL490" i="31"/>
  <c r="AL491" i="31"/>
  <c r="AL492" i="31"/>
  <c r="AL493" i="31"/>
  <c r="AL494" i="31"/>
  <c r="AL495" i="31"/>
  <c r="AL496" i="31"/>
  <c r="AL497" i="31"/>
  <c r="AL498" i="31"/>
  <c r="AL499" i="31"/>
  <c r="AL500" i="31"/>
  <c r="AL501" i="31"/>
  <c r="AL502" i="31"/>
  <c r="AL503" i="31"/>
  <c r="AL504" i="31"/>
  <c r="AL505" i="31"/>
  <c r="AL506" i="31"/>
  <c r="AL507" i="31"/>
  <c r="AL508" i="31"/>
  <c r="AL509" i="31"/>
  <c r="AL510" i="31"/>
  <c r="AL511" i="31"/>
  <c r="AL512" i="31"/>
  <c r="AL513" i="31"/>
  <c r="AL514" i="31"/>
  <c r="AL515" i="31"/>
  <c r="AL516" i="31"/>
  <c r="AL517" i="31"/>
  <c r="AL518" i="31"/>
  <c r="AL519" i="31"/>
  <c r="AL520" i="31"/>
  <c r="AL521" i="31"/>
  <c r="AL522" i="31"/>
  <c r="AL523" i="31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25" i="31"/>
  <c r="AK26" i="31"/>
  <c r="AK27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40" i="31"/>
  <c r="AK41" i="31"/>
  <c r="AK42" i="31"/>
  <c r="AK43" i="31"/>
  <c r="AK44" i="31"/>
  <c r="AK45" i="31"/>
  <c r="AK46" i="31"/>
  <c r="AK47" i="31"/>
  <c r="AK48" i="31"/>
  <c r="AK49" i="31"/>
  <c r="AK50" i="31"/>
  <c r="AK51" i="31"/>
  <c r="AK52" i="31"/>
  <c r="AK53" i="31"/>
  <c r="AK54" i="31"/>
  <c r="AK55" i="31"/>
  <c r="AK56" i="31"/>
  <c r="AK57" i="31"/>
  <c r="AK58" i="31"/>
  <c r="AK59" i="31"/>
  <c r="AK60" i="31"/>
  <c r="AK61" i="31"/>
  <c r="AK62" i="31"/>
  <c r="AK63" i="31"/>
  <c r="AK64" i="31"/>
  <c r="AK65" i="31"/>
  <c r="AK66" i="31"/>
  <c r="AK67" i="31"/>
  <c r="AK68" i="31"/>
  <c r="AK69" i="31"/>
  <c r="AK70" i="31"/>
  <c r="AK71" i="31"/>
  <c r="AK72" i="31"/>
  <c r="AK73" i="31"/>
  <c r="AK74" i="31"/>
  <c r="AK75" i="31"/>
  <c r="AK76" i="31"/>
  <c r="AK77" i="31"/>
  <c r="AK78" i="31"/>
  <c r="AK79" i="31"/>
  <c r="AK80" i="31"/>
  <c r="AK81" i="31"/>
  <c r="AK82" i="31"/>
  <c r="AK83" i="31"/>
  <c r="AK84" i="31"/>
  <c r="AK85" i="31"/>
  <c r="AK86" i="31"/>
  <c r="AK87" i="31"/>
  <c r="AK88" i="31"/>
  <c r="AK89" i="31"/>
  <c r="AK90" i="31"/>
  <c r="AK91" i="31"/>
  <c r="AK92" i="31"/>
  <c r="AK93" i="31"/>
  <c r="AK94" i="31"/>
  <c r="AK95" i="31"/>
  <c r="AK96" i="31"/>
  <c r="AK97" i="31"/>
  <c r="AK98" i="31"/>
  <c r="AK99" i="31"/>
  <c r="AK100" i="31"/>
  <c r="AK101" i="31"/>
  <c r="AK102" i="31"/>
  <c r="AK103" i="31"/>
  <c r="AK104" i="31"/>
  <c r="AK105" i="31"/>
  <c r="AK106" i="31"/>
  <c r="AK107" i="31"/>
  <c r="AK108" i="31"/>
  <c r="AK109" i="31"/>
  <c r="AK110" i="31"/>
  <c r="AK111" i="31"/>
  <c r="AK112" i="31"/>
  <c r="AK113" i="31"/>
  <c r="AK114" i="31"/>
  <c r="AK115" i="31"/>
  <c r="AK116" i="31"/>
  <c r="AK117" i="31"/>
  <c r="AK118" i="31"/>
  <c r="AK119" i="31"/>
  <c r="AK120" i="31"/>
  <c r="AK121" i="31"/>
  <c r="AK122" i="31"/>
  <c r="AK123" i="31"/>
  <c r="AK124" i="31"/>
  <c r="AK125" i="31"/>
  <c r="AK126" i="31"/>
  <c r="AK127" i="31"/>
  <c r="AK128" i="31"/>
  <c r="AK129" i="31"/>
  <c r="AK130" i="31"/>
  <c r="AK131" i="31"/>
  <c r="AK132" i="31"/>
  <c r="AK133" i="31"/>
  <c r="AK134" i="31"/>
  <c r="AK135" i="31"/>
  <c r="AK136" i="31"/>
  <c r="AK137" i="31"/>
  <c r="AK138" i="31"/>
  <c r="AK139" i="31"/>
  <c r="AK140" i="31"/>
  <c r="AK141" i="31"/>
  <c r="AK142" i="31"/>
  <c r="AK143" i="31"/>
  <c r="AK144" i="31"/>
  <c r="AK145" i="31"/>
  <c r="AK146" i="31"/>
  <c r="AK147" i="31"/>
  <c r="AK148" i="31"/>
  <c r="AK149" i="31"/>
  <c r="AK150" i="31"/>
  <c r="AK151" i="31"/>
  <c r="AK152" i="31"/>
  <c r="AK153" i="31"/>
  <c r="AK154" i="31"/>
  <c r="AK155" i="31"/>
  <c r="AK156" i="31"/>
  <c r="AK157" i="31"/>
  <c r="AK158" i="31"/>
  <c r="AK159" i="31"/>
  <c r="AK160" i="31"/>
  <c r="AK161" i="31"/>
  <c r="AK162" i="31"/>
  <c r="AK163" i="31"/>
  <c r="AK164" i="31"/>
  <c r="AK165" i="31"/>
  <c r="AK166" i="31"/>
  <c r="AK167" i="31"/>
  <c r="AK168" i="31"/>
  <c r="AK169" i="31"/>
  <c r="AK170" i="31"/>
  <c r="AK171" i="31"/>
  <c r="AK172" i="31"/>
  <c r="AK173" i="31"/>
  <c r="AK174" i="31"/>
  <c r="AK175" i="31"/>
  <c r="AK176" i="31"/>
  <c r="AK177" i="31"/>
  <c r="AK178" i="31"/>
  <c r="AK179" i="31"/>
  <c r="AK180" i="31"/>
  <c r="AK181" i="31"/>
  <c r="AK182" i="31"/>
  <c r="AK183" i="31"/>
  <c r="AK184" i="31"/>
  <c r="AK185" i="31"/>
  <c r="AK186" i="31"/>
  <c r="AK187" i="31"/>
  <c r="AK188" i="31"/>
  <c r="AK189" i="31"/>
  <c r="AK190" i="31"/>
  <c r="AK191" i="31"/>
  <c r="AK192" i="31"/>
  <c r="AK193" i="31"/>
  <c r="AK194" i="31"/>
  <c r="AK195" i="31"/>
  <c r="AK196" i="31"/>
  <c r="AK197" i="31"/>
  <c r="AK198" i="31"/>
  <c r="AK199" i="31"/>
  <c r="AK200" i="31"/>
  <c r="AK201" i="31"/>
  <c r="AK202" i="31"/>
  <c r="AK203" i="31"/>
  <c r="AK204" i="31"/>
  <c r="AK205" i="31"/>
  <c r="AK206" i="31"/>
  <c r="AK207" i="31"/>
  <c r="AK208" i="31"/>
  <c r="AK209" i="31"/>
  <c r="AK210" i="31"/>
  <c r="AK211" i="31"/>
  <c r="AK212" i="31"/>
  <c r="AK213" i="31"/>
  <c r="AK214" i="31"/>
  <c r="AK215" i="31"/>
  <c r="AK216" i="31"/>
  <c r="AK217" i="31"/>
  <c r="AK218" i="31"/>
  <c r="AK219" i="31"/>
  <c r="AK220" i="31"/>
  <c r="AK221" i="31"/>
  <c r="AK222" i="31"/>
  <c r="AK223" i="31"/>
  <c r="AK224" i="31"/>
  <c r="AK225" i="31"/>
  <c r="AK226" i="31"/>
  <c r="AK227" i="31"/>
  <c r="AK228" i="31"/>
  <c r="AK229" i="31"/>
  <c r="AK230" i="31"/>
  <c r="AK231" i="31"/>
  <c r="AK232" i="31"/>
  <c r="AK233" i="31"/>
  <c r="AK234" i="31"/>
  <c r="AK235" i="31"/>
  <c r="AK236" i="31"/>
  <c r="AK237" i="31"/>
  <c r="AK238" i="31"/>
  <c r="AK239" i="31"/>
  <c r="AK240" i="31"/>
  <c r="AK241" i="31"/>
  <c r="AK242" i="31"/>
  <c r="AK243" i="31"/>
  <c r="AK244" i="31"/>
  <c r="AK245" i="31"/>
  <c r="AK246" i="31"/>
  <c r="AK247" i="31"/>
  <c r="AK248" i="31"/>
  <c r="AK249" i="31"/>
  <c r="AK250" i="31"/>
  <c r="AK251" i="31"/>
  <c r="AK252" i="31"/>
  <c r="AK253" i="31"/>
  <c r="AK254" i="31"/>
  <c r="AK255" i="31"/>
  <c r="AK256" i="31"/>
  <c r="AK257" i="31"/>
  <c r="AK258" i="31"/>
  <c r="AK259" i="31"/>
  <c r="AK260" i="31"/>
  <c r="AK261" i="31"/>
  <c r="AK262" i="31"/>
  <c r="AK263" i="31"/>
  <c r="AK264" i="31"/>
  <c r="AK265" i="31"/>
  <c r="AK266" i="31"/>
  <c r="AK267" i="31"/>
  <c r="AK268" i="31"/>
  <c r="AK269" i="31"/>
  <c r="AK270" i="31"/>
  <c r="AK271" i="31"/>
  <c r="AK272" i="31"/>
  <c r="AK273" i="31"/>
  <c r="AK274" i="31"/>
  <c r="AK275" i="31"/>
  <c r="AK276" i="31"/>
  <c r="AK277" i="31"/>
  <c r="AK278" i="31"/>
  <c r="AK279" i="31"/>
  <c r="AK280" i="31"/>
  <c r="AK281" i="31"/>
  <c r="AK282" i="31"/>
  <c r="AK283" i="31"/>
  <c r="AK284" i="31"/>
  <c r="AK285" i="31"/>
  <c r="AK286" i="31"/>
  <c r="AK287" i="31"/>
  <c r="AK288" i="31"/>
  <c r="AK289" i="31"/>
  <c r="AK290" i="31"/>
  <c r="AK291" i="31"/>
  <c r="AK292" i="31"/>
  <c r="AK293" i="31"/>
  <c r="AK294" i="31"/>
  <c r="AK295" i="31"/>
  <c r="AK296" i="31"/>
  <c r="AK297" i="31"/>
  <c r="AK298" i="31"/>
  <c r="AK299" i="31"/>
  <c r="AK300" i="31"/>
  <c r="AK301" i="31"/>
  <c r="AK302" i="31"/>
  <c r="AK303" i="31"/>
  <c r="AK304" i="31"/>
  <c r="AK305" i="31"/>
  <c r="AK306" i="31"/>
  <c r="AK307" i="31"/>
  <c r="AK308" i="31"/>
  <c r="AK309" i="31"/>
  <c r="AK310" i="31"/>
  <c r="AK311" i="31"/>
  <c r="AK312" i="31"/>
  <c r="AK313" i="31"/>
  <c r="AK314" i="31"/>
  <c r="AK315" i="31"/>
  <c r="AK316" i="31"/>
  <c r="AK317" i="31"/>
  <c r="AK318" i="31"/>
  <c r="AK319" i="31"/>
  <c r="AK320" i="31"/>
  <c r="AK321" i="31"/>
  <c r="AK322" i="31"/>
  <c r="AK323" i="31"/>
  <c r="AK324" i="31"/>
  <c r="AK325" i="31"/>
  <c r="AK326" i="31"/>
  <c r="AK327" i="31"/>
  <c r="AK328" i="31"/>
  <c r="AK329" i="31"/>
  <c r="AK330" i="31"/>
  <c r="AK331" i="31"/>
  <c r="AK332" i="31"/>
  <c r="AK333" i="31"/>
  <c r="AK334" i="31"/>
  <c r="AK335" i="31"/>
  <c r="AK336" i="31"/>
  <c r="AK337" i="31"/>
  <c r="AK338" i="31"/>
  <c r="AK339" i="31"/>
  <c r="AK340" i="31"/>
  <c r="AK341" i="31"/>
  <c r="AK342" i="31"/>
  <c r="AK343" i="31"/>
  <c r="AK344" i="31"/>
  <c r="AK345" i="31"/>
  <c r="AK346" i="31"/>
  <c r="AK347" i="31"/>
  <c r="AK348" i="31"/>
  <c r="AK349" i="31"/>
  <c r="AK350" i="31"/>
  <c r="AK351" i="31"/>
  <c r="AK352" i="31"/>
  <c r="AK353" i="31"/>
  <c r="AK354" i="31"/>
  <c r="AK355" i="31"/>
  <c r="AK356" i="31"/>
  <c r="AK357" i="31"/>
  <c r="AK358" i="31"/>
  <c r="AK359" i="31"/>
  <c r="AK360" i="31"/>
  <c r="AK361" i="31"/>
  <c r="AK362" i="31"/>
  <c r="AK363" i="31"/>
  <c r="AK364" i="31"/>
  <c r="AK365" i="31"/>
  <c r="AK366" i="31"/>
  <c r="AK367" i="31"/>
  <c r="AK368" i="31"/>
  <c r="AK369" i="31"/>
  <c r="AK370" i="31"/>
  <c r="AK371" i="31"/>
  <c r="AK372" i="31"/>
  <c r="AK373" i="31"/>
  <c r="AK374" i="31"/>
  <c r="AK375" i="31"/>
  <c r="AK376" i="31"/>
  <c r="AK377" i="31"/>
  <c r="AK378" i="31"/>
  <c r="AK379" i="31"/>
  <c r="AK380" i="31"/>
  <c r="AK381" i="31"/>
  <c r="AK382" i="31"/>
  <c r="AK383" i="31"/>
  <c r="AK384" i="31"/>
  <c r="AK385" i="31"/>
  <c r="AK386" i="31"/>
  <c r="AK387" i="31"/>
  <c r="AK388" i="31"/>
  <c r="AK389" i="31"/>
  <c r="AK390" i="31"/>
  <c r="AK391" i="31"/>
  <c r="AK392" i="31"/>
  <c r="AK393" i="31"/>
  <c r="AK394" i="31"/>
  <c r="AK395" i="31"/>
  <c r="AK396" i="31"/>
  <c r="AK397" i="31"/>
  <c r="AK398" i="31"/>
  <c r="AK399" i="31"/>
  <c r="AK400" i="31"/>
  <c r="AK401" i="31"/>
  <c r="AK402" i="31"/>
  <c r="AK403" i="31"/>
  <c r="AK404" i="31"/>
  <c r="AK405" i="31"/>
  <c r="AK406" i="31"/>
  <c r="AK407" i="31"/>
  <c r="AK408" i="31"/>
  <c r="AK409" i="31"/>
  <c r="AK410" i="31"/>
  <c r="AK411" i="31"/>
  <c r="AK412" i="31"/>
  <c r="AK413" i="31"/>
  <c r="AK414" i="31"/>
  <c r="AK415" i="31"/>
  <c r="AK416" i="31"/>
  <c r="AK417" i="31"/>
  <c r="AK418" i="31"/>
  <c r="AK419" i="31"/>
  <c r="AK420" i="31"/>
  <c r="AK421" i="31"/>
  <c r="AK422" i="31"/>
  <c r="AK423" i="31"/>
  <c r="AK424" i="31"/>
  <c r="AK425" i="31"/>
  <c r="AK426" i="31"/>
  <c r="AK427" i="31"/>
  <c r="AK428" i="31"/>
  <c r="AK429" i="31"/>
  <c r="AK430" i="31"/>
  <c r="AK431" i="31"/>
  <c r="AK432" i="31"/>
  <c r="AK433" i="31"/>
  <c r="AK434" i="31"/>
  <c r="AK435" i="31"/>
  <c r="AK436" i="31"/>
  <c r="AK437" i="31"/>
  <c r="AK438" i="31"/>
  <c r="AK439" i="31"/>
  <c r="AK440" i="31"/>
  <c r="AK441" i="31"/>
  <c r="AK442" i="31"/>
  <c r="AK443" i="31"/>
  <c r="AK444" i="31"/>
  <c r="AK445" i="31"/>
  <c r="AK446" i="31"/>
  <c r="AK447" i="31"/>
  <c r="AK448" i="31"/>
  <c r="AK449" i="31"/>
  <c r="AK450" i="31"/>
  <c r="AK451" i="31"/>
  <c r="AK452" i="31"/>
  <c r="AK453" i="31"/>
  <c r="AK454" i="31"/>
  <c r="AK455" i="31"/>
  <c r="AK456" i="31"/>
  <c r="AK457" i="31"/>
  <c r="AK458" i="31"/>
  <c r="AK459" i="31"/>
  <c r="AK460" i="31"/>
  <c r="AK461" i="31"/>
  <c r="AK462" i="31"/>
  <c r="AK463" i="31"/>
  <c r="AK464" i="31"/>
  <c r="AK465" i="31"/>
  <c r="AK466" i="31"/>
  <c r="AK467" i="31"/>
  <c r="AK468" i="31"/>
  <c r="AK469" i="31"/>
  <c r="AK470" i="31"/>
  <c r="AK471" i="31"/>
  <c r="AK472" i="31"/>
  <c r="AK473" i="31"/>
  <c r="AK474" i="31"/>
  <c r="AK475" i="31"/>
  <c r="AK476" i="31"/>
  <c r="AK477" i="31"/>
  <c r="AK478" i="31"/>
  <c r="AK479" i="31"/>
  <c r="AK480" i="31"/>
  <c r="AK481" i="31"/>
  <c r="AK482" i="31"/>
  <c r="AK483" i="31"/>
  <c r="AK484" i="31"/>
  <c r="AK485" i="31"/>
  <c r="AK486" i="31"/>
  <c r="AK487" i="31"/>
  <c r="AK488" i="31"/>
  <c r="AK489" i="31"/>
  <c r="AK490" i="31"/>
  <c r="AK491" i="31"/>
  <c r="AK492" i="31"/>
  <c r="AK493" i="31"/>
  <c r="AK494" i="31"/>
  <c r="AK495" i="31"/>
  <c r="AK496" i="31"/>
  <c r="AK497" i="31"/>
  <c r="AK498" i="31"/>
  <c r="AK499" i="31"/>
  <c r="AK500" i="31"/>
  <c r="AK501" i="31"/>
  <c r="AK502" i="31"/>
  <c r="AK503" i="31"/>
  <c r="AK504" i="31"/>
  <c r="AK505" i="31"/>
  <c r="AK506" i="31"/>
  <c r="AK507" i="31"/>
  <c r="AK508" i="31"/>
  <c r="AK509" i="31"/>
  <c r="AK510" i="31"/>
  <c r="AK511" i="31"/>
  <c r="AK512" i="31"/>
  <c r="AK513" i="31"/>
  <c r="AK514" i="31"/>
  <c r="AK515" i="31"/>
  <c r="AK516" i="31"/>
  <c r="AK517" i="31"/>
  <c r="AK518" i="31"/>
  <c r="AK519" i="31"/>
  <c r="AK520" i="31"/>
  <c r="AK521" i="31"/>
  <c r="AK522" i="31"/>
  <c r="AK523" i="31"/>
  <c r="AK11" i="31"/>
  <c r="AI11" i="31" l="1"/>
  <c r="AH11" i="31"/>
  <c r="J11" i="31"/>
  <c r="AE12" i="31" l="1"/>
  <c r="AE13" i="31"/>
  <c r="AE14" i="31"/>
  <c r="AE15" i="31"/>
  <c r="AE16" i="31"/>
  <c r="AE17" i="31"/>
  <c r="AE18" i="31"/>
  <c r="AE19" i="31"/>
  <c r="AE20" i="31"/>
  <c r="AE21" i="31"/>
  <c r="AE22" i="31"/>
  <c r="AE23" i="31"/>
  <c r="AE24" i="31"/>
  <c r="AE25" i="31"/>
  <c r="AE26" i="31"/>
  <c r="AE27" i="31"/>
  <c r="AE28" i="31"/>
  <c r="AE29" i="31"/>
  <c r="AE30" i="31"/>
  <c r="AE31" i="31"/>
  <c r="AE32" i="31"/>
  <c r="AE33" i="31"/>
  <c r="AE34" i="31"/>
  <c r="AE35" i="31"/>
  <c r="AE36" i="31"/>
  <c r="AE37" i="31"/>
  <c r="AE38" i="31"/>
  <c r="AE39" i="31"/>
  <c r="AE40" i="31"/>
  <c r="AE41" i="31"/>
  <c r="AE42" i="31"/>
  <c r="AE43" i="31"/>
  <c r="AE44" i="31"/>
  <c r="AE45" i="31"/>
  <c r="AE46" i="31"/>
  <c r="AE47" i="31"/>
  <c r="AE48" i="31"/>
  <c r="AE49" i="31"/>
  <c r="AE50" i="31"/>
  <c r="AE51" i="31"/>
  <c r="AE52" i="31"/>
  <c r="AE53" i="31"/>
  <c r="AE54" i="31"/>
  <c r="AE55" i="31"/>
  <c r="AE56" i="31"/>
  <c r="AE57" i="31"/>
  <c r="AE58" i="31"/>
  <c r="AE59" i="31"/>
  <c r="AE60" i="31"/>
  <c r="AE61" i="31"/>
  <c r="AE62" i="31"/>
  <c r="AE63" i="31"/>
  <c r="AE64" i="31"/>
  <c r="AE65" i="31"/>
  <c r="AE66" i="31"/>
  <c r="AE67" i="31"/>
  <c r="AE68" i="31"/>
  <c r="AE69" i="31"/>
  <c r="AE70" i="31"/>
  <c r="AE71" i="31"/>
  <c r="AE72" i="31"/>
  <c r="AE73" i="31"/>
  <c r="AE74" i="31"/>
  <c r="AE75" i="31"/>
  <c r="AE76" i="31"/>
  <c r="AE77" i="31"/>
  <c r="AE78" i="31"/>
  <c r="AE79" i="31"/>
  <c r="AE80" i="31"/>
  <c r="AE81" i="31"/>
  <c r="AE82" i="31"/>
  <c r="AE83" i="31"/>
  <c r="AE84" i="31"/>
  <c r="AE85" i="31"/>
  <c r="AE86" i="31"/>
  <c r="AE87" i="31"/>
  <c r="AE88" i="31"/>
  <c r="AE89" i="31"/>
  <c r="AE90" i="31"/>
  <c r="AE91" i="31"/>
  <c r="AE92" i="31"/>
  <c r="AE93" i="31"/>
  <c r="AE94" i="31"/>
  <c r="AE95" i="31"/>
  <c r="AE96" i="31"/>
  <c r="AE97" i="31"/>
  <c r="AE98" i="31"/>
  <c r="AE99" i="31"/>
  <c r="AE100" i="31"/>
  <c r="AE101" i="31"/>
  <c r="AE102" i="31"/>
  <c r="AE103" i="31"/>
  <c r="AE104" i="31"/>
  <c r="AE105" i="31"/>
  <c r="AE106" i="31"/>
  <c r="AE107" i="31"/>
  <c r="AE108" i="31"/>
  <c r="AE109" i="31"/>
  <c r="AE110" i="31"/>
  <c r="AE111" i="31"/>
  <c r="AE112" i="31"/>
  <c r="AE113" i="31"/>
  <c r="AE114" i="31"/>
  <c r="AE115" i="31"/>
  <c r="AE116" i="31"/>
  <c r="AE117" i="31"/>
  <c r="AE118" i="31"/>
  <c r="AE119" i="31"/>
  <c r="AE120" i="31"/>
  <c r="AE121" i="31"/>
  <c r="AE122" i="31"/>
  <c r="AE123" i="31"/>
  <c r="AE124" i="31"/>
  <c r="AE125" i="31"/>
  <c r="AE126" i="31"/>
  <c r="AE127" i="31"/>
  <c r="AE128" i="31"/>
  <c r="AE129" i="31"/>
  <c r="AE130" i="31"/>
  <c r="AE131" i="31"/>
  <c r="AE132" i="31"/>
  <c r="AE133" i="31"/>
  <c r="AE134" i="31"/>
  <c r="AE135" i="31"/>
  <c r="AE136" i="31"/>
  <c r="AE137" i="31"/>
  <c r="AE138" i="31"/>
  <c r="AE139" i="31"/>
  <c r="AE140" i="31"/>
  <c r="AE141" i="31"/>
  <c r="AE142" i="31"/>
  <c r="AE143" i="31"/>
  <c r="AE144" i="31"/>
  <c r="AE145" i="31"/>
  <c r="AE146" i="31"/>
  <c r="AE147" i="31"/>
  <c r="AE148" i="31"/>
  <c r="AE149" i="31"/>
  <c r="AE150" i="31"/>
  <c r="AE151" i="31"/>
  <c r="AE152" i="31"/>
  <c r="AE153" i="31"/>
  <c r="AE154" i="31"/>
  <c r="AE155" i="31"/>
  <c r="AE156" i="31"/>
  <c r="AE157" i="31"/>
  <c r="AE158" i="31"/>
  <c r="AE159" i="31"/>
  <c r="AE160" i="31"/>
  <c r="AE161" i="31"/>
  <c r="AE162" i="31"/>
  <c r="AE163" i="31"/>
  <c r="AE164" i="31"/>
  <c r="AE165" i="31"/>
  <c r="AE166" i="31"/>
  <c r="AE167" i="31"/>
  <c r="AE168" i="31"/>
  <c r="AE169" i="31"/>
  <c r="AE170" i="31"/>
  <c r="AE171" i="31"/>
  <c r="AE172" i="31"/>
  <c r="AE173" i="31"/>
  <c r="AE174" i="31"/>
  <c r="AE175" i="31"/>
  <c r="AE176" i="31"/>
  <c r="AE177" i="31"/>
  <c r="AE178" i="31"/>
  <c r="AE179" i="31"/>
  <c r="AE180" i="31"/>
  <c r="AE181" i="31"/>
  <c r="AE182" i="31"/>
  <c r="AE183" i="31"/>
  <c r="AE184" i="31"/>
  <c r="AE185" i="31"/>
  <c r="AE186" i="31"/>
  <c r="AE187" i="31"/>
  <c r="AE188" i="31"/>
  <c r="AE189" i="31"/>
  <c r="AE190" i="31"/>
  <c r="AE191" i="31"/>
  <c r="AE192" i="31"/>
  <c r="AE193" i="31"/>
  <c r="AE194" i="31"/>
  <c r="AE195" i="31"/>
  <c r="AE196" i="31"/>
  <c r="AE197" i="31"/>
  <c r="AE198" i="31"/>
  <c r="AE199" i="31"/>
  <c r="AE200" i="31"/>
  <c r="AE201" i="31"/>
  <c r="AE202" i="31"/>
  <c r="AE203" i="31"/>
  <c r="AE204" i="31"/>
  <c r="AE205" i="31"/>
  <c r="AE206" i="31"/>
  <c r="AE207" i="31"/>
  <c r="AE208" i="31"/>
  <c r="AE209" i="31"/>
  <c r="AE210" i="31"/>
  <c r="AE211" i="31"/>
  <c r="AE212" i="31"/>
  <c r="AE213" i="31"/>
  <c r="AE214" i="31"/>
  <c r="AE215" i="31"/>
  <c r="AE216" i="31"/>
  <c r="AE217" i="31"/>
  <c r="AE218" i="31"/>
  <c r="AE219" i="31"/>
  <c r="AE220" i="31"/>
  <c r="AE221" i="31"/>
  <c r="AE222" i="31"/>
  <c r="AE223" i="31"/>
  <c r="AE224" i="31"/>
  <c r="AE225" i="31"/>
  <c r="AE226" i="31"/>
  <c r="AE227" i="31"/>
  <c r="AE228" i="31"/>
  <c r="AE229" i="31"/>
  <c r="AE230" i="31"/>
  <c r="AE231" i="31"/>
  <c r="AE232" i="31"/>
  <c r="AE233" i="31"/>
  <c r="AE234" i="31"/>
  <c r="AE235" i="31"/>
  <c r="AE236" i="31"/>
  <c r="AE237" i="31"/>
  <c r="AE238" i="31"/>
  <c r="AE239" i="31"/>
  <c r="AE240" i="31"/>
  <c r="AE241" i="31"/>
  <c r="AE242" i="31"/>
  <c r="AE243" i="31"/>
  <c r="AE244" i="31"/>
  <c r="AE245" i="31"/>
  <c r="AE246" i="31"/>
  <c r="AE247" i="31"/>
  <c r="AE248" i="31"/>
  <c r="AE249" i="31"/>
  <c r="AE250" i="31"/>
  <c r="AE251" i="31"/>
  <c r="AE252" i="31"/>
  <c r="AE253" i="31"/>
  <c r="AE254" i="31"/>
  <c r="AE255" i="31"/>
  <c r="AE256" i="31"/>
  <c r="AE257" i="31"/>
  <c r="AE258" i="31"/>
  <c r="AE259" i="31"/>
  <c r="AE260" i="31"/>
  <c r="AE261" i="31"/>
  <c r="AE262" i="31"/>
  <c r="AE263" i="31"/>
  <c r="AE264" i="31"/>
  <c r="AE265" i="31"/>
  <c r="AE266" i="31"/>
  <c r="AE267" i="31"/>
  <c r="AE268" i="31"/>
  <c r="AE269" i="31"/>
  <c r="AE270" i="31"/>
  <c r="AE271" i="31"/>
  <c r="AE272" i="31"/>
  <c r="AE273" i="31"/>
  <c r="AE274" i="31"/>
  <c r="AE275" i="31"/>
  <c r="AE276" i="31"/>
  <c r="AE277" i="31"/>
  <c r="AE278" i="31"/>
  <c r="AE279" i="31"/>
  <c r="AE280" i="31"/>
  <c r="AE281" i="31"/>
  <c r="AE282" i="31"/>
  <c r="AE283" i="31"/>
  <c r="AE284" i="31"/>
  <c r="AE285" i="31"/>
  <c r="AE286" i="31"/>
  <c r="AE287" i="31"/>
  <c r="AE288" i="31"/>
  <c r="AE289" i="31"/>
  <c r="AE290" i="31"/>
  <c r="AE291" i="31"/>
  <c r="AE292" i="31"/>
  <c r="AE293" i="31"/>
  <c r="AE294" i="31"/>
  <c r="AE295" i="31"/>
  <c r="AE296" i="31"/>
  <c r="AE297" i="31"/>
  <c r="AE298" i="31"/>
  <c r="AE299" i="31"/>
  <c r="AE300" i="31"/>
  <c r="AE301" i="31"/>
  <c r="AE302" i="31"/>
  <c r="AE303" i="31"/>
  <c r="AE304" i="31"/>
  <c r="AE305" i="31"/>
  <c r="AE306" i="31"/>
  <c r="AE307" i="31"/>
  <c r="AE308" i="31"/>
  <c r="AE309" i="31"/>
  <c r="AE310" i="31"/>
  <c r="AE311" i="31"/>
  <c r="AE312" i="31"/>
  <c r="AE313" i="31"/>
  <c r="AE314" i="31"/>
  <c r="AE315" i="31"/>
  <c r="AE316" i="31"/>
  <c r="AE317" i="31"/>
  <c r="AE318" i="31"/>
  <c r="AE319" i="31"/>
  <c r="AE320" i="31"/>
  <c r="AE321" i="31"/>
  <c r="AE322" i="31"/>
  <c r="AE323" i="31"/>
  <c r="AE324" i="31"/>
  <c r="AE325" i="31"/>
  <c r="AE326" i="31"/>
  <c r="AE327" i="31"/>
  <c r="AE328" i="31"/>
  <c r="AE329" i="31"/>
  <c r="AE330" i="31"/>
  <c r="AE331" i="31"/>
  <c r="AE332" i="31"/>
  <c r="AE333" i="31"/>
  <c r="AE334" i="31"/>
  <c r="AE335" i="31"/>
  <c r="AE336" i="31"/>
  <c r="AE337" i="31"/>
  <c r="AE338" i="31"/>
  <c r="AE339" i="31"/>
  <c r="AE340" i="31"/>
  <c r="AE341" i="31"/>
  <c r="AE342" i="31"/>
  <c r="AE343" i="31"/>
  <c r="AE344" i="31"/>
  <c r="AE345" i="31"/>
  <c r="AE346" i="31"/>
  <c r="AE347" i="31"/>
  <c r="AE348" i="31"/>
  <c r="AE349" i="31"/>
  <c r="AE350" i="31"/>
  <c r="AE351" i="31"/>
  <c r="AE352" i="31"/>
  <c r="AE353" i="31"/>
  <c r="AE354" i="31"/>
  <c r="AE355" i="31"/>
  <c r="AE356" i="31"/>
  <c r="AE357" i="31"/>
  <c r="AE358" i="31"/>
  <c r="AE359" i="31"/>
  <c r="AE360" i="31"/>
  <c r="AE361" i="31"/>
  <c r="AE362" i="31"/>
  <c r="AE363" i="31"/>
  <c r="AE364" i="31"/>
  <c r="AE365" i="31"/>
  <c r="AE366" i="31"/>
  <c r="AE367" i="31"/>
  <c r="AE368" i="31"/>
  <c r="AE369" i="31"/>
  <c r="AE370" i="31"/>
  <c r="AE371" i="31"/>
  <c r="AE372" i="31"/>
  <c r="AE373" i="31"/>
  <c r="AE374" i="31"/>
  <c r="AE375" i="31"/>
  <c r="AE376" i="31"/>
  <c r="AE377" i="31"/>
  <c r="AE378" i="31"/>
  <c r="AE379" i="31"/>
  <c r="AE380" i="31"/>
  <c r="AE381" i="31"/>
  <c r="AE382" i="31"/>
  <c r="AE383" i="31"/>
  <c r="AE384" i="31"/>
  <c r="AE385" i="31"/>
  <c r="AE386" i="31"/>
  <c r="AE387" i="31"/>
  <c r="AE388" i="31"/>
  <c r="AE389" i="31"/>
  <c r="AE390" i="31"/>
  <c r="AE391" i="31"/>
  <c r="AE392" i="31"/>
  <c r="AE393" i="31"/>
  <c r="AE394" i="31"/>
  <c r="AE395" i="31"/>
  <c r="AE396" i="31"/>
  <c r="AE397" i="31"/>
  <c r="AE398" i="31"/>
  <c r="AE399" i="31"/>
  <c r="AE400" i="31"/>
  <c r="AE401" i="31"/>
  <c r="AE402" i="31"/>
  <c r="AE403" i="31"/>
  <c r="AE404" i="31"/>
  <c r="AE405" i="31"/>
  <c r="AE406" i="31"/>
  <c r="AE407" i="31"/>
  <c r="AE408" i="31"/>
  <c r="AE409" i="31"/>
  <c r="AE410" i="31"/>
  <c r="AE411" i="31"/>
  <c r="AE412" i="31"/>
  <c r="AE413" i="31"/>
  <c r="AE414" i="31"/>
  <c r="AE415" i="31"/>
  <c r="AE416" i="31"/>
  <c r="AE417" i="31"/>
  <c r="AE418" i="31"/>
  <c r="AE419" i="31"/>
  <c r="AE420" i="31"/>
  <c r="AE421" i="31"/>
  <c r="AE422" i="31"/>
  <c r="AE423" i="31"/>
  <c r="AE424" i="31"/>
  <c r="AE425" i="31"/>
  <c r="AE426" i="31"/>
  <c r="AE427" i="31"/>
  <c r="AE428" i="31"/>
  <c r="AE429" i="31"/>
  <c r="AE430" i="31"/>
  <c r="AE431" i="31"/>
  <c r="AE432" i="31"/>
  <c r="AE433" i="31"/>
  <c r="AE434" i="31"/>
  <c r="AE435" i="31"/>
  <c r="AE436" i="31"/>
  <c r="AE437" i="31"/>
  <c r="AE438" i="31"/>
  <c r="AE439" i="31"/>
  <c r="AE440" i="31"/>
  <c r="AE441" i="31"/>
  <c r="AE442" i="31"/>
  <c r="AE443" i="31"/>
  <c r="AE444" i="31"/>
  <c r="AE445" i="31"/>
  <c r="AE446" i="31"/>
  <c r="AE447" i="31"/>
  <c r="AE448" i="31"/>
  <c r="AE449" i="31"/>
  <c r="AE450" i="31"/>
  <c r="AE451" i="31"/>
  <c r="AE452" i="31"/>
  <c r="AE453" i="31"/>
  <c r="AE454" i="31"/>
  <c r="AE455" i="31"/>
  <c r="AE456" i="31"/>
  <c r="AE457" i="31"/>
  <c r="AE458" i="31"/>
  <c r="AE459" i="31"/>
  <c r="AE460" i="31"/>
  <c r="AE461" i="31"/>
  <c r="AE462" i="31"/>
  <c r="AE463" i="31"/>
  <c r="AE464" i="31"/>
  <c r="AE465" i="31"/>
  <c r="AE466" i="31"/>
  <c r="AE467" i="31"/>
  <c r="AE468" i="31"/>
  <c r="AE469" i="31"/>
  <c r="AE470" i="31"/>
  <c r="AE471" i="31"/>
  <c r="AE472" i="31"/>
  <c r="AE473" i="31"/>
  <c r="AE474" i="31"/>
  <c r="AE475" i="31"/>
  <c r="AE476" i="31"/>
  <c r="AE477" i="31"/>
  <c r="AE478" i="31"/>
  <c r="AE479" i="31"/>
  <c r="AE480" i="31"/>
  <c r="AE481" i="31"/>
  <c r="AE482" i="31"/>
  <c r="AE483" i="31"/>
  <c r="AE484" i="31"/>
  <c r="AE485" i="31"/>
  <c r="AE486" i="31"/>
  <c r="AE487" i="31"/>
  <c r="AE488" i="31"/>
  <c r="AE489" i="31"/>
  <c r="AE490" i="31"/>
  <c r="AE491" i="31"/>
  <c r="AE492" i="31"/>
  <c r="AE493" i="31"/>
  <c r="AE494" i="31"/>
  <c r="AE495" i="31"/>
  <c r="AE496" i="31"/>
  <c r="AE497" i="31"/>
  <c r="AE498" i="31"/>
  <c r="AE499" i="31"/>
  <c r="AE500" i="31"/>
  <c r="AE501" i="31"/>
  <c r="AE502" i="31"/>
  <c r="AE503" i="31"/>
  <c r="AE504" i="31"/>
  <c r="AE505" i="31"/>
  <c r="AE506" i="31"/>
  <c r="AE507" i="31"/>
  <c r="AE508" i="31"/>
  <c r="AE509" i="31"/>
  <c r="AE510" i="31"/>
  <c r="AE511" i="31"/>
  <c r="AE512" i="31"/>
  <c r="AE513" i="31"/>
  <c r="AE514" i="31"/>
  <c r="AE515" i="31"/>
  <c r="AE516" i="31"/>
  <c r="AE517" i="31"/>
  <c r="AE518" i="31"/>
  <c r="AE519" i="31"/>
  <c r="AE520" i="31"/>
  <c r="AE521" i="31"/>
  <c r="AE522" i="31"/>
  <c r="AE523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AF25" i="31"/>
  <c r="AF26" i="31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F42" i="31"/>
  <c r="AF43" i="31"/>
  <c r="AF44" i="31"/>
  <c r="AF45" i="31"/>
  <c r="AF46" i="31"/>
  <c r="AF47" i="31"/>
  <c r="AF48" i="31"/>
  <c r="AF49" i="31"/>
  <c r="AF50" i="31"/>
  <c r="AF51" i="31"/>
  <c r="AF52" i="31"/>
  <c r="AF53" i="31"/>
  <c r="AF54" i="31"/>
  <c r="AF55" i="31"/>
  <c r="AF56" i="31"/>
  <c r="AF57" i="31"/>
  <c r="AF58" i="31"/>
  <c r="AF59" i="31"/>
  <c r="AF60" i="31"/>
  <c r="AF61" i="31"/>
  <c r="AF62" i="31"/>
  <c r="AF63" i="31"/>
  <c r="AF64" i="31"/>
  <c r="AF65" i="31"/>
  <c r="AF66" i="31"/>
  <c r="AF67" i="31"/>
  <c r="AF68" i="31"/>
  <c r="AF69" i="31"/>
  <c r="AF70" i="31"/>
  <c r="AF71" i="31"/>
  <c r="AF72" i="31"/>
  <c r="AF73" i="31"/>
  <c r="AF74" i="31"/>
  <c r="AF75" i="31"/>
  <c r="AF76" i="31"/>
  <c r="AF77" i="31"/>
  <c r="AF78" i="31"/>
  <c r="AF79" i="31"/>
  <c r="AF80" i="31"/>
  <c r="AF81" i="31"/>
  <c r="AF82" i="31"/>
  <c r="AF83" i="31"/>
  <c r="AF84" i="31"/>
  <c r="AF85" i="31"/>
  <c r="AF86" i="31"/>
  <c r="AF87" i="31"/>
  <c r="AF88" i="31"/>
  <c r="AF89" i="31"/>
  <c r="AF90" i="31"/>
  <c r="AF91" i="31"/>
  <c r="AF92" i="31"/>
  <c r="AF93" i="31"/>
  <c r="AF94" i="31"/>
  <c r="AF95" i="31"/>
  <c r="AF96" i="31"/>
  <c r="AF97" i="31"/>
  <c r="AF98" i="31"/>
  <c r="AF99" i="31"/>
  <c r="AF100" i="31"/>
  <c r="AF101" i="31"/>
  <c r="AF102" i="31"/>
  <c r="AF103" i="31"/>
  <c r="AF104" i="31"/>
  <c r="AF105" i="31"/>
  <c r="AF106" i="31"/>
  <c r="AF107" i="31"/>
  <c r="AF108" i="31"/>
  <c r="AF109" i="31"/>
  <c r="AF110" i="31"/>
  <c r="AF111" i="31"/>
  <c r="AF112" i="31"/>
  <c r="AF113" i="31"/>
  <c r="AF114" i="31"/>
  <c r="AF115" i="31"/>
  <c r="AF116" i="31"/>
  <c r="AF117" i="31"/>
  <c r="AF118" i="31"/>
  <c r="AF119" i="31"/>
  <c r="AF120" i="31"/>
  <c r="AF121" i="31"/>
  <c r="AF122" i="31"/>
  <c r="AF123" i="31"/>
  <c r="AF124" i="31"/>
  <c r="AF125" i="31"/>
  <c r="AF126" i="31"/>
  <c r="AF127" i="31"/>
  <c r="AF128" i="31"/>
  <c r="AF129" i="31"/>
  <c r="AF130" i="31"/>
  <c r="AF131" i="31"/>
  <c r="AF132" i="31"/>
  <c r="AF133" i="31"/>
  <c r="AF134" i="31"/>
  <c r="AF135" i="31"/>
  <c r="AF136" i="31"/>
  <c r="AF137" i="31"/>
  <c r="AF138" i="31"/>
  <c r="AF139" i="31"/>
  <c r="AF140" i="31"/>
  <c r="AF141" i="31"/>
  <c r="AF142" i="31"/>
  <c r="AF143" i="31"/>
  <c r="AF144" i="31"/>
  <c r="AF145" i="31"/>
  <c r="AF146" i="31"/>
  <c r="AF147" i="31"/>
  <c r="AF148" i="31"/>
  <c r="AF149" i="31"/>
  <c r="AF150" i="31"/>
  <c r="AF151" i="31"/>
  <c r="AF152" i="31"/>
  <c r="AF153" i="31"/>
  <c r="AF154" i="31"/>
  <c r="AF155" i="31"/>
  <c r="AF156" i="31"/>
  <c r="AF157" i="31"/>
  <c r="AF158" i="31"/>
  <c r="AF159" i="31"/>
  <c r="AF160" i="31"/>
  <c r="AF161" i="31"/>
  <c r="AF162" i="31"/>
  <c r="AF163" i="31"/>
  <c r="AF164" i="31"/>
  <c r="AF165" i="31"/>
  <c r="AF166" i="31"/>
  <c r="AF167" i="31"/>
  <c r="AF168" i="31"/>
  <c r="AF169" i="31"/>
  <c r="AF170" i="31"/>
  <c r="AF171" i="31"/>
  <c r="AF172" i="31"/>
  <c r="AF173" i="31"/>
  <c r="AF174" i="31"/>
  <c r="AF175" i="31"/>
  <c r="AF176" i="31"/>
  <c r="AF177" i="31"/>
  <c r="AF178" i="31"/>
  <c r="AF179" i="31"/>
  <c r="AF180" i="31"/>
  <c r="AF181" i="31"/>
  <c r="AF182" i="31"/>
  <c r="AF183" i="31"/>
  <c r="AF184" i="31"/>
  <c r="AF185" i="31"/>
  <c r="AF186" i="31"/>
  <c r="AF187" i="31"/>
  <c r="AF188" i="31"/>
  <c r="AF189" i="31"/>
  <c r="AF190" i="31"/>
  <c r="AF191" i="31"/>
  <c r="AF192" i="31"/>
  <c r="AF193" i="31"/>
  <c r="AF194" i="31"/>
  <c r="AF195" i="31"/>
  <c r="AF196" i="31"/>
  <c r="AF197" i="31"/>
  <c r="AF198" i="31"/>
  <c r="AF199" i="31"/>
  <c r="AF200" i="31"/>
  <c r="AF201" i="31"/>
  <c r="AF202" i="31"/>
  <c r="AF203" i="31"/>
  <c r="AF204" i="31"/>
  <c r="AF205" i="31"/>
  <c r="AF206" i="31"/>
  <c r="AF207" i="31"/>
  <c r="AF208" i="31"/>
  <c r="AF209" i="31"/>
  <c r="AF210" i="31"/>
  <c r="AF211" i="31"/>
  <c r="AF212" i="31"/>
  <c r="AF213" i="31"/>
  <c r="AF214" i="31"/>
  <c r="AF215" i="31"/>
  <c r="AF216" i="31"/>
  <c r="AF217" i="31"/>
  <c r="AF218" i="31"/>
  <c r="AF219" i="31"/>
  <c r="AF220" i="31"/>
  <c r="AF221" i="31"/>
  <c r="AF222" i="31"/>
  <c r="AF223" i="31"/>
  <c r="AF224" i="31"/>
  <c r="AF225" i="31"/>
  <c r="AF226" i="31"/>
  <c r="AF227" i="31"/>
  <c r="AF228" i="31"/>
  <c r="AF229" i="31"/>
  <c r="AF230" i="31"/>
  <c r="AF231" i="31"/>
  <c r="AF232" i="31"/>
  <c r="AF233" i="31"/>
  <c r="AF234" i="31"/>
  <c r="AF235" i="31"/>
  <c r="AF236" i="31"/>
  <c r="AF237" i="31"/>
  <c r="AF238" i="31"/>
  <c r="AF239" i="31"/>
  <c r="AF240" i="31"/>
  <c r="AF241" i="31"/>
  <c r="AF242" i="31"/>
  <c r="AF243" i="31"/>
  <c r="AF244" i="31"/>
  <c r="AF245" i="31"/>
  <c r="AF246" i="31"/>
  <c r="AF247" i="31"/>
  <c r="AF248" i="31"/>
  <c r="AF249" i="31"/>
  <c r="AF250" i="31"/>
  <c r="AF251" i="31"/>
  <c r="AF252" i="31"/>
  <c r="AF253" i="31"/>
  <c r="AF254" i="31"/>
  <c r="AF255" i="31"/>
  <c r="AF256" i="31"/>
  <c r="AF257" i="31"/>
  <c r="AF258" i="31"/>
  <c r="AF259" i="31"/>
  <c r="AF260" i="31"/>
  <c r="AF261" i="31"/>
  <c r="AF262" i="31"/>
  <c r="AF263" i="31"/>
  <c r="AF264" i="31"/>
  <c r="AF265" i="31"/>
  <c r="AF266" i="31"/>
  <c r="AF267" i="31"/>
  <c r="AF268" i="31"/>
  <c r="AF269" i="31"/>
  <c r="AF270" i="31"/>
  <c r="AF271" i="31"/>
  <c r="AF272" i="31"/>
  <c r="AF273" i="31"/>
  <c r="AF274" i="31"/>
  <c r="AF275" i="31"/>
  <c r="AF276" i="31"/>
  <c r="AF277" i="31"/>
  <c r="AF278" i="31"/>
  <c r="AF279" i="31"/>
  <c r="AF280" i="31"/>
  <c r="AF281" i="31"/>
  <c r="AF282" i="31"/>
  <c r="AF283" i="31"/>
  <c r="AF284" i="31"/>
  <c r="AF285" i="31"/>
  <c r="AF286" i="31"/>
  <c r="AF287" i="31"/>
  <c r="AF288" i="31"/>
  <c r="AF289" i="31"/>
  <c r="AF290" i="31"/>
  <c r="AF291" i="31"/>
  <c r="AF292" i="31"/>
  <c r="AF293" i="31"/>
  <c r="AF294" i="31"/>
  <c r="AF295" i="31"/>
  <c r="AF296" i="31"/>
  <c r="AF297" i="31"/>
  <c r="AF298" i="31"/>
  <c r="AF299" i="31"/>
  <c r="AF300" i="31"/>
  <c r="AF301" i="31"/>
  <c r="AF302" i="31"/>
  <c r="AF303" i="31"/>
  <c r="AF304" i="31"/>
  <c r="AF305" i="31"/>
  <c r="AF306" i="31"/>
  <c r="AF307" i="31"/>
  <c r="AF308" i="31"/>
  <c r="AF309" i="31"/>
  <c r="AF310" i="31"/>
  <c r="AF311" i="31"/>
  <c r="AF312" i="31"/>
  <c r="AF313" i="31"/>
  <c r="AF314" i="31"/>
  <c r="AF315" i="31"/>
  <c r="AF316" i="31"/>
  <c r="AF317" i="31"/>
  <c r="AF318" i="31"/>
  <c r="AF319" i="31"/>
  <c r="AF320" i="31"/>
  <c r="AF321" i="31"/>
  <c r="AF322" i="31"/>
  <c r="AF323" i="31"/>
  <c r="AF324" i="31"/>
  <c r="AF325" i="31"/>
  <c r="AF326" i="31"/>
  <c r="AF327" i="31"/>
  <c r="AF328" i="31"/>
  <c r="AF329" i="31"/>
  <c r="AF330" i="31"/>
  <c r="AF331" i="31"/>
  <c r="AF332" i="31"/>
  <c r="AF333" i="31"/>
  <c r="AF334" i="31"/>
  <c r="AF335" i="31"/>
  <c r="AF336" i="31"/>
  <c r="AF337" i="31"/>
  <c r="AF338" i="31"/>
  <c r="AF339" i="31"/>
  <c r="AF340" i="31"/>
  <c r="AF341" i="31"/>
  <c r="AF342" i="31"/>
  <c r="AF343" i="31"/>
  <c r="AF344" i="31"/>
  <c r="AF345" i="31"/>
  <c r="AF346" i="31"/>
  <c r="AF347" i="31"/>
  <c r="AF348" i="31"/>
  <c r="AF349" i="31"/>
  <c r="AF350" i="31"/>
  <c r="AF351" i="31"/>
  <c r="AF352" i="31"/>
  <c r="AF353" i="31"/>
  <c r="AF354" i="31"/>
  <c r="AF355" i="31"/>
  <c r="AF356" i="31"/>
  <c r="AF357" i="31"/>
  <c r="AF358" i="31"/>
  <c r="AF359" i="31"/>
  <c r="AF360" i="31"/>
  <c r="AF361" i="31"/>
  <c r="AF362" i="31"/>
  <c r="AF363" i="31"/>
  <c r="AF364" i="31"/>
  <c r="AF365" i="31"/>
  <c r="AF366" i="31"/>
  <c r="AF367" i="31"/>
  <c r="AF368" i="31"/>
  <c r="AF369" i="31"/>
  <c r="AF370" i="31"/>
  <c r="AF371" i="31"/>
  <c r="AF372" i="31"/>
  <c r="AF373" i="31"/>
  <c r="AF374" i="31"/>
  <c r="AF375" i="31"/>
  <c r="AF376" i="31"/>
  <c r="AF377" i="31"/>
  <c r="AF378" i="31"/>
  <c r="AF379" i="31"/>
  <c r="AF380" i="31"/>
  <c r="AF381" i="31"/>
  <c r="AF382" i="31"/>
  <c r="AF383" i="31"/>
  <c r="AF384" i="31"/>
  <c r="AF385" i="31"/>
  <c r="AF386" i="31"/>
  <c r="AF387" i="31"/>
  <c r="AF388" i="31"/>
  <c r="AF389" i="31"/>
  <c r="AF390" i="31"/>
  <c r="AF391" i="31"/>
  <c r="AF392" i="31"/>
  <c r="AF393" i="31"/>
  <c r="AF394" i="31"/>
  <c r="AF395" i="31"/>
  <c r="AF396" i="31"/>
  <c r="AF397" i="31"/>
  <c r="AF398" i="31"/>
  <c r="AF399" i="31"/>
  <c r="AF400" i="31"/>
  <c r="AF401" i="31"/>
  <c r="AF402" i="31"/>
  <c r="AF403" i="31"/>
  <c r="AF404" i="31"/>
  <c r="AF405" i="31"/>
  <c r="AF406" i="31"/>
  <c r="AF407" i="31"/>
  <c r="AF408" i="31"/>
  <c r="AF409" i="31"/>
  <c r="AF410" i="31"/>
  <c r="AF411" i="31"/>
  <c r="AF412" i="31"/>
  <c r="AF413" i="31"/>
  <c r="AF414" i="31"/>
  <c r="AF415" i="31"/>
  <c r="AF416" i="31"/>
  <c r="AF417" i="31"/>
  <c r="AF418" i="31"/>
  <c r="AF419" i="31"/>
  <c r="AF420" i="31"/>
  <c r="AF421" i="31"/>
  <c r="AF422" i="31"/>
  <c r="AF423" i="31"/>
  <c r="AF424" i="31"/>
  <c r="AF425" i="31"/>
  <c r="AF426" i="31"/>
  <c r="AF427" i="31"/>
  <c r="AF428" i="31"/>
  <c r="AF429" i="31"/>
  <c r="AF430" i="31"/>
  <c r="AF431" i="31"/>
  <c r="AF432" i="31"/>
  <c r="AF433" i="31"/>
  <c r="AF434" i="31"/>
  <c r="AF435" i="31"/>
  <c r="AF436" i="31"/>
  <c r="AF437" i="31"/>
  <c r="AF438" i="31"/>
  <c r="AF439" i="31"/>
  <c r="AF440" i="31"/>
  <c r="AF441" i="31"/>
  <c r="AF442" i="31"/>
  <c r="AF443" i="31"/>
  <c r="AF444" i="31"/>
  <c r="AF445" i="31"/>
  <c r="AF446" i="31"/>
  <c r="AF447" i="31"/>
  <c r="AF448" i="31"/>
  <c r="AF449" i="31"/>
  <c r="AF450" i="31"/>
  <c r="AF451" i="31"/>
  <c r="AF452" i="31"/>
  <c r="AF453" i="31"/>
  <c r="AF454" i="31"/>
  <c r="AF455" i="31"/>
  <c r="AF456" i="31"/>
  <c r="AF457" i="31"/>
  <c r="AF458" i="31"/>
  <c r="AF459" i="31"/>
  <c r="AF460" i="31"/>
  <c r="AF461" i="31"/>
  <c r="AF462" i="31"/>
  <c r="AF463" i="31"/>
  <c r="AF464" i="31"/>
  <c r="AF465" i="31"/>
  <c r="AF466" i="31"/>
  <c r="AF467" i="31"/>
  <c r="AF468" i="31"/>
  <c r="AF469" i="31"/>
  <c r="AF470" i="31"/>
  <c r="AF471" i="31"/>
  <c r="AF472" i="31"/>
  <c r="AF473" i="31"/>
  <c r="AF474" i="31"/>
  <c r="AF475" i="31"/>
  <c r="AF476" i="31"/>
  <c r="AF477" i="31"/>
  <c r="AF478" i="31"/>
  <c r="AF479" i="31"/>
  <c r="AF480" i="31"/>
  <c r="AF481" i="31"/>
  <c r="AF482" i="31"/>
  <c r="AF483" i="31"/>
  <c r="AF484" i="31"/>
  <c r="AF485" i="31"/>
  <c r="AF486" i="31"/>
  <c r="AF487" i="31"/>
  <c r="AF488" i="31"/>
  <c r="AF489" i="31"/>
  <c r="AF490" i="31"/>
  <c r="AF491" i="31"/>
  <c r="AF492" i="31"/>
  <c r="AF493" i="31"/>
  <c r="AF494" i="31"/>
  <c r="AF495" i="31"/>
  <c r="AF496" i="31"/>
  <c r="AF497" i="31"/>
  <c r="AF498" i="31"/>
  <c r="AF499" i="31"/>
  <c r="AF500" i="31"/>
  <c r="AF501" i="31"/>
  <c r="AF502" i="31"/>
  <c r="AF503" i="31"/>
  <c r="AF504" i="31"/>
  <c r="AF505" i="31"/>
  <c r="AF506" i="31"/>
  <c r="AF507" i="31"/>
  <c r="AF508" i="31"/>
  <c r="AF509" i="31"/>
  <c r="AF510" i="31"/>
  <c r="AF511" i="31"/>
  <c r="AF512" i="31"/>
  <c r="AF513" i="31"/>
  <c r="AF514" i="31"/>
  <c r="AF515" i="31"/>
  <c r="AF516" i="31"/>
  <c r="AF517" i="31"/>
  <c r="AF518" i="31"/>
  <c r="AF519" i="31"/>
  <c r="AF520" i="31"/>
  <c r="AF521" i="31"/>
  <c r="AF522" i="31"/>
  <c r="AF523" i="31"/>
  <c r="X11" i="31"/>
  <c r="I127" i="31" l="1"/>
  <c r="I128" i="31"/>
  <c r="I129" i="31"/>
  <c r="I130" i="31"/>
  <c r="I131" i="31"/>
  <c r="I132" i="31"/>
  <c r="I133" i="31"/>
  <c r="I134" i="31"/>
  <c r="I135" i="31"/>
  <c r="I136" i="31"/>
  <c r="I137" i="31"/>
  <c r="I138" i="31"/>
  <c r="I139" i="31"/>
  <c r="I140" i="31"/>
  <c r="I141" i="31"/>
  <c r="I142" i="31"/>
  <c r="I143" i="31"/>
  <c r="I144" i="31"/>
  <c r="I145" i="31"/>
  <c r="I146" i="31"/>
  <c r="I147" i="31"/>
  <c r="I148" i="31"/>
  <c r="I149" i="31"/>
  <c r="I150" i="31"/>
  <c r="I151" i="31"/>
  <c r="I152" i="31"/>
  <c r="I153" i="31"/>
  <c r="I154" i="31"/>
  <c r="I155" i="31"/>
  <c r="I156" i="31"/>
  <c r="I157" i="31"/>
  <c r="I158" i="31"/>
  <c r="I159" i="31"/>
  <c r="I160" i="31"/>
  <c r="I161" i="31"/>
  <c r="I162" i="31"/>
  <c r="I163" i="31"/>
  <c r="I164" i="31"/>
  <c r="I165" i="31"/>
  <c r="I166" i="31"/>
  <c r="I167" i="31"/>
  <c r="I168" i="31"/>
  <c r="I169" i="31"/>
  <c r="I170" i="31"/>
  <c r="I171" i="31"/>
  <c r="I172" i="31"/>
  <c r="I173" i="31"/>
  <c r="I174" i="31"/>
  <c r="I175" i="31"/>
  <c r="I176" i="31"/>
  <c r="I177" i="31"/>
  <c r="I178" i="31"/>
  <c r="I179" i="31"/>
  <c r="I180" i="31"/>
  <c r="I181" i="31"/>
  <c r="I182" i="31"/>
  <c r="I183" i="31"/>
  <c r="I184" i="31"/>
  <c r="I185" i="31"/>
  <c r="I186" i="31"/>
  <c r="I187" i="31"/>
  <c r="I188" i="31"/>
  <c r="I189" i="31"/>
  <c r="I190" i="31"/>
  <c r="I191" i="31"/>
  <c r="I192" i="31"/>
  <c r="I193" i="31"/>
  <c r="I194" i="31"/>
  <c r="I195" i="31"/>
  <c r="I196" i="31"/>
  <c r="I197" i="31"/>
  <c r="I198" i="31"/>
  <c r="I199" i="31"/>
  <c r="I200" i="31"/>
  <c r="I201" i="31"/>
  <c r="I202" i="31"/>
  <c r="I203" i="31"/>
  <c r="I204" i="31"/>
  <c r="I205" i="31"/>
  <c r="I206" i="31"/>
  <c r="I207" i="31"/>
  <c r="I208" i="31"/>
  <c r="I209" i="31"/>
  <c r="I210" i="31"/>
  <c r="I211" i="31"/>
  <c r="I212" i="31"/>
  <c r="I213" i="31"/>
  <c r="I214" i="31"/>
  <c r="I215" i="31"/>
  <c r="I216" i="31"/>
  <c r="I217" i="31"/>
  <c r="I218" i="31"/>
  <c r="I219" i="31"/>
  <c r="I220" i="31"/>
  <c r="I221" i="31"/>
  <c r="I222" i="31"/>
  <c r="I223" i="31"/>
  <c r="I224" i="31"/>
  <c r="I225" i="31"/>
  <c r="I226" i="31"/>
  <c r="I227" i="31"/>
  <c r="I228" i="31"/>
  <c r="I229" i="31"/>
  <c r="I230" i="31"/>
  <c r="I231" i="31"/>
  <c r="I232" i="31"/>
  <c r="I233" i="31"/>
  <c r="I234" i="31"/>
  <c r="I235" i="31"/>
  <c r="I236" i="31"/>
  <c r="I237" i="31"/>
  <c r="I238" i="31"/>
  <c r="I239" i="31"/>
  <c r="I240" i="31"/>
  <c r="I241" i="31"/>
  <c r="I242" i="31"/>
  <c r="I243" i="31"/>
  <c r="I244" i="31"/>
  <c r="I245" i="31"/>
  <c r="I246" i="31"/>
  <c r="I247" i="31"/>
  <c r="I248" i="31"/>
  <c r="I249" i="31"/>
  <c r="I250" i="31"/>
  <c r="I251" i="31"/>
  <c r="I252" i="31"/>
  <c r="I253" i="31"/>
  <c r="I254" i="31"/>
  <c r="I255" i="31"/>
  <c r="I256" i="31"/>
  <c r="I257" i="31"/>
  <c r="I258" i="31"/>
  <c r="I259" i="31"/>
  <c r="I260" i="31"/>
  <c r="I261" i="31"/>
  <c r="I262" i="31"/>
  <c r="I263" i="31"/>
  <c r="I264" i="31"/>
  <c r="I265" i="31"/>
  <c r="I266" i="31"/>
  <c r="I267" i="31"/>
  <c r="I268" i="31"/>
  <c r="I269" i="31"/>
  <c r="I270" i="31"/>
  <c r="I271" i="31"/>
  <c r="I272" i="31"/>
  <c r="I273" i="31"/>
  <c r="I274" i="31"/>
  <c r="I275" i="31"/>
  <c r="I276" i="31"/>
  <c r="I277" i="31"/>
  <c r="I278" i="31"/>
  <c r="I279" i="31"/>
  <c r="I280" i="31"/>
  <c r="I281" i="31"/>
  <c r="I282" i="31"/>
  <c r="I283" i="31"/>
  <c r="I284" i="31"/>
  <c r="I285" i="31"/>
  <c r="I286" i="31"/>
  <c r="I287" i="31"/>
  <c r="I288" i="31"/>
  <c r="I289" i="31"/>
  <c r="I290" i="31"/>
  <c r="I291" i="31"/>
  <c r="I292" i="31"/>
  <c r="I293" i="31"/>
  <c r="I294" i="31"/>
  <c r="I295" i="31"/>
  <c r="I296" i="31"/>
  <c r="I297" i="31"/>
  <c r="I298" i="31"/>
  <c r="I299" i="31"/>
  <c r="I300" i="31"/>
  <c r="I301" i="31"/>
  <c r="I302" i="31"/>
  <c r="I303" i="31"/>
  <c r="I304" i="31"/>
  <c r="I305" i="31"/>
  <c r="I306" i="31"/>
  <c r="I307" i="31"/>
  <c r="I308" i="31"/>
  <c r="I309" i="31"/>
  <c r="I310" i="31"/>
  <c r="I311" i="31"/>
  <c r="I312" i="31"/>
  <c r="I313" i="31"/>
  <c r="I314" i="31"/>
  <c r="I315" i="31"/>
  <c r="I316" i="31"/>
  <c r="I317" i="31"/>
  <c r="I318" i="31"/>
  <c r="I319" i="31"/>
  <c r="I320" i="31"/>
  <c r="I321" i="31"/>
  <c r="I322" i="31"/>
  <c r="I323" i="31"/>
  <c r="I324" i="31"/>
  <c r="I325" i="31"/>
  <c r="I326" i="31"/>
  <c r="I327" i="31"/>
  <c r="I328" i="31"/>
  <c r="I329" i="31"/>
  <c r="I330" i="31"/>
  <c r="I331" i="31"/>
  <c r="I332" i="31"/>
  <c r="I333" i="31"/>
  <c r="I334" i="31"/>
  <c r="I335" i="31"/>
  <c r="I336" i="31"/>
  <c r="I337" i="31"/>
  <c r="I338" i="31"/>
  <c r="I339" i="31"/>
  <c r="I340" i="31"/>
  <c r="I341" i="31"/>
  <c r="I342" i="31"/>
  <c r="I343" i="31"/>
  <c r="I344" i="31"/>
  <c r="I345" i="31"/>
  <c r="I346" i="31"/>
  <c r="I347" i="31"/>
  <c r="I348" i="31"/>
  <c r="I349" i="31"/>
  <c r="I350" i="31"/>
  <c r="I351" i="31"/>
  <c r="I352" i="31"/>
  <c r="I353" i="31"/>
  <c r="I354" i="31"/>
  <c r="I355" i="31"/>
  <c r="I356" i="31"/>
  <c r="I357" i="31"/>
  <c r="I358" i="31"/>
  <c r="I359" i="31"/>
  <c r="I360" i="31"/>
  <c r="I361" i="31"/>
  <c r="I362" i="31"/>
  <c r="I363" i="31"/>
  <c r="I364" i="31"/>
  <c r="I365" i="31"/>
  <c r="I366" i="31"/>
  <c r="I367" i="31"/>
  <c r="I368" i="31"/>
  <c r="I369" i="31"/>
  <c r="I370" i="31"/>
  <c r="I371" i="31"/>
  <c r="I372" i="31"/>
  <c r="I373" i="31"/>
  <c r="I374" i="31"/>
  <c r="I375" i="31"/>
  <c r="I376" i="31"/>
  <c r="I377" i="31"/>
  <c r="I378" i="31"/>
  <c r="I379" i="31"/>
  <c r="I380" i="31"/>
  <c r="I381" i="31"/>
  <c r="I382" i="31"/>
  <c r="I383" i="31"/>
  <c r="I384" i="31"/>
  <c r="I385" i="31"/>
  <c r="I386" i="31"/>
  <c r="I387" i="31"/>
  <c r="I388" i="31"/>
  <c r="I389" i="31"/>
  <c r="I390" i="31"/>
  <c r="I391" i="31"/>
  <c r="I392" i="31"/>
  <c r="I393" i="31"/>
  <c r="I394" i="31"/>
  <c r="I395" i="31"/>
  <c r="I396" i="31"/>
  <c r="I397" i="31"/>
  <c r="I398" i="31"/>
  <c r="I399" i="31"/>
  <c r="I400" i="31"/>
  <c r="I401" i="31"/>
  <c r="I402" i="31"/>
  <c r="I403" i="31"/>
  <c r="I404" i="31"/>
  <c r="I405" i="31"/>
  <c r="I406" i="31"/>
  <c r="I407" i="31"/>
  <c r="I408" i="31"/>
  <c r="I409" i="31"/>
  <c r="I410" i="31"/>
  <c r="I411" i="31"/>
  <c r="I412" i="31"/>
  <c r="I413" i="31"/>
  <c r="I414" i="31"/>
  <c r="I415" i="31"/>
  <c r="I416" i="31"/>
  <c r="I417" i="31"/>
  <c r="I418" i="31"/>
  <c r="I419" i="31"/>
  <c r="I420" i="31"/>
  <c r="I421" i="31"/>
  <c r="I422" i="31"/>
  <c r="I423" i="31"/>
  <c r="I424" i="31"/>
  <c r="I425" i="31"/>
  <c r="I426" i="31"/>
  <c r="I427" i="31"/>
  <c r="I428" i="31"/>
  <c r="I429" i="31"/>
  <c r="I430" i="31"/>
  <c r="I431" i="31"/>
  <c r="I432" i="31"/>
  <c r="I433" i="31"/>
  <c r="I434" i="31"/>
  <c r="I435" i="31"/>
  <c r="I436" i="31"/>
  <c r="I437" i="31"/>
  <c r="I438" i="31"/>
  <c r="I439" i="31"/>
  <c r="I440" i="31"/>
  <c r="I441" i="31"/>
  <c r="I442" i="31"/>
  <c r="I443" i="31"/>
  <c r="I444" i="31"/>
  <c r="I445" i="31"/>
  <c r="I446" i="31"/>
  <c r="I447" i="31"/>
  <c r="I448" i="31"/>
  <c r="I449" i="31"/>
  <c r="I450" i="31"/>
  <c r="I451" i="31"/>
  <c r="I452" i="31"/>
  <c r="I453" i="31"/>
  <c r="I454" i="31"/>
  <c r="I455" i="31"/>
  <c r="I456" i="31"/>
  <c r="I457" i="31"/>
  <c r="I458" i="31"/>
  <c r="I459" i="31"/>
  <c r="I460" i="31"/>
  <c r="I461" i="31"/>
  <c r="I462" i="31"/>
  <c r="I463" i="31"/>
  <c r="I464" i="31"/>
  <c r="I465" i="31"/>
  <c r="I466" i="31"/>
  <c r="I467" i="31"/>
  <c r="I468" i="31"/>
  <c r="I469" i="31"/>
  <c r="I470" i="31"/>
  <c r="I471" i="31"/>
  <c r="I472" i="31"/>
  <c r="I473" i="31"/>
  <c r="I474" i="31"/>
  <c r="I475" i="31"/>
  <c r="I476" i="31"/>
  <c r="I477" i="31"/>
  <c r="I478" i="31"/>
  <c r="I479" i="31"/>
  <c r="I480" i="31"/>
  <c r="I481" i="31"/>
  <c r="I482" i="31"/>
  <c r="I483" i="31"/>
  <c r="I484" i="31"/>
  <c r="I485" i="31"/>
  <c r="I486" i="31"/>
  <c r="I487" i="31"/>
  <c r="I488" i="31"/>
  <c r="I489" i="31"/>
  <c r="I490" i="31"/>
  <c r="I491" i="31"/>
  <c r="I492" i="31"/>
  <c r="I493" i="31"/>
  <c r="I494" i="31"/>
  <c r="I495" i="31"/>
  <c r="I496" i="31"/>
  <c r="I497" i="31"/>
  <c r="I498" i="31"/>
  <c r="I499" i="31"/>
  <c r="I500" i="31"/>
  <c r="I501" i="31"/>
  <c r="I502" i="31"/>
  <c r="I503" i="31"/>
  <c r="I504" i="31"/>
  <c r="I505" i="31"/>
  <c r="I506" i="31"/>
  <c r="I507" i="31"/>
  <c r="I508" i="31"/>
  <c r="I509" i="31"/>
  <c r="I510" i="31"/>
  <c r="I511" i="31"/>
  <c r="I512" i="31"/>
  <c r="I513" i="31"/>
  <c r="I514" i="31"/>
  <c r="I515" i="31"/>
  <c r="I516" i="31"/>
  <c r="I517" i="31"/>
  <c r="I518" i="31"/>
  <c r="I519" i="31"/>
  <c r="I520" i="31"/>
  <c r="I521" i="31"/>
  <c r="I522" i="31"/>
  <c r="I523" i="31"/>
  <c r="M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4" i="31"/>
  <c r="O485" i="31"/>
  <c r="O486" i="31"/>
  <c r="O487" i="31"/>
  <c r="O488" i="31"/>
  <c r="O489" i="31"/>
  <c r="O490" i="31"/>
  <c r="O491" i="31"/>
  <c r="O492" i="31"/>
  <c r="O493" i="31"/>
  <c r="O494" i="31"/>
  <c r="O495" i="31"/>
  <c r="O496" i="31"/>
  <c r="O497" i="31"/>
  <c r="O498" i="31"/>
  <c r="O499" i="31"/>
  <c r="O500" i="31"/>
  <c r="O501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AE11" i="31" l="1"/>
  <c r="AF11" i="31"/>
  <c r="V12" i="31" l="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29" i="31"/>
  <c r="V30" i="31"/>
  <c r="V31" i="31"/>
  <c r="V32" i="31"/>
  <c r="V33" i="31"/>
  <c r="V34" i="31"/>
  <c r="V35" i="31"/>
  <c r="V36" i="31"/>
  <c r="V37" i="31"/>
  <c r="V38" i="31"/>
  <c r="V39" i="31"/>
  <c r="V40" i="31"/>
  <c r="V41" i="31"/>
  <c r="V42" i="31"/>
  <c r="V43" i="31"/>
  <c r="V44" i="31"/>
  <c r="V45" i="31"/>
  <c r="V46" i="31"/>
  <c r="V47" i="31"/>
  <c r="V48" i="31"/>
  <c r="V49" i="31"/>
  <c r="V50" i="31"/>
  <c r="V51" i="31"/>
  <c r="V52" i="31"/>
  <c r="V53" i="31"/>
  <c r="V54" i="31"/>
  <c r="V55" i="31"/>
  <c r="V56" i="31"/>
  <c r="V57" i="31"/>
  <c r="V58" i="31"/>
  <c r="V59" i="31"/>
  <c r="V60" i="31"/>
  <c r="V61" i="31"/>
  <c r="V62" i="31"/>
  <c r="V63" i="31"/>
  <c r="V64" i="31"/>
  <c r="V65" i="31"/>
  <c r="V66" i="31"/>
  <c r="V67" i="31"/>
  <c r="V68" i="31"/>
  <c r="V69" i="31"/>
  <c r="V70" i="31"/>
  <c r="V71" i="31"/>
  <c r="V72" i="31"/>
  <c r="V73" i="31"/>
  <c r="V74" i="31"/>
  <c r="V75" i="31"/>
  <c r="V76" i="31"/>
  <c r="V77" i="31"/>
  <c r="V78" i="31"/>
  <c r="V79" i="31"/>
  <c r="V80" i="31"/>
  <c r="V81" i="31"/>
  <c r="V82" i="31"/>
  <c r="V83" i="31"/>
  <c r="V84" i="31"/>
  <c r="V85" i="31"/>
  <c r="V86" i="31"/>
  <c r="V87" i="31"/>
  <c r="V88" i="31"/>
  <c r="V89" i="31"/>
  <c r="V90" i="31"/>
  <c r="V91" i="31"/>
  <c r="V92" i="31"/>
  <c r="V93" i="31"/>
  <c r="V94" i="31"/>
  <c r="V95" i="31"/>
  <c r="V96" i="31"/>
  <c r="V97" i="31"/>
  <c r="V98" i="31"/>
  <c r="V99" i="31"/>
  <c r="V100" i="31"/>
  <c r="V101" i="31"/>
  <c r="V102" i="31"/>
  <c r="V103" i="31"/>
  <c r="V104" i="31"/>
  <c r="V105" i="31"/>
  <c r="V106" i="31"/>
  <c r="V107" i="31"/>
  <c r="V108" i="31"/>
  <c r="V109" i="31"/>
  <c r="V110" i="31"/>
  <c r="V111" i="31"/>
  <c r="V112" i="31"/>
  <c r="V113" i="31"/>
  <c r="V114" i="31"/>
  <c r="V115" i="31"/>
  <c r="V116" i="31"/>
  <c r="V117" i="31"/>
  <c r="V118" i="31"/>
  <c r="V119" i="31"/>
  <c r="V120" i="31"/>
  <c r="V121" i="31"/>
  <c r="V122" i="31"/>
  <c r="V123" i="31"/>
  <c r="V124" i="31"/>
  <c r="V125" i="31"/>
  <c r="V126" i="31"/>
  <c r="V127" i="31"/>
  <c r="V128" i="31"/>
  <c r="V129" i="31"/>
  <c r="V130" i="31"/>
  <c r="V131" i="31"/>
  <c r="V132" i="31"/>
  <c r="V133" i="31"/>
  <c r="V134" i="31"/>
  <c r="V135" i="31"/>
  <c r="V136" i="31"/>
  <c r="V137" i="31"/>
  <c r="V138" i="31"/>
  <c r="V139" i="31"/>
  <c r="V140" i="31"/>
  <c r="V141" i="31"/>
  <c r="V142" i="31"/>
  <c r="V143" i="31"/>
  <c r="V144" i="31"/>
  <c r="V145" i="31"/>
  <c r="V146" i="31"/>
  <c r="V147" i="31"/>
  <c r="V148" i="31"/>
  <c r="V149" i="31"/>
  <c r="V150" i="31"/>
  <c r="V151" i="31"/>
  <c r="V152" i="31"/>
  <c r="V153" i="31"/>
  <c r="V154" i="31"/>
  <c r="V155" i="31"/>
  <c r="V156" i="31"/>
  <c r="V157" i="31"/>
  <c r="V158" i="31"/>
  <c r="V159" i="31"/>
  <c r="V160" i="31"/>
  <c r="V161" i="31"/>
  <c r="V162" i="31"/>
  <c r="V163" i="31"/>
  <c r="V164" i="31"/>
  <c r="V165" i="31"/>
  <c r="V166" i="31"/>
  <c r="V167" i="31"/>
  <c r="V168" i="31"/>
  <c r="V169" i="31"/>
  <c r="V170" i="31"/>
  <c r="V171" i="31"/>
  <c r="V172" i="31"/>
  <c r="V173" i="31"/>
  <c r="V174" i="31"/>
  <c r="V175" i="31"/>
  <c r="V176" i="31"/>
  <c r="V177" i="31"/>
  <c r="V178" i="31"/>
  <c r="V179" i="31"/>
  <c r="V180" i="31"/>
  <c r="V181" i="31"/>
  <c r="V182" i="31"/>
  <c r="V183" i="31"/>
  <c r="V184" i="31"/>
  <c r="V185" i="31"/>
  <c r="V186" i="31"/>
  <c r="V187" i="31"/>
  <c r="V188" i="31"/>
  <c r="V189" i="31"/>
  <c r="V190" i="31"/>
  <c r="V191" i="31"/>
  <c r="V192" i="31"/>
  <c r="V193" i="31"/>
  <c r="V194" i="31"/>
  <c r="V195" i="31"/>
  <c r="V196" i="31"/>
  <c r="V197" i="31"/>
  <c r="V198" i="31"/>
  <c r="V199" i="31"/>
  <c r="V200" i="31"/>
  <c r="V201" i="31"/>
  <c r="V202" i="31"/>
  <c r="V203" i="31"/>
  <c r="V204" i="31"/>
  <c r="V205" i="31"/>
  <c r="V206" i="31"/>
  <c r="V207" i="31"/>
  <c r="V208" i="31"/>
  <c r="V209" i="31"/>
  <c r="V210" i="31"/>
  <c r="V211" i="31"/>
  <c r="V212" i="31"/>
  <c r="V213" i="31"/>
  <c r="V214" i="31"/>
  <c r="V215" i="31"/>
  <c r="V216" i="31"/>
  <c r="V217" i="31"/>
  <c r="V218" i="31"/>
  <c r="V219" i="31"/>
  <c r="V220" i="31"/>
  <c r="V221" i="31"/>
  <c r="V222" i="31"/>
  <c r="V223" i="31"/>
  <c r="V224" i="31"/>
  <c r="V225" i="31"/>
  <c r="V226" i="31"/>
  <c r="V227" i="31"/>
  <c r="V228" i="31"/>
  <c r="V229" i="31"/>
  <c r="V230" i="31"/>
  <c r="V231" i="31"/>
  <c r="V232" i="31"/>
  <c r="V233" i="31"/>
  <c r="V234" i="31"/>
  <c r="V235" i="31"/>
  <c r="V236" i="31"/>
  <c r="V237" i="31"/>
  <c r="V238" i="31"/>
  <c r="V239" i="31"/>
  <c r="V240" i="31"/>
  <c r="V241" i="31"/>
  <c r="V242" i="31"/>
  <c r="V243" i="31"/>
  <c r="V244" i="31"/>
  <c r="V245" i="31"/>
  <c r="V246" i="31"/>
  <c r="V247" i="31"/>
  <c r="V248" i="31"/>
  <c r="V249" i="31"/>
  <c r="V250" i="31"/>
  <c r="V251" i="31"/>
  <c r="V252" i="31"/>
  <c r="V253" i="31"/>
  <c r="V254" i="31"/>
  <c r="V255" i="31"/>
  <c r="V256" i="31"/>
  <c r="V257" i="31"/>
  <c r="V258" i="31"/>
  <c r="V259" i="31"/>
  <c r="V260" i="31"/>
  <c r="V261" i="31"/>
  <c r="V262" i="31"/>
  <c r="V263" i="31"/>
  <c r="V264" i="31"/>
  <c r="V265" i="31"/>
  <c r="V266" i="31"/>
  <c r="V267" i="31"/>
  <c r="V268" i="31"/>
  <c r="V269" i="31"/>
  <c r="V270" i="31"/>
  <c r="V271" i="31"/>
  <c r="V272" i="31"/>
  <c r="V273" i="31"/>
  <c r="V274" i="31"/>
  <c r="V275" i="31"/>
  <c r="V276" i="31"/>
  <c r="V277" i="31"/>
  <c r="V278" i="31"/>
  <c r="V279" i="31"/>
  <c r="V280" i="31"/>
  <c r="V281" i="31"/>
  <c r="V282" i="31"/>
  <c r="V283" i="31"/>
  <c r="V284" i="31"/>
  <c r="V285" i="31"/>
  <c r="V286" i="31"/>
  <c r="V287" i="31"/>
  <c r="V288" i="31"/>
  <c r="V289" i="31"/>
  <c r="V290" i="31"/>
  <c r="V291" i="31"/>
  <c r="V292" i="31"/>
  <c r="V293" i="31"/>
  <c r="V294" i="31"/>
  <c r="V295" i="31"/>
  <c r="V296" i="31"/>
  <c r="V297" i="31"/>
  <c r="V298" i="31"/>
  <c r="V299" i="31"/>
  <c r="V300" i="31"/>
  <c r="V301" i="31"/>
  <c r="V302" i="31"/>
  <c r="V303" i="31"/>
  <c r="V304" i="31"/>
  <c r="V305" i="31"/>
  <c r="V306" i="31"/>
  <c r="V307" i="31"/>
  <c r="V308" i="31"/>
  <c r="V309" i="31"/>
  <c r="V310" i="31"/>
  <c r="V311" i="31"/>
  <c r="V312" i="31"/>
  <c r="V313" i="31"/>
  <c r="V314" i="31"/>
  <c r="V315" i="31"/>
  <c r="V316" i="31"/>
  <c r="V317" i="31"/>
  <c r="V318" i="31"/>
  <c r="V319" i="31"/>
  <c r="V320" i="31"/>
  <c r="V321" i="31"/>
  <c r="V322" i="31"/>
  <c r="V323" i="31"/>
  <c r="V324" i="31"/>
  <c r="V325" i="31"/>
  <c r="V326" i="31"/>
  <c r="V327" i="31"/>
  <c r="V328" i="31"/>
  <c r="V329" i="31"/>
  <c r="V330" i="31"/>
  <c r="V331" i="31"/>
  <c r="V332" i="31"/>
  <c r="V333" i="31"/>
  <c r="V334" i="31"/>
  <c r="V335" i="31"/>
  <c r="V336" i="31"/>
  <c r="V337" i="31"/>
  <c r="V338" i="31"/>
  <c r="V339" i="31"/>
  <c r="V340" i="31"/>
  <c r="V341" i="31"/>
  <c r="V342" i="31"/>
  <c r="V343" i="31"/>
  <c r="V344" i="31"/>
  <c r="V345" i="31"/>
  <c r="V346" i="31"/>
  <c r="V347" i="31"/>
  <c r="V348" i="31"/>
  <c r="V349" i="31"/>
  <c r="V350" i="31"/>
  <c r="V351" i="31"/>
  <c r="V352" i="31"/>
  <c r="V353" i="31"/>
  <c r="V354" i="31"/>
  <c r="V355" i="31"/>
  <c r="V356" i="31"/>
  <c r="V357" i="31"/>
  <c r="V358" i="31"/>
  <c r="V359" i="31"/>
  <c r="V360" i="31"/>
  <c r="V361" i="31"/>
  <c r="V362" i="31"/>
  <c r="V363" i="31"/>
  <c r="V364" i="31"/>
  <c r="V365" i="31"/>
  <c r="V366" i="31"/>
  <c r="V367" i="31"/>
  <c r="V368" i="31"/>
  <c r="V369" i="31"/>
  <c r="V370" i="31"/>
  <c r="V371" i="31"/>
  <c r="V372" i="31"/>
  <c r="V373" i="31"/>
  <c r="V374" i="31"/>
  <c r="V375" i="31"/>
  <c r="V376" i="31"/>
  <c r="V377" i="31"/>
  <c r="V378" i="31"/>
  <c r="V379" i="31"/>
  <c r="V380" i="31"/>
  <c r="V381" i="31"/>
  <c r="V382" i="31"/>
  <c r="V383" i="31"/>
  <c r="V384" i="31"/>
  <c r="V385" i="31"/>
  <c r="V386" i="31"/>
  <c r="V387" i="31"/>
  <c r="V388" i="31"/>
  <c r="V389" i="31"/>
  <c r="V390" i="31"/>
  <c r="V391" i="31"/>
  <c r="V392" i="31"/>
  <c r="V393" i="31"/>
  <c r="V394" i="31"/>
  <c r="V395" i="31"/>
  <c r="V396" i="31"/>
  <c r="V397" i="31"/>
  <c r="V398" i="31"/>
  <c r="V399" i="31"/>
  <c r="V400" i="31"/>
  <c r="V401" i="31"/>
  <c r="V402" i="31"/>
  <c r="V403" i="31"/>
  <c r="V404" i="31"/>
  <c r="V405" i="31"/>
  <c r="V406" i="31"/>
  <c r="V407" i="31"/>
  <c r="V408" i="31"/>
  <c r="V409" i="31"/>
  <c r="V410" i="31"/>
  <c r="V411" i="31"/>
  <c r="V412" i="31"/>
  <c r="V413" i="31"/>
  <c r="V414" i="31"/>
  <c r="V415" i="31"/>
  <c r="V416" i="31"/>
  <c r="V417" i="31"/>
  <c r="V418" i="31"/>
  <c r="V419" i="31"/>
  <c r="V420" i="31"/>
  <c r="V421" i="31"/>
  <c r="V422" i="31"/>
  <c r="V423" i="31"/>
  <c r="V424" i="31"/>
  <c r="V425" i="31"/>
  <c r="V426" i="31"/>
  <c r="V427" i="31"/>
  <c r="V428" i="31"/>
  <c r="V429" i="31"/>
  <c r="V430" i="31"/>
  <c r="V431" i="31"/>
  <c r="V432" i="31"/>
  <c r="V433" i="31"/>
  <c r="V434" i="31"/>
  <c r="V435" i="31"/>
  <c r="V436" i="31"/>
  <c r="V437" i="31"/>
  <c r="V438" i="31"/>
  <c r="V439" i="31"/>
  <c r="V440" i="31"/>
  <c r="V441" i="31"/>
  <c r="V442" i="31"/>
  <c r="V443" i="31"/>
  <c r="V444" i="31"/>
  <c r="V445" i="31"/>
  <c r="V446" i="31"/>
  <c r="V447" i="31"/>
  <c r="V448" i="31"/>
  <c r="V449" i="31"/>
  <c r="V450" i="31"/>
  <c r="V451" i="31"/>
  <c r="V452" i="31"/>
  <c r="V453" i="31"/>
  <c r="V454" i="31"/>
  <c r="V455" i="31"/>
  <c r="V456" i="31"/>
  <c r="V457" i="31"/>
  <c r="V458" i="31"/>
  <c r="V459" i="31"/>
  <c r="V460" i="31"/>
  <c r="V461" i="31"/>
  <c r="V462" i="31"/>
  <c r="V463" i="31"/>
  <c r="V464" i="31"/>
  <c r="V465" i="31"/>
  <c r="V466" i="31"/>
  <c r="V467" i="31"/>
  <c r="V468" i="31"/>
  <c r="V469" i="31"/>
  <c r="V470" i="31"/>
  <c r="V471" i="31"/>
  <c r="V472" i="31"/>
  <c r="V473" i="31"/>
  <c r="V474" i="31"/>
  <c r="V475" i="31"/>
  <c r="V476" i="31"/>
  <c r="V477" i="31"/>
  <c r="V478" i="31"/>
  <c r="V479" i="31"/>
  <c r="V480" i="31"/>
  <c r="V481" i="31"/>
  <c r="V482" i="31"/>
  <c r="V483" i="31"/>
  <c r="V484" i="31"/>
  <c r="V485" i="31"/>
  <c r="V486" i="31"/>
  <c r="V487" i="31"/>
  <c r="V488" i="31"/>
  <c r="V489" i="31"/>
  <c r="V490" i="31"/>
  <c r="V491" i="31"/>
  <c r="V492" i="31"/>
  <c r="V493" i="31"/>
  <c r="V494" i="31"/>
  <c r="V495" i="31"/>
  <c r="V496" i="31"/>
  <c r="V497" i="31"/>
  <c r="V498" i="31"/>
  <c r="V499" i="31"/>
  <c r="V500" i="31"/>
  <c r="V501" i="31"/>
  <c r="V502" i="31"/>
  <c r="V503" i="31"/>
  <c r="V504" i="31"/>
  <c r="V505" i="31"/>
  <c r="V506" i="31"/>
  <c r="V507" i="31"/>
  <c r="V508" i="31"/>
  <c r="V509" i="31"/>
  <c r="V510" i="31"/>
  <c r="V511" i="31"/>
  <c r="V512" i="31"/>
  <c r="V513" i="31"/>
  <c r="V514" i="31"/>
  <c r="V515" i="31"/>
  <c r="V516" i="31"/>
  <c r="V517" i="31"/>
  <c r="V518" i="31"/>
  <c r="V519" i="31"/>
  <c r="V520" i="31"/>
  <c r="V521" i="31"/>
  <c r="V522" i="31"/>
  <c r="V523" i="31"/>
  <c r="V11" i="31"/>
  <c r="J133" i="31" l="1"/>
  <c r="H201" i="31"/>
  <c r="Y201" i="31"/>
  <c r="AB201" i="31"/>
  <c r="AC201" i="31"/>
  <c r="X201" i="31"/>
  <c r="Z201" i="31"/>
  <c r="H202" i="31"/>
  <c r="Y202" i="31"/>
  <c r="AB202" i="31"/>
  <c r="AC202" i="31"/>
  <c r="X202" i="31"/>
  <c r="Z202" i="31"/>
  <c r="H203" i="31"/>
  <c r="Y203" i="31"/>
  <c r="AB203" i="31"/>
  <c r="AC203" i="31"/>
  <c r="X203" i="31"/>
  <c r="Z203" i="31"/>
  <c r="H204" i="31"/>
  <c r="Y204" i="31"/>
  <c r="AB204" i="31"/>
  <c r="AC204" i="31"/>
  <c r="X204" i="31"/>
  <c r="Z204" i="31"/>
  <c r="H205" i="31"/>
  <c r="Y205" i="31"/>
  <c r="AB205" i="31"/>
  <c r="AC205" i="31"/>
  <c r="X205" i="31"/>
  <c r="Z205" i="31"/>
  <c r="H206" i="31"/>
  <c r="Y206" i="31"/>
  <c r="AB206" i="31"/>
  <c r="AC206" i="31"/>
  <c r="X206" i="31"/>
  <c r="Z206" i="31"/>
  <c r="H207" i="31"/>
  <c r="Y207" i="31"/>
  <c r="AB207" i="31"/>
  <c r="AC207" i="31"/>
  <c r="X207" i="31"/>
  <c r="Z207" i="31"/>
  <c r="H208" i="31"/>
  <c r="Y208" i="31"/>
  <c r="AB208" i="31"/>
  <c r="AC208" i="31"/>
  <c r="X208" i="31"/>
  <c r="Z208" i="31"/>
  <c r="H209" i="31"/>
  <c r="Y209" i="31"/>
  <c r="AB209" i="31"/>
  <c r="AC209" i="31"/>
  <c r="X209" i="31"/>
  <c r="Z209" i="31"/>
  <c r="H210" i="31"/>
  <c r="Y210" i="31"/>
  <c r="AB210" i="31"/>
  <c r="AC210" i="31"/>
  <c r="X210" i="31"/>
  <c r="Z210" i="31"/>
  <c r="H211" i="31"/>
  <c r="Y211" i="31"/>
  <c r="AB211" i="31"/>
  <c r="AC211" i="31"/>
  <c r="X211" i="31"/>
  <c r="Z211" i="31"/>
  <c r="H212" i="31"/>
  <c r="Y212" i="31"/>
  <c r="AB212" i="31"/>
  <c r="AC212" i="31"/>
  <c r="X212" i="31"/>
  <c r="Z212" i="31"/>
  <c r="H213" i="31"/>
  <c r="Y213" i="31"/>
  <c r="AB213" i="31"/>
  <c r="AC213" i="31"/>
  <c r="X213" i="31"/>
  <c r="Z213" i="31"/>
  <c r="H214" i="31"/>
  <c r="Y214" i="31"/>
  <c r="AB214" i="31"/>
  <c r="AC214" i="31"/>
  <c r="X214" i="31"/>
  <c r="Z214" i="31"/>
  <c r="H215" i="31"/>
  <c r="Y215" i="31"/>
  <c r="AB215" i="31"/>
  <c r="AC215" i="31"/>
  <c r="X215" i="31"/>
  <c r="Z215" i="31"/>
  <c r="H216" i="31"/>
  <c r="Y216" i="31"/>
  <c r="AB216" i="31"/>
  <c r="AC216" i="31"/>
  <c r="X216" i="31"/>
  <c r="Z216" i="31"/>
  <c r="H217" i="31"/>
  <c r="Y217" i="31"/>
  <c r="AB217" i="31"/>
  <c r="AC217" i="31"/>
  <c r="X217" i="31"/>
  <c r="Z217" i="31"/>
  <c r="H218" i="31"/>
  <c r="Y218" i="31"/>
  <c r="AB218" i="31"/>
  <c r="AC218" i="31"/>
  <c r="X218" i="31"/>
  <c r="Z218" i="31"/>
  <c r="H219" i="31"/>
  <c r="Y219" i="31"/>
  <c r="AB219" i="31"/>
  <c r="AC219" i="31"/>
  <c r="X219" i="31"/>
  <c r="Z219" i="31"/>
  <c r="H220" i="31"/>
  <c r="Y220" i="31"/>
  <c r="AB220" i="31"/>
  <c r="AC220" i="31"/>
  <c r="X220" i="31"/>
  <c r="Z220" i="31"/>
  <c r="H221" i="31"/>
  <c r="Y221" i="31"/>
  <c r="AB221" i="31"/>
  <c r="AC221" i="31"/>
  <c r="X221" i="31"/>
  <c r="Z221" i="31"/>
  <c r="H222" i="31"/>
  <c r="Y222" i="31"/>
  <c r="AB222" i="31"/>
  <c r="AC222" i="31"/>
  <c r="X222" i="31"/>
  <c r="Z222" i="31"/>
  <c r="H223" i="31"/>
  <c r="Y223" i="31"/>
  <c r="AB223" i="31"/>
  <c r="AC223" i="31"/>
  <c r="X223" i="31"/>
  <c r="Z223" i="31"/>
  <c r="H224" i="31"/>
  <c r="Y224" i="31"/>
  <c r="AB224" i="31"/>
  <c r="AC224" i="31"/>
  <c r="X224" i="31"/>
  <c r="Z224" i="31"/>
  <c r="H225" i="31"/>
  <c r="Y225" i="31"/>
  <c r="AB225" i="31"/>
  <c r="AC225" i="31"/>
  <c r="X225" i="31"/>
  <c r="Z225" i="31"/>
  <c r="H226" i="31"/>
  <c r="Y226" i="31"/>
  <c r="AB226" i="31"/>
  <c r="AC226" i="31"/>
  <c r="X226" i="31"/>
  <c r="Z226" i="31"/>
  <c r="H227" i="31"/>
  <c r="Y227" i="31"/>
  <c r="AB227" i="31"/>
  <c r="AC227" i="31"/>
  <c r="X227" i="31"/>
  <c r="Z227" i="31"/>
  <c r="H228" i="31"/>
  <c r="Y228" i="31"/>
  <c r="AB228" i="31"/>
  <c r="AC228" i="31"/>
  <c r="X228" i="31"/>
  <c r="Z228" i="31"/>
  <c r="H229" i="31"/>
  <c r="Y229" i="31"/>
  <c r="AB229" i="31"/>
  <c r="AC229" i="31"/>
  <c r="X229" i="31"/>
  <c r="Z229" i="31"/>
  <c r="H230" i="31"/>
  <c r="Y230" i="31"/>
  <c r="AB230" i="31"/>
  <c r="AC230" i="31"/>
  <c r="X230" i="31"/>
  <c r="Z230" i="31"/>
  <c r="H231" i="31"/>
  <c r="Y231" i="31"/>
  <c r="AB231" i="31"/>
  <c r="AC231" i="31"/>
  <c r="X231" i="31"/>
  <c r="Z231" i="31"/>
  <c r="H232" i="31"/>
  <c r="Y232" i="31"/>
  <c r="AB232" i="31"/>
  <c r="AC232" i="31"/>
  <c r="X232" i="31"/>
  <c r="Z232" i="31"/>
  <c r="H233" i="31"/>
  <c r="Y233" i="31"/>
  <c r="AB233" i="31"/>
  <c r="AC233" i="31"/>
  <c r="X233" i="31"/>
  <c r="Z233" i="31"/>
  <c r="H234" i="31"/>
  <c r="Y234" i="31"/>
  <c r="AB234" i="31"/>
  <c r="AC234" i="31"/>
  <c r="X234" i="31"/>
  <c r="Z234" i="31"/>
  <c r="H235" i="31"/>
  <c r="Y235" i="31"/>
  <c r="AB235" i="31"/>
  <c r="AC235" i="31"/>
  <c r="X235" i="31"/>
  <c r="Z235" i="31"/>
  <c r="H236" i="31"/>
  <c r="Y236" i="31"/>
  <c r="AB236" i="31"/>
  <c r="AC236" i="31"/>
  <c r="X236" i="31"/>
  <c r="Z236" i="31"/>
  <c r="H237" i="31"/>
  <c r="Y237" i="31"/>
  <c r="AB237" i="31"/>
  <c r="AC237" i="31"/>
  <c r="X237" i="31"/>
  <c r="Z237" i="31"/>
  <c r="H238" i="31"/>
  <c r="Y238" i="31"/>
  <c r="AB238" i="31"/>
  <c r="AC238" i="31"/>
  <c r="X238" i="31"/>
  <c r="Z238" i="31"/>
  <c r="H239" i="31"/>
  <c r="Y239" i="31"/>
  <c r="AB239" i="31"/>
  <c r="AC239" i="31"/>
  <c r="X239" i="31"/>
  <c r="Z239" i="31"/>
  <c r="H240" i="31"/>
  <c r="Y240" i="31"/>
  <c r="AB240" i="31"/>
  <c r="AC240" i="31"/>
  <c r="X240" i="31"/>
  <c r="Z240" i="31"/>
  <c r="H241" i="31"/>
  <c r="Y241" i="31"/>
  <c r="AB241" i="31"/>
  <c r="AC241" i="31"/>
  <c r="X241" i="31"/>
  <c r="Z241" i="31"/>
  <c r="H242" i="31"/>
  <c r="Y242" i="31"/>
  <c r="AB242" i="31"/>
  <c r="AC242" i="31"/>
  <c r="X242" i="31"/>
  <c r="Z242" i="31"/>
  <c r="H243" i="31"/>
  <c r="Y243" i="31"/>
  <c r="AB243" i="31"/>
  <c r="AC243" i="31"/>
  <c r="X243" i="31"/>
  <c r="Z243" i="31"/>
  <c r="H244" i="31"/>
  <c r="Y244" i="31"/>
  <c r="AB244" i="31"/>
  <c r="AC244" i="31"/>
  <c r="X244" i="31"/>
  <c r="Z244" i="31"/>
  <c r="H245" i="31"/>
  <c r="Y245" i="31"/>
  <c r="AB245" i="31"/>
  <c r="AC245" i="31"/>
  <c r="X245" i="31"/>
  <c r="Z245" i="31"/>
  <c r="H246" i="31"/>
  <c r="Y246" i="31"/>
  <c r="AB246" i="31"/>
  <c r="AC246" i="31"/>
  <c r="X246" i="31"/>
  <c r="Z246" i="31"/>
  <c r="H247" i="31"/>
  <c r="Y247" i="31"/>
  <c r="AB247" i="31"/>
  <c r="AC247" i="31"/>
  <c r="X247" i="31"/>
  <c r="Z247" i="31"/>
  <c r="H248" i="31"/>
  <c r="Y248" i="31"/>
  <c r="AB248" i="31"/>
  <c r="AC248" i="31"/>
  <c r="X248" i="31"/>
  <c r="Z248" i="31"/>
  <c r="H249" i="31"/>
  <c r="Y249" i="31"/>
  <c r="AB249" i="31"/>
  <c r="AC249" i="31"/>
  <c r="X249" i="31"/>
  <c r="Z249" i="31"/>
  <c r="H250" i="31"/>
  <c r="Y250" i="31"/>
  <c r="AB250" i="31"/>
  <c r="AC250" i="31"/>
  <c r="X250" i="31"/>
  <c r="Z250" i="31"/>
  <c r="H251" i="31"/>
  <c r="Y251" i="31"/>
  <c r="AB251" i="31"/>
  <c r="AC251" i="31"/>
  <c r="X251" i="31"/>
  <c r="Z251" i="31"/>
  <c r="H252" i="31"/>
  <c r="Y252" i="31"/>
  <c r="AB252" i="31"/>
  <c r="AC252" i="31"/>
  <c r="X252" i="31"/>
  <c r="Z252" i="31"/>
  <c r="H253" i="31"/>
  <c r="Y253" i="31"/>
  <c r="AB253" i="31"/>
  <c r="AC253" i="31"/>
  <c r="X253" i="31"/>
  <c r="Z253" i="31"/>
  <c r="H254" i="31"/>
  <c r="Y254" i="31"/>
  <c r="AB254" i="31"/>
  <c r="AC254" i="31"/>
  <c r="X254" i="31"/>
  <c r="Z254" i="31"/>
  <c r="H255" i="31"/>
  <c r="Y255" i="31"/>
  <c r="AB255" i="31"/>
  <c r="AC255" i="31"/>
  <c r="X255" i="31"/>
  <c r="Z255" i="31"/>
  <c r="H256" i="31"/>
  <c r="Y256" i="31"/>
  <c r="AB256" i="31"/>
  <c r="AC256" i="31"/>
  <c r="X256" i="31"/>
  <c r="Z256" i="31"/>
  <c r="H257" i="31"/>
  <c r="Y257" i="31"/>
  <c r="AB257" i="31"/>
  <c r="AC257" i="31"/>
  <c r="X257" i="31"/>
  <c r="Z257" i="31"/>
  <c r="H258" i="31"/>
  <c r="Y258" i="31"/>
  <c r="AB258" i="31"/>
  <c r="AC258" i="31"/>
  <c r="X258" i="31"/>
  <c r="Z258" i="31"/>
  <c r="H259" i="31"/>
  <c r="Y259" i="31"/>
  <c r="AB259" i="31"/>
  <c r="AC259" i="31"/>
  <c r="X259" i="31"/>
  <c r="Z259" i="31"/>
  <c r="H260" i="31"/>
  <c r="Y260" i="31"/>
  <c r="AB260" i="31"/>
  <c r="AC260" i="31"/>
  <c r="X260" i="31"/>
  <c r="Z260" i="31"/>
  <c r="H261" i="31"/>
  <c r="Y261" i="31"/>
  <c r="AB261" i="31"/>
  <c r="AC261" i="31"/>
  <c r="X261" i="31"/>
  <c r="Z261" i="31"/>
  <c r="H262" i="31"/>
  <c r="Y262" i="31"/>
  <c r="AB262" i="31"/>
  <c r="AC262" i="31"/>
  <c r="X262" i="31"/>
  <c r="Z262" i="31"/>
  <c r="H263" i="31"/>
  <c r="Y263" i="31"/>
  <c r="AB263" i="31"/>
  <c r="AC263" i="31"/>
  <c r="X263" i="31"/>
  <c r="Z263" i="31"/>
  <c r="H264" i="31"/>
  <c r="Y264" i="31"/>
  <c r="AB264" i="31"/>
  <c r="AC264" i="31"/>
  <c r="X264" i="31"/>
  <c r="Z264" i="31"/>
  <c r="H265" i="31"/>
  <c r="Y265" i="31"/>
  <c r="AB265" i="31"/>
  <c r="AC265" i="31"/>
  <c r="X265" i="31"/>
  <c r="Z265" i="31"/>
  <c r="H266" i="31"/>
  <c r="Y266" i="31"/>
  <c r="AB266" i="31"/>
  <c r="AC266" i="31"/>
  <c r="X266" i="31"/>
  <c r="Z266" i="31"/>
  <c r="H267" i="31"/>
  <c r="Y267" i="31"/>
  <c r="AB267" i="31"/>
  <c r="AC267" i="31"/>
  <c r="X267" i="31"/>
  <c r="Z267" i="31"/>
  <c r="H268" i="31"/>
  <c r="Y268" i="31"/>
  <c r="AB268" i="31"/>
  <c r="AC268" i="31"/>
  <c r="X268" i="31"/>
  <c r="Z268" i="31"/>
  <c r="H269" i="31"/>
  <c r="Y269" i="31"/>
  <c r="AB269" i="31"/>
  <c r="AC269" i="31"/>
  <c r="X269" i="31"/>
  <c r="Z269" i="31"/>
  <c r="H270" i="31"/>
  <c r="Y270" i="31"/>
  <c r="AB270" i="31"/>
  <c r="AC270" i="31"/>
  <c r="X270" i="31"/>
  <c r="Z270" i="31"/>
  <c r="H271" i="31"/>
  <c r="Y271" i="31"/>
  <c r="AB271" i="31"/>
  <c r="AC271" i="31"/>
  <c r="X271" i="31"/>
  <c r="Z271" i="31"/>
  <c r="H272" i="31"/>
  <c r="Y272" i="31"/>
  <c r="AB272" i="31"/>
  <c r="AC272" i="31"/>
  <c r="X272" i="31"/>
  <c r="Z272" i="31"/>
  <c r="H273" i="31"/>
  <c r="Y273" i="31"/>
  <c r="AB273" i="31"/>
  <c r="AC273" i="31"/>
  <c r="X273" i="31"/>
  <c r="Z273" i="31"/>
  <c r="H274" i="31"/>
  <c r="Y274" i="31"/>
  <c r="AB274" i="31"/>
  <c r="AC274" i="31"/>
  <c r="X274" i="31"/>
  <c r="Z274" i="31"/>
  <c r="H275" i="31"/>
  <c r="Y275" i="31"/>
  <c r="AB275" i="31"/>
  <c r="AC275" i="31"/>
  <c r="X275" i="31"/>
  <c r="Z275" i="31"/>
  <c r="H276" i="31"/>
  <c r="Y276" i="31"/>
  <c r="AB276" i="31"/>
  <c r="AC276" i="31"/>
  <c r="X276" i="31"/>
  <c r="Z276" i="31"/>
  <c r="H277" i="31"/>
  <c r="Y277" i="31"/>
  <c r="AB277" i="31"/>
  <c r="AC277" i="31"/>
  <c r="X277" i="31"/>
  <c r="Z277" i="31"/>
  <c r="H278" i="31"/>
  <c r="Y278" i="31"/>
  <c r="AB278" i="31"/>
  <c r="AC278" i="31"/>
  <c r="X278" i="31"/>
  <c r="Z278" i="31"/>
  <c r="H279" i="31"/>
  <c r="Y279" i="31"/>
  <c r="AB279" i="31"/>
  <c r="AC279" i="31"/>
  <c r="X279" i="31"/>
  <c r="Z279" i="31"/>
  <c r="H280" i="31"/>
  <c r="Y280" i="31"/>
  <c r="AB280" i="31"/>
  <c r="AC280" i="31"/>
  <c r="X280" i="31"/>
  <c r="Z280" i="31"/>
  <c r="H281" i="31"/>
  <c r="Y281" i="31"/>
  <c r="AB281" i="31"/>
  <c r="AC281" i="31"/>
  <c r="X281" i="31"/>
  <c r="Z281" i="31"/>
  <c r="H282" i="31"/>
  <c r="Y282" i="31"/>
  <c r="AB282" i="31"/>
  <c r="AC282" i="31"/>
  <c r="X282" i="31"/>
  <c r="Z282" i="31"/>
  <c r="H283" i="31"/>
  <c r="Y283" i="31"/>
  <c r="AB283" i="31"/>
  <c r="AC283" i="31"/>
  <c r="X283" i="31"/>
  <c r="Z283" i="31"/>
  <c r="H284" i="31"/>
  <c r="Y284" i="31"/>
  <c r="AB284" i="31"/>
  <c r="AC284" i="31"/>
  <c r="X284" i="31"/>
  <c r="Z284" i="31"/>
  <c r="H285" i="31"/>
  <c r="Y285" i="31"/>
  <c r="AB285" i="31"/>
  <c r="AC285" i="31"/>
  <c r="X285" i="31"/>
  <c r="Z285" i="31"/>
  <c r="H286" i="31"/>
  <c r="Y286" i="31"/>
  <c r="AB286" i="31"/>
  <c r="AC286" i="31"/>
  <c r="X286" i="31"/>
  <c r="Z286" i="31"/>
  <c r="H287" i="31"/>
  <c r="Y287" i="31"/>
  <c r="AB287" i="31"/>
  <c r="AC287" i="31"/>
  <c r="X287" i="31"/>
  <c r="Z287" i="31"/>
  <c r="H288" i="31"/>
  <c r="Y288" i="31"/>
  <c r="AB288" i="31"/>
  <c r="AC288" i="31"/>
  <c r="X288" i="31"/>
  <c r="Z288" i="31"/>
  <c r="H289" i="31"/>
  <c r="Y289" i="31"/>
  <c r="AB289" i="31"/>
  <c r="AC289" i="31"/>
  <c r="X289" i="31"/>
  <c r="Z289" i="31"/>
  <c r="H290" i="31"/>
  <c r="Y290" i="31"/>
  <c r="AB290" i="31"/>
  <c r="AC290" i="31"/>
  <c r="X290" i="31"/>
  <c r="Z290" i="31"/>
  <c r="H291" i="31"/>
  <c r="Y291" i="31"/>
  <c r="AB291" i="31"/>
  <c r="AC291" i="31"/>
  <c r="X291" i="31"/>
  <c r="Z291" i="31"/>
  <c r="H292" i="31"/>
  <c r="Y292" i="31"/>
  <c r="AB292" i="31"/>
  <c r="AC292" i="31"/>
  <c r="X292" i="31"/>
  <c r="Z292" i="31"/>
  <c r="H293" i="31"/>
  <c r="Y293" i="31"/>
  <c r="AB293" i="31"/>
  <c r="AC293" i="31"/>
  <c r="X293" i="31"/>
  <c r="Z293" i="31"/>
  <c r="H294" i="31"/>
  <c r="Y294" i="31"/>
  <c r="AB294" i="31"/>
  <c r="AC294" i="31"/>
  <c r="X294" i="31"/>
  <c r="Z294" i="31"/>
  <c r="H295" i="31"/>
  <c r="Y295" i="31"/>
  <c r="AB295" i="31"/>
  <c r="AC295" i="31"/>
  <c r="X295" i="31"/>
  <c r="Z295" i="31"/>
  <c r="H296" i="31"/>
  <c r="Y296" i="31"/>
  <c r="AB296" i="31"/>
  <c r="AC296" i="31"/>
  <c r="X296" i="31"/>
  <c r="Z296" i="31"/>
  <c r="H297" i="31"/>
  <c r="Y297" i="31"/>
  <c r="AB297" i="31"/>
  <c r="AC297" i="31"/>
  <c r="X297" i="31"/>
  <c r="Z297" i="31"/>
  <c r="H298" i="31"/>
  <c r="Y298" i="31"/>
  <c r="AB298" i="31"/>
  <c r="AC298" i="31"/>
  <c r="X298" i="31"/>
  <c r="Z298" i="31"/>
  <c r="H299" i="31"/>
  <c r="Y299" i="31"/>
  <c r="AB299" i="31"/>
  <c r="AC299" i="31"/>
  <c r="X299" i="31"/>
  <c r="Z299" i="31"/>
  <c r="H300" i="31"/>
  <c r="Y300" i="31"/>
  <c r="AB300" i="31"/>
  <c r="AC300" i="31"/>
  <c r="X300" i="31"/>
  <c r="Z300" i="31"/>
  <c r="H301" i="31"/>
  <c r="Y301" i="31"/>
  <c r="AB301" i="31"/>
  <c r="AC301" i="31"/>
  <c r="X301" i="31"/>
  <c r="Z301" i="31"/>
  <c r="H302" i="31"/>
  <c r="Y302" i="31"/>
  <c r="AB302" i="31"/>
  <c r="AC302" i="31"/>
  <c r="X302" i="31"/>
  <c r="Z302" i="31"/>
  <c r="H303" i="31"/>
  <c r="Y303" i="31"/>
  <c r="AB303" i="31"/>
  <c r="AC303" i="31"/>
  <c r="X303" i="31"/>
  <c r="Z303" i="31"/>
  <c r="H304" i="31"/>
  <c r="Y304" i="31"/>
  <c r="AB304" i="31"/>
  <c r="AC304" i="31"/>
  <c r="X304" i="31"/>
  <c r="Z304" i="31"/>
  <c r="H305" i="31"/>
  <c r="Y305" i="31"/>
  <c r="AB305" i="31"/>
  <c r="AC305" i="31"/>
  <c r="X305" i="31"/>
  <c r="Z305" i="31"/>
  <c r="H306" i="31"/>
  <c r="Y306" i="31"/>
  <c r="AB306" i="31"/>
  <c r="AC306" i="31"/>
  <c r="X306" i="31"/>
  <c r="Z306" i="31"/>
  <c r="H307" i="31"/>
  <c r="Y307" i="31"/>
  <c r="AB307" i="31"/>
  <c r="AC307" i="31"/>
  <c r="X307" i="31"/>
  <c r="Z307" i="31"/>
  <c r="H308" i="31"/>
  <c r="Y308" i="31"/>
  <c r="AB308" i="31"/>
  <c r="AC308" i="31"/>
  <c r="X308" i="31"/>
  <c r="Z308" i="31"/>
  <c r="H309" i="31"/>
  <c r="Y309" i="31"/>
  <c r="AB309" i="31"/>
  <c r="AC309" i="31"/>
  <c r="X309" i="31"/>
  <c r="Z309" i="31"/>
  <c r="H310" i="31"/>
  <c r="Y310" i="31"/>
  <c r="AB310" i="31"/>
  <c r="AC310" i="31"/>
  <c r="X310" i="31"/>
  <c r="Z310" i="31"/>
  <c r="H311" i="31"/>
  <c r="Y311" i="31"/>
  <c r="AB311" i="31"/>
  <c r="AC311" i="31"/>
  <c r="X311" i="31"/>
  <c r="Z311" i="31"/>
  <c r="H312" i="31"/>
  <c r="Y312" i="31"/>
  <c r="AB312" i="31"/>
  <c r="AC312" i="31"/>
  <c r="X312" i="31"/>
  <c r="Z312" i="31"/>
  <c r="H313" i="31"/>
  <c r="Y313" i="31"/>
  <c r="AB313" i="31"/>
  <c r="AC313" i="31"/>
  <c r="X313" i="31"/>
  <c r="Z313" i="31"/>
  <c r="H314" i="31"/>
  <c r="Y314" i="31"/>
  <c r="AB314" i="31"/>
  <c r="AC314" i="31"/>
  <c r="X314" i="31"/>
  <c r="Z314" i="31"/>
  <c r="H315" i="31"/>
  <c r="Y315" i="31"/>
  <c r="AB315" i="31"/>
  <c r="AC315" i="31"/>
  <c r="X315" i="31"/>
  <c r="Z315" i="31"/>
  <c r="H316" i="31"/>
  <c r="Y316" i="31"/>
  <c r="AB316" i="31"/>
  <c r="AC316" i="31"/>
  <c r="X316" i="31"/>
  <c r="Z316" i="31"/>
  <c r="H317" i="31"/>
  <c r="Y317" i="31"/>
  <c r="AB317" i="31"/>
  <c r="AC317" i="31"/>
  <c r="X317" i="31"/>
  <c r="Z317" i="31"/>
  <c r="H318" i="31"/>
  <c r="Y318" i="31"/>
  <c r="AB318" i="31"/>
  <c r="AC318" i="31"/>
  <c r="X318" i="31"/>
  <c r="Z318" i="31"/>
  <c r="H319" i="31"/>
  <c r="Y319" i="31"/>
  <c r="AB319" i="31"/>
  <c r="AC319" i="31"/>
  <c r="X319" i="31"/>
  <c r="Z319" i="31"/>
  <c r="H320" i="31"/>
  <c r="Y320" i="31"/>
  <c r="AB320" i="31"/>
  <c r="AC320" i="31"/>
  <c r="X320" i="31"/>
  <c r="Z320" i="31"/>
  <c r="H321" i="31"/>
  <c r="Y321" i="31"/>
  <c r="AB321" i="31"/>
  <c r="AC321" i="31"/>
  <c r="X321" i="31"/>
  <c r="Z321" i="31"/>
  <c r="H322" i="31"/>
  <c r="Y322" i="31"/>
  <c r="AB322" i="31"/>
  <c r="AC322" i="31"/>
  <c r="X322" i="31"/>
  <c r="Z322" i="31"/>
  <c r="H323" i="31"/>
  <c r="Y323" i="31"/>
  <c r="AB323" i="31"/>
  <c r="AC323" i="31"/>
  <c r="X323" i="31"/>
  <c r="Z323" i="31"/>
  <c r="H324" i="31"/>
  <c r="Y324" i="31"/>
  <c r="AB324" i="31"/>
  <c r="AC324" i="31"/>
  <c r="X324" i="31"/>
  <c r="Z324" i="31"/>
  <c r="H325" i="31"/>
  <c r="Y325" i="31"/>
  <c r="AB325" i="31"/>
  <c r="AC325" i="31"/>
  <c r="X325" i="31"/>
  <c r="Z325" i="31"/>
  <c r="H326" i="31"/>
  <c r="Y326" i="31"/>
  <c r="AB326" i="31"/>
  <c r="AC326" i="31"/>
  <c r="X326" i="31"/>
  <c r="Z326" i="31"/>
  <c r="H327" i="31"/>
  <c r="Y327" i="31"/>
  <c r="AB327" i="31"/>
  <c r="AC327" i="31"/>
  <c r="X327" i="31"/>
  <c r="Z327" i="31"/>
  <c r="H328" i="31"/>
  <c r="Y328" i="31"/>
  <c r="AB328" i="31"/>
  <c r="AC328" i="31"/>
  <c r="X328" i="31"/>
  <c r="Z328" i="31"/>
  <c r="H329" i="31"/>
  <c r="Y329" i="31"/>
  <c r="AB329" i="31"/>
  <c r="AC329" i="31"/>
  <c r="X329" i="31"/>
  <c r="Z329" i="31"/>
  <c r="H330" i="31"/>
  <c r="Y330" i="31"/>
  <c r="AB330" i="31"/>
  <c r="AC330" i="31"/>
  <c r="X330" i="31"/>
  <c r="Z330" i="31"/>
  <c r="H331" i="31"/>
  <c r="Y331" i="31"/>
  <c r="AB331" i="31"/>
  <c r="AC331" i="31"/>
  <c r="X331" i="31"/>
  <c r="Z331" i="31"/>
  <c r="H332" i="31"/>
  <c r="Y332" i="31"/>
  <c r="AB332" i="31"/>
  <c r="AC332" i="31"/>
  <c r="X332" i="31"/>
  <c r="Z332" i="31"/>
  <c r="H333" i="31"/>
  <c r="Y333" i="31"/>
  <c r="AB333" i="31"/>
  <c r="AC333" i="31"/>
  <c r="X333" i="31"/>
  <c r="Z333" i="31"/>
  <c r="H334" i="31"/>
  <c r="Y334" i="31"/>
  <c r="AB334" i="31"/>
  <c r="AC334" i="31"/>
  <c r="X334" i="31"/>
  <c r="Z334" i="31"/>
  <c r="H335" i="31"/>
  <c r="Y335" i="31"/>
  <c r="AB335" i="31"/>
  <c r="AC335" i="31"/>
  <c r="X335" i="31"/>
  <c r="Z335" i="31"/>
  <c r="H336" i="31"/>
  <c r="Y336" i="31"/>
  <c r="AB336" i="31"/>
  <c r="AC336" i="31"/>
  <c r="X336" i="31"/>
  <c r="Z336" i="31"/>
  <c r="H337" i="31"/>
  <c r="Y337" i="31"/>
  <c r="AB337" i="31"/>
  <c r="AC337" i="31"/>
  <c r="X337" i="31"/>
  <c r="Z337" i="31"/>
  <c r="H338" i="31"/>
  <c r="Y338" i="31"/>
  <c r="AB338" i="31"/>
  <c r="AC338" i="31"/>
  <c r="X338" i="31"/>
  <c r="Z338" i="31"/>
  <c r="H339" i="31"/>
  <c r="Y339" i="31"/>
  <c r="AB339" i="31"/>
  <c r="AC339" i="31"/>
  <c r="X339" i="31"/>
  <c r="Z339" i="31"/>
  <c r="H340" i="31"/>
  <c r="Y340" i="31"/>
  <c r="AB340" i="31"/>
  <c r="AC340" i="31"/>
  <c r="X340" i="31"/>
  <c r="Z340" i="31"/>
  <c r="H341" i="31"/>
  <c r="Y341" i="31"/>
  <c r="AB341" i="31"/>
  <c r="AC341" i="31"/>
  <c r="X341" i="31"/>
  <c r="Z341" i="31"/>
  <c r="H342" i="31"/>
  <c r="Y342" i="31"/>
  <c r="AB342" i="31"/>
  <c r="AC342" i="31"/>
  <c r="X342" i="31"/>
  <c r="Z342" i="31"/>
  <c r="H343" i="31"/>
  <c r="Y343" i="31"/>
  <c r="AB343" i="31"/>
  <c r="AC343" i="31"/>
  <c r="X343" i="31"/>
  <c r="Z343" i="31"/>
  <c r="H344" i="31"/>
  <c r="Y344" i="31"/>
  <c r="AB344" i="31"/>
  <c r="AC344" i="31"/>
  <c r="X344" i="31"/>
  <c r="Z344" i="31"/>
  <c r="H345" i="31"/>
  <c r="Y345" i="31"/>
  <c r="AB345" i="31"/>
  <c r="AC345" i="31"/>
  <c r="X345" i="31"/>
  <c r="Z345" i="31"/>
  <c r="H346" i="31"/>
  <c r="Y346" i="31"/>
  <c r="AB346" i="31"/>
  <c r="AC346" i="31"/>
  <c r="X346" i="31"/>
  <c r="Z346" i="31"/>
  <c r="H347" i="31"/>
  <c r="Y347" i="31"/>
  <c r="AB347" i="31"/>
  <c r="AC347" i="31"/>
  <c r="X347" i="31"/>
  <c r="Z347" i="31"/>
  <c r="H348" i="31"/>
  <c r="Y348" i="31"/>
  <c r="AB348" i="31"/>
  <c r="AC348" i="31"/>
  <c r="X348" i="31"/>
  <c r="Z348" i="31"/>
  <c r="H349" i="31"/>
  <c r="Y349" i="31"/>
  <c r="AB349" i="31"/>
  <c r="AC349" i="31"/>
  <c r="X349" i="31"/>
  <c r="Z349" i="31"/>
  <c r="H350" i="31"/>
  <c r="Y350" i="31"/>
  <c r="AB350" i="31"/>
  <c r="AC350" i="31"/>
  <c r="X350" i="31"/>
  <c r="Z350" i="31"/>
  <c r="H351" i="31"/>
  <c r="Y351" i="31"/>
  <c r="AB351" i="31"/>
  <c r="AC351" i="31"/>
  <c r="X351" i="31"/>
  <c r="Z351" i="31"/>
  <c r="H352" i="31"/>
  <c r="Y352" i="31"/>
  <c r="AB352" i="31"/>
  <c r="AC352" i="31"/>
  <c r="X352" i="31"/>
  <c r="Z352" i="31"/>
  <c r="H353" i="31"/>
  <c r="Y353" i="31"/>
  <c r="AB353" i="31"/>
  <c r="AC353" i="31"/>
  <c r="X353" i="31"/>
  <c r="Z353" i="31"/>
  <c r="H354" i="31"/>
  <c r="Y354" i="31"/>
  <c r="AB354" i="31"/>
  <c r="AC354" i="31"/>
  <c r="X354" i="31"/>
  <c r="Z354" i="31"/>
  <c r="H355" i="31"/>
  <c r="Y355" i="31"/>
  <c r="AB355" i="31"/>
  <c r="AC355" i="31"/>
  <c r="X355" i="31"/>
  <c r="Z355" i="31"/>
  <c r="H356" i="31"/>
  <c r="Y356" i="31"/>
  <c r="AB356" i="31"/>
  <c r="AC356" i="31"/>
  <c r="X356" i="31"/>
  <c r="Z356" i="31"/>
  <c r="H357" i="31"/>
  <c r="Y357" i="31"/>
  <c r="AB357" i="31"/>
  <c r="AC357" i="31"/>
  <c r="X357" i="31"/>
  <c r="Z357" i="31"/>
  <c r="H358" i="31"/>
  <c r="Y358" i="31"/>
  <c r="AB358" i="31"/>
  <c r="AC358" i="31"/>
  <c r="X358" i="31"/>
  <c r="Z358" i="31"/>
  <c r="H359" i="31"/>
  <c r="Y359" i="31"/>
  <c r="AB359" i="31"/>
  <c r="AC359" i="31"/>
  <c r="X359" i="31"/>
  <c r="Z359" i="31"/>
  <c r="H360" i="31"/>
  <c r="Y360" i="31"/>
  <c r="AB360" i="31"/>
  <c r="AC360" i="31"/>
  <c r="X360" i="31"/>
  <c r="Z360" i="31"/>
  <c r="H361" i="31"/>
  <c r="Y361" i="31"/>
  <c r="AB361" i="31"/>
  <c r="AC361" i="31"/>
  <c r="X361" i="31"/>
  <c r="Z361" i="31"/>
  <c r="H362" i="31"/>
  <c r="Y362" i="31"/>
  <c r="AB362" i="31"/>
  <c r="AC362" i="31"/>
  <c r="X362" i="31"/>
  <c r="Z362" i="31"/>
  <c r="H363" i="31"/>
  <c r="Y363" i="31"/>
  <c r="AB363" i="31"/>
  <c r="AC363" i="31"/>
  <c r="X363" i="31"/>
  <c r="Z363" i="31"/>
  <c r="H364" i="31"/>
  <c r="Y364" i="31"/>
  <c r="AB364" i="31"/>
  <c r="AC364" i="31"/>
  <c r="X364" i="31"/>
  <c r="Z364" i="31"/>
  <c r="H365" i="31"/>
  <c r="Y365" i="31"/>
  <c r="AB365" i="31"/>
  <c r="AC365" i="31"/>
  <c r="X365" i="31"/>
  <c r="Z365" i="31"/>
  <c r="H366" i="31"/>
  <c r="Y366" i="31"/>
  <c r="AB366" i="31"/>
  <c r="AC366" i="31"/>
  <c r="X366" i="31"/>
  <c r="Z366" i="31"/>
  <c r="H367" i="31"/>
  <c r="Y367" i="31"/>
  <c r="AB367" i="31"/>
  <c r="AC367" i="31"/>
  <c r="X367" i="31"/>
  <c r="Z367" i="31"/>
  <c r="H368" i="31"/>
  <c r="Y368" i="31"/>
  <c r="AB368" i="31"/>
  <c r="AC368" i="31"/>
  <c r="X368" i="31"/>
  <c r="Z368" i="31"/>
  <c r="H369" i="31"/>
  <c r="Y369" i="31"/>
  <c r="AB369" i="31"/>
  <c r="AC369" i="31"/>
  <c r="X369" i="31"/>
  <c r="Z369" i="31"/>
  <c r="H370" i="31"/>
  <c r="Y370" i="31"/>
  <c r="AB370" i="31"/>
  <c r="AC370" i="31"/>
  <c r="X370" i="31"/>
  <c r="Z370" i="31"/>
  <c r="H371" i="31"/>
  <c r="Y371" i="31"/>
  <c r="AB371" i="31"/>
  <c r="AC371" i="31"/>
  <c r="X371" i="31"/>
  <c r="Z371" i="31"/>
  <c r="H372" i="31"/>
  <c r="Y372" i="31"/>
  <c r="AB372" i="31"/>
  <c r="AC372" i="31"/>
  <c r="X372" i="31"/>
  <c r="Z372" i="31"/>
  <c r="H373" i="31"/>
  <c r="Y373" i="31"/>
  <c r="AB373" i="31"/>
  <c r="AC373" i="31"/>
  <c r="X373" i="31"/>
  <c r="Z373" i="31"/>
  <c r="H374" i="31"/>
  <c r="Y374" i="31"/>
  <c r="AB374" i="31"/>
  <c r="AC374" i="31"/>
  <c r="X374" i="31"/>
  <c r="Z374" i="31"/>
  <c r="H375" i="31"/>
  <c r="Y375" i="31"/>
  <c r="AB375" i="31"/>
  <c r="AC375" i="31"/>
  <c r="X375" i="31"/>
  <c r="Z375" i="31"/>
  <c r="H376" i="31"/>
  <c r="Y376" i="31"/>
  <c r="AB376" i="31"/>
  <c r="AC376" i="31"/>
  <c r="X376" i="31"/>
  <c r="Z376" i="31"/>
  <c r="H377" i="31"/>
  <c r="Y377" i="31"/>
  <c r="AB377" i="31"/>
  <c r="AC377" i="31"/>
  <c r="X377" i="31"/>
  <c r="Z377" i="31"/>
  <c r="H378" i="31"/>
  <c r="Y378" i="31"/>
  <c r="AB378" i="31"/>
  <c r="AC378" i="31"/>
  <c r="X378" i="31"/>
  <c r="Z378" i="31"/>
  <c r="H379" i="31"/>
  <c r="Y379" i="31"/>
  <c r="AB379" i="31"/>
  <c r="AC379" i="31"/>
  <c r="X379" i="31"/>
  <c r="Z379" i="31"/>
  <c r="H380" i="31"/>
  <c r="Y380" i="31"/>
  <c r="AB380" i="31"/>
  <c r="AC380" i="31"/>
  <c r="X380" i="31"/>
  <c r="Z380" i="31"/>
  <c r="H381" i="31"/>
  <c r="Y381" i="31"/>
  <c r="AB381" i="31"/>
  <c r="AC381" i="31"/>
  <c r="X381" i="31"/>
  <c r="Z381" i="31"/>
  <c r="H382" i="31"/>
  <c r="Y382" i="31"/>
  <c r="AB382" i="31"/>
  <c r="AC382" i="31"/>
  <c r="X382" i="31"/>
  <c r="Z382" i="31"/>
  <c r="H383" i="31"/>
  <c r="Y383" i="31"/>
  <c r="AB383" i="31"/>
  <c r="AC383" i="31"/>
  <c r="X383" i="31"/>
  <c r="Z383" i="31"/>
  <c r="H384" i="31"/>
  <c r="Y384" i="31"/>
  <c r="AB384" i="31"/>
  <c r="AC384" i="31"/>
  <c r="X384" i="31"/>
  <c r="Z384" i="31"/>
  <c r="H385" i="31"/>
  <c r="Y385" i="31"/>
  <c r="AB385" i="31"/>
  <c r="AC385" i="31"/>
  <c r="X385" i="31"/>
  <c r="Z385" i="31"/>
  <c r="H386" i="31"/>
  <c r="Y386" i="31"/>
  <c r="AB386" i="31"/>
  <c r="AC386" i="31"/>
  <c r="X386" i="31"/>
  <c r="Z386" i="31"/>
  <c r="H387" i="31"/>
  <c r="Y387" i="31"/>
  <c r="AB387" i="31"/>
  <c r="AC387" i="31"/>
  <c r="X387" i="31"/>
  <c r="Z387" i="31"/>
  <c r="H388" i="31"/>
  <c r="Y388" i="31"/>
  <c r="AB388" i="31"/>
  <c r="AC388" i="31"/>
  <c r="X388" i="31"/>
  <c r="Z388" i="31"/>
  <c r="H389" i="31"/>
  <c r="Y389" i="31"/>
  <c r="AB389" i="31"/>
  <c r="AC389" i="31"/>
  <c r="X389" i="31"/>
  <c r="Z389" i="31"/>
  <c r="H390" i="31"/>
  <c r="Y390" i="31"/>
  <c r="AB390" i="31"/>
  <c r="AC390" i="31"/>
  <c r="X390" i="31"/>
  <c r="Z390" i="31"/>
  <c r="H391" i="31"/>
  <c r="Y391" i="31"/>
  <c r="AB391" i="31"/>
  <c r="AC391" i="31"/>
  <c r="X391" i="31"/>
  <c r="Z391" i="31"/>
  <c r="H392" i="31"/>
  <c r="Y392" i="31"/>
  <c r="AB392" i="31"/>
  <c r="AC392" i="31"/>
  <c r="X392" i="31"/>
  <c r="Z392" i="31"/>
  <c r="H393" i="31"/>
  <c r="Y393" i="31"/>
  <c r="AB393" i="31"/>
  <c r="AC393" i="31"/>
  <c r="X393" i="31"/>
  <c r="Z393" i="31"/>
  <c r="H394" i="31"/>
  <c r="Y394" i="31"/>
  <c r="AB394" i="31"/>
  <c r="AC394" i="31"/>
  <c r="X394" i="31"/>
  <c r="Z394" i="31"/>
  <c r="H395" i="31"/>
  <c r="Y395" i="31"/>
  <c r="AB395" i="31"/>
  <c r="AC395" i="31"/>
  <c r="X395" i="31"/>
  <c r="Z395" i="31"/>
  <c r="H396" i="31"/>
  <c r="Y396" i="31"/>
  <c r="AB396" i="31"/>
  <c r="AC396" i="31"/>
  <c r="X396" i="31"/>
  <c r="Z396" i="31"/>
  <c r="H397" i="31"/>
  <c r="Y397" i="31"/>
  <c r="AB397" i="31"/>
  <c r="AC397" i="31"/>
  <c r="X397" i="31"/>
  <c r="Z397" i="31"/>
  <c r="H398" i="31"/>
  <c r="Y398" i="31"/>
  <c r="AB398" i="31"/>
  <c r="AC398" i="31"/>
  <c r="X398" i="31"/>
  <c r="Z398" i="31"/>
  <c r="H399" i="31"/>
  <c r="Y399" i="31"/>
  <c r="AB399" i="31"/>
  <c r="AC399" i="31"/>
  <c r="X399" i="31"/>
  <c r="Z399" i="31"/>
  <c r="H400" i="31"/>
  <c r="Y400" i="31"/>
  <c r="AB400" i="31"/>
  <c r="AC400" i="31"/>
  <c r="X400" i="31"/>
  <c r="Z400" i="31"/>
  <c r="H401" i="31"/>
  <c r="Y401" i="31"/>
  <c r="AB401" i="31"/>
  <c r="AC401" i="31"/>
  <c r="X401" i="31"/>
  <c r="Z401" i="31"/>
  <c r="H402" i="31"/>
  <c r="Y402" i="31"/>
  <c r="AB402" i="31"/>
  <c r="AC402" i="31"/>
  <c r="X402" i="31"/>
  <c r="Z402" i="31"/>
  <c r="H403" i="31"/>
  <c r="Y403" i="31"/>
  <c r="AB403" i="31"/>
  <c r="AC403" i="31"/>
  <c r="X403" i="31"/>
  <c r="Z403" i="31"/>
  <c r="H404" i="31"/>
  <c r="Y404" i="31"/>
  <c r="AB404" i="31"/>
  <c r="AC404" i="31"/>
  <c r="X404" i="31"/>
  <c r="Z404" i="31"/>
  <c r="H405" i="31"/>
  <c r="Y405" i="31"/>
  <c r="AB405" i="31"/>
  <c r="AC405" i="31"/>
  <c r="X405" i="31"/>
  <c r="Z405" i="31"/>
  <c r="H406" i="31"/>
  <c r="Y406" i="31"/>
  <c r="AB406" i="31"/>
  <c r="AC406" i="31"/>
  <c r="X406" i="31"/>
  <c r="Z406" i="31"/>
  <c r="H407" i="31"/>
  <c r="Y407" i="31"/>
  <c r="AB407" i="31"/>
  <c r="AC407" i="31"/>
  <c r="X407" i="31"/>
  <c r="Z407" i="31"/>
  <c r="H408" i="31"/>
  <c r="Y408" i="31"/>
  <c r="AB408" i="31"/>
  <c r="AC408" i="31"/>
  <c r="X408" i="31"/>
  <c r="Z408" i="31"/>
  <c r="H409" i="31"/>
  <c r="Y409" i="31"/>
  <c r="AB409" i="31"/>
  <c r="AC409" i="31"/>
  <c r="X409" i="31"/>
  <c r="Z409" i="31"/>
  <c r="H410" i="31"/>
  <c r="Y410" i="31"/>
  <c r="AB410" i="31"/>
  <c r="AC410" i="31"/>
  <c r="X410" i="31"/>
  <c r="Z410" i="31"/>
  <c r="H411" i="31"/>
  <c r="Y411" i="31"/>
  <c r="AB411" i="31"/>
  <c r="AC411" i="31"/>
  <c r="X411" i="31"/>
  <c r="Z411" i="31"/>
  <c r="H412" i="31"/>
  <c r="Y412" i="31"/>
  <c r="AB412" i="31"/>
  <c r="AC412" i="31"/>
  <c r="X412" i="31"/>
  <c r="Z412" i="31"/>
  <c r="H413" i="31"/>
  <c r="Y413" i="31"/>
  <c r="AB413" i="31"/>
  <c r="AC413" i="31"/>
  <c r="X413" i="31"/>
  <c r="Z413" i="31"/>
  <c r="H414" i="31"/>
  <c r="Y414" i="31"/>
  <c r="AB414" i="31"/>
  <c r="AC414" i="31"/>
  <c r="X414" i="31"/>
  <c r="Z414" i="31"/>
  <c r="H415" i="31"/>
  <c r="Y415" i="31"/>
  <c r="AB415" i="31"/>
  <c r="AC415" i="31"/>
  <c r="X415" i="31"/>
  <c r="Z415" i="31"/>
  <c r="H416" i="31"/>
  <c r="Y416" i="31"/>
  <c r="AB416" i="31"/>
  <c r="AC416" i="31"/>
  <c r="X416" i="31"/>
  <c r="Z416" i="31"/>
  <c r="H417" i="31"/>
  <c r="Y417" i="31"/>
  <c r="AB417" i="31"/>
  <c r="AC417" i="31"/>
  <c r="X417" i="31"/>
  <c r="Z417" i="31"/>
  <c r="H418" i="31"/>
  <c r="Y418" i="31"/>
  <c r="AB418" i="31"/>
  <c r="AC418" i="31"/>
  <c r="X418" i="31"/>
  <c r="Z418" i="31"/>
  <c r="H419" i="31"/>
  <c r="Y419" i="31"/>
  <c r="AB419" i="31"/>
  <c r="AC419" i="31"/>
  <c r="X419" i="31"/>
  <c r="Z419" i="31"/>
  <c r="H420" i="31"/>
  <c r="Y420" i="31"/>
  <c r="AB420" i="31"/>
  <c r="AC420" i="31"/>
  <c r="X420" i="31"/>
  <c r="Z420" i="31"/>
  <c r="H421" i="31"/>
  <c r="Y421" i="31"/>
  <c r="AB421" i="31"/>
  <c r="AC421" i="31"/>
  <c r="X421" i="31"/>
  <c r="Z421" i="31"/>
  <c r="H422" i="31"/>
  <c r="Y422" i="31"/>
  <c r="AB422" i="31"/>
  <c r="AC422" i="31"/>
  <c r="X422" i="31"/>
  <c r="Z422" i="31"/>
  <c r="H423" i="31"/>
  <c r="Y423" i="31"/>
  <c r="AB423" i="31"/>
  <c r="AC423" i="31"/>
  <c r="X423" i="31"/>
  <c r="Z423" i="31"/>
  <c r="H424" i="31"/>
  <c r="Y424" i="31"/>
  <c r="AB424" i="31"/>
  <c r="AC424" i="31"/>
  <c r="X424" i="31"/>
  <c r="Z424" i="31"/>
  <c r="H425" i="31"/>
  <c r="Y425" i="31"/>
  <c r="AB425" i="31"/>
  <c r="AC425" i="31"/>
  <c r="X425" i="31"/>
  <c r="Z425" i="31"/>
  <c r="H426" i="31"/>
  <c r="Y426" i="31"/>
  <c r="AB426" i="31"/>
  <c r="AC426" i="31"/>
  <c r="X426" i="31"/>
  <c r="Z426" i="31"/>
  <c r="H427" i="31"/>
  <c r="Y427" i="31"/>
  <c r="AB427" i="31"/>
  <c r="AC427" i="31"/>
  <c r="X427" i="31"/>
  <c r="Z427" i="31"/>
  <c r="H428" i="31"/>
  <c r="Y428" i="31"/>
  <c r="AB428" i="31"/>
  <c r="AC428" i="31"/>
  <c r="X428" i="31"/>
  <c r="Z428" i="31"/>
  <c r="H429" i="31"/>
  <c r="Y429" i="31"/>
  <c r="AB429" i="31"/>
  <c r="AC429" i="31"/>
  <c r="X429" i="31"/>
  <c r="Z429" i="31"/>
  <c r="H430" i="31"/>
  <c r="Y430" i="31"/>
  <c r="AB430" i="31"/>
  <c r="AC430" i="31"/>
  <c r="X430" i="31"/>
  <c r="Z430" i="31"/>
  <c r="H431" i="31"/>
  <c r="Y431" i="31"/>
  <c r="AB431" i="31"/>
  <c r="AC431" i="31"/>
  <c r="X431" i="31"/>
  <c r="Z431" i="31"/>
  <c r="H432" i="31"/>
  <c r="Y432" i="31"/>
  <c r="AB432" i="31"/>
  <c r="AC432" i="31"/>
  <c r="X432" i="31"/>
  <c r="Z432" i="31"/>
  <c r="H433" i="31"/>
  <c r="Y433" i="31"/>
  <c r="AB433" i="31"/>
  <c r="AC433" i="31"/>
  <c r="X433" i="31"/>
  <c r="Z433" i="31"/>
  <c r="H434" i="31"/>
  <c r="Y434" i="31"/>
  <c r="AB434" i="31"/>
  <c r="AC434" i="31"/>
  <c r="X434" i="31"/>
  <c r="Z434" i="31"/>
  <c r="H435" i="31"/>
  <c r="Y435" i="31"/>
  <c r="AB435" i="31"/>
  <c r="AC435" i="31"/>
  <c r="X435" i="31"/>
  <c r="Z435" i="31"/>
  <c r="H436" i="31"/>
  <c r="Y436" i="31"/>
  <c r="AB436" i="31"/>
  <c r="AC436" i="31"/>
  <c r="X436" i="31"/>
  <c r="Z436" i="31"/>
  <c r="H437" i="31"/>
  <c r="Y437" i="31"/>
  <c r="AB437" i="31"/>
  <c r="AC437" i="31"/>
  <c r="X437" i="31"/>
  <c r="Z437" i="31"/>
  <c r="H438" i="31"/>
  <c r="Y438" i="31"/>
  <c r="AB438" i="31"/>
  <c r="AC438" i="31"/>
  <c r="X438" i="31"/>
  <c r="Z438" i="31"/>
  <c r="H439" i="31"/>
  <c r="Y439" i="31"/>
  <c r="AB439" i="31"/>
  <c r="AC439" i="31"/>
  <c r="X439" i="31"/>
  <c r="Z439" i="31"/>
  <c r="H440" i="31"/>
  <c r="Y440" i="31"/>
  <c r="AB440" i="31"/>
  <c r="AC440" i="31"/>
  <c r="X440" i="31"/>
  <c r="Z440" i="31"/>
  <c r="H441" i="31"/>
  <c r="Y441" i="31"/>
  <c r="AB441" i="31"/>
  <c r="AC441" i="31"/>
  <c r="X441" i="31"/>
  <c r="Z441" i="31"/>
  <c r="H442" i="31"/>
  <c r="Y442" i="31"/>
  <c r="AB442" i="31"/>
  <c r="AC442" i="31"/>
  <c r="X442" i="31"/>
  <c r="Z442" i="31"/>
  <c r="H443" i="31"/>
  <c r="Y443" i="31"/>
  <c r="AB443" i="31"/>
  <c r="AC443" i="31"/>
  <c r="X443" i="31"/>
  <c r="Z443" i="31"/>
  <c r="H444" i="31"/>
  <c r="Y444" i="31"/>
  <c r="AB444" i="31"/>
  <c r="AC444" i="31"/>
  <c r="X444" i="31"/>
  <c r="Z444" i="31"/>
  <c r="H445" i="31"/>
  <c r="Y445" i="31"/>
  <c r="AB445" i="31"/>
  <c r="AC445" i="31"/>
  <c r="X445" i="31"/>
  <c r="Z445" i="31"/>
  <c r="H446" i="31"/>
  <c r="Y446" i="31"/>
  <c r="AB446" i="31"/>
  <c r="AC446" i="31"/>
  <c r="X446" i="31"/>
  <c r="Z446" i="31"/>
  <c r="H447" i="31"/>
  <c r="Y447" i="31"/>
  <c r="AB447" i="31"/>
  <c r="AC447" i="31"/>
  <c r="X447" i="31"/>
  <c r="Z447" i="31"/>
  <c r="H448" i="31"/>
  <c r="Y448" i="31"/>
  <c r="AB448" i="31"/>
  <c r="AC448" i="31"/>
  <c r="X448" i="31"/>
  <c r="Z448" i="31"/>
  <c r="H449" i="31"/>
  <c r="Y449" i="31"/>
  <c r="AB449" i="31"/>
  <c r="AC449" i="31"/>
  <c r="X449" i="31"/>
  <c r="Z449" i="31"/>
  <c r="H450" i="31"/>
  <c r="Y450" i="31"/>
  <c r="AB450" i="31"/>
  <c r="AC450" i="31"/>
  <c r="X450" i="31"/>
  <c r="Z450" i="31"/>
  <c r="H451" i="31"/>
  <c r="Y451" i="31"/>
  <c r="AB451" i="31"/>
  <c r="AC451" i="31"/>
  <c r="X451" i="31"/>
  <c r="Z451" i="31"/>
  <c r="H452" i="31"/>
  <c r="Y452" i="31"/>
  <c r="AB452" i="31"/>
  <c r="AC452" i="31"/>
  <c r="X452" i="31"/>
  <c r="Z452" i="31"/>
  <c r="H453" i="31"/>
  <c r="Y453" i="31"/>
  <c r="AB453" i="31"/>
  <c r="AC453" i="31"/>
  <c r="X453" i="31"/>
  <c r="Z453" i="31"/>
  <c r="H454" i="31"/>
  <c r="Y454" i="31"/>
  <c r="AB454" i="31"/>
  <c r="AC454" i="31"/>
  <c r="X454" i="31"/>
  <c r="Z454" i="31"/>
  <c r="H455" i="31"/>
  <c r="Y455" i="31"/>
  <c r="AB455" i="31"/>
  <c r="AC455" i="31"/>
  <c r="X455" i="31"/>
  <c r="Z455" i="31"/>
  <c r="H456" i="31"/>
  <c r="Y456" i="31"/>
  <c r="AB456" i="31"/>
  <c r="AC456" i="31"/>
  <c r="X456" i="31"/>
  <c r="Z456" i="31"/>
  <c r="H457" i="31"/>
  <c r="Y457" i="31"/>
  <c r="AB457" i="31"/>
  <c r="AC457" i="31"/>
  <c r="X457" i="31"/>
  <c r="Z457" i="31"/>
  <c r="H458" i="31"/>
  <c r="Y458" i="31"/>
  <c r="AB458" i="31"/>
  <c r="AC458" i="31"/>
  <c r="X458" i="31"/>
  <c r="Z458" i="31"/>
  <c r="H459" i="31"/>
  <c r="Y459" i="31"/>
  <c r="AB459" i="31"/>
  <c r="AC459" i="31"/>
  <c r="X459" i="31"/>
  <c r="Z459" i="31"/>
  <c r="H460" i="31"/>
  <c r="Y460" i="31"/>
  <c r="AB460" i="31"/>
  <c r="AC460" i="31"/>
  <c r="X460" i="31"/>
  <c r="Z460" i="31"/>
  <c r="H461" i="31"/>
  <c r="Y461" i="31"/>
  <c r="AB461" i="31"/>
  <c r="AC461" i="31"/>
  <c r="X461" i="31"/>
  <c r="Z461" i="31"/>
  <c r="H462" i="31"/>
  <c r="Y462" i="31"/>
  <c r="AB462" i="31"/>
  <c r="AC462" i="31"/>
  <c r="X462" i="31"/>
  <c r="Z462" i="31"/>
  <c r="H463" i="31"/>
  <c r="Y463" i="31"/>
  <c r="AB463" i="31"/>
  <c r="AC463" i="31"/>
  <c r="X463" i="31"/>
  <c r="Z463" i="31"/>
  <c r="H464" i="31"/>
  <c r="Y464" i="31"/>
  <c r="AB464" i="31"/>
  <c r="AC464" i="31"/>
  <c r="X464" i="31"/>
  <c r="Z464" i="31"/>
  <c r="H465" i="31"/>
  <c r="Y465" i="31"/>
  <c r="AB465" i="31"/>
  <c r="AC465" i="31"/>
  <c r="X465" i="31"/>
  <c r="Z465" i="31"/>
  <c r="H466" i="31"/>
  <c r="Y466" i="31"/>
  <c r="AB466" i="31"/>
  <c r="AC466" i="31"/>
  <c r="X466" i="31"/>
  <c r="Z466" i="31"/>
  <c r="H467" i="31"/>
  <c r="Y467" i="31"/>
  <c r="AB467" i="31"/>
  <c r="AC467" i="31"/>
  <c r="X467" i="31"/>
  <c r="Z467" i="31"/>
  <c r="H468" i="31"/>
  <c r="Y468" i="31"/>
  <c r="AB468" i="31"/>
  <c r="AC468" i="31"/>
  <c r="X468" i="31"/>
  <c r="Z468" i="31"/>
  <c r="H469" i="31"/>
  <c r="Y469" i="31"/>
  <c r="AB469" i="31"/>
  <c r="AC469" i="31"/>
  <c r="X469" i="31"/>
  <c r="Z469" i="31"/>
  <c r="H470" i="31"/>
  <c r="Y470" i="31"/>
  <c r="AB470" i="31"/>
  <c r="AC470" i="31"/>
  <c r="X470" i="31"/>
  <c r="Z470" i="31"/>
  <c r="H471" i="31"/>
  <c r="Y471" i="31"/>
  <c r="AB471" i="31"/>
  <c r="AC471" i="31"/>
  <c r="X471" i="31"/>
  <c r="Z471" i="31"/>
  <c r="H472" i="31"/>
  <c r="Y472" i="31"/>
  <c r="AB472" i="31"/>
  <c r="AC472" i="31"/>
  <c r="X472" i="31"/>
  <c r="Z472" i="31"/>
  <c r="H473" i="31"/>
  <c r="Y473" i="31"/>
  <c r="AB473" i="31"/>
  <c r="AC473" i="31"/>
  <c r="X473" i="31"/>
  <c r="Z473" i="31"/>
  <c r="H474" i="31"/>
  <c r="Y474" i="31"/>
  <c r="AB474" i="31"/>
  <c r="AC474" i="31"/>
  <c r="X474" i="31"/>
  <c r="Z474" i="31"/>
  <c r="H475" i="31"/>
  <c r="Y475" i="31"/>
  <c r="AB475" i="31"/>
  <c r="AC475" i="31"/>
  <c r="X475" i="31"/>
  <c r="Z475" i="31"/>
  <c r="H476" i="31"/>
  <c r="Y476" i="31"/>
  <c r="AB476" i="31"/>
  <c r="AC476" i="31"/>
  <c r="X476" i="31"/>
  <c r="Z476" i="31"/>
  <c r="H477" i="31"/>
  <c r="Y477" i="31"/>
  <c r="AB477" i="31"/>
  <c r="AC477" i="31"/>
  <c r="X477" i="31"/>
  <c r="Z477" i="31"/>
  <c r="H478" i="31"/>
  <c r="Y478" i="31"/>
  <c r="AB478" i="31"/>
  <c r="AC478" i="31"/>
  <c r="X478" i="31"/>
  <c r="Z478" i="31"/>
  <c r="H479" i="31"/>
  <c r="Y479" i="31"/>
  <c r="AB479" i="31"/>
  <c r="AC479" i="31"/>
  <c r="X479" i="31"/>
  <c r="Z479" i="31"/>
  <c r="H480" i="31"/>
  <c r="Y480" i="31"/>
  <c r="AB480" i="31"/>
  <c r="AC480" i="31"/>
  <c r="X480" i="31"/>
  <c r="Z480" i="31"/>
  <c r="H481" i="31"/>
  <c r="Y481" i="31"/>
  <c r="AB481" i="31"/>
  <c r="AC481" i="31"/>
  <c r="X481" i="31"/>
  <c r="Z481" i="31"/>
  <c r="H482" i="31"/>
  <c r="Y482" i="31"/>
  <c r="AB482" i="31"/>
  <c r="AC482" i="31"/>
  <c r="X482" i="31"/>
  <c r="Z482" i="31"/>
  <c r="H483" i="31"/>
  <c r="Y483" i="31"/>
  <c r="AB483" i="31"/>
  <c r="AC483" i="31"/>
  <c r="X483" i="31"/>
  <c r="Z483" i="31"/>
  <c r="H484" i="31"/>
  <c r="Y484" i="31"/>
  <c r="AB484" i="31"/>
  <c r="AC484" i="31"/>
  <c r="X484" i="31"/>
  <c r="Z484" i="31"/>
  <c r="H485" i="31"/>
  <c r="Y485" i="31"/>
  <c r="AB485" i="31"/>
  <c r="AC485" i="31"/>
  <c r="X485" i="31"/>
  <c r="Z485" i="31"/>
  <c r="H486" i="31"/>
  <c r="Y486" i="31"/>
  <c r="AB486" i="31"/>
  <c r="AC486" i="31"/>
  <c r="X486" i="31"/>
  <c r="Z486" i="31"/>
  <c r="H487" i="31"/>
  <c r="Y487" i="31"/>
  <c r="AB487" i="31"/>
  <c r="AC487" i="31"/>
  <c r="X487" i="31"/>
  <c r="Z487" i="31"/>
  <c r="H488" i="31"/>
  <c r="Y488" i="31"/>
  <c r="AB488" i="31"/>
  <c r="AC488" i="31"/>
  <c r="X488" i="31"/>
  <c r="Z488" i="31"/>
  <c r="H489" i="31"/>
  <c r="Y489" i="31"/>
  <c r="AB489" i="31"/>
  <c r="AC489" i="31"/>
  <c r="X489" i="31"/>
  <c r="Z489" i="31"/>
  <c r="H490" i="31"/>
  <c r="Y490" i="31"/>
  <c r="AB490" i="31"/>
  <c r="AC490" i="31"/>
  <c r="X490" i="31"/>
  <c r="Z490" i="31"/>
  <c r="H491" i="31"/>
  <c r="Y491" i="31"/>
  <c r="AB491" i="31"/>
  <c r="AC491" i="31"/>
  <c r="X491" i="31"/>
  <c r="Z491" i="31"/>
  <c r="H492" i="31"/>
  <c r="Y492" i="31"/>
  <c r="AB492" i="31"/>
  <c r="AC492" i="31"/>
  <c r="X492" i="31"/>
  <c r="Z492" i="31"/>
  <c r="H493" i="31"/>
  <c r="Y493" i="31"/>
  <c r="AB493" i="31"/>
  <c r="AC493" i="31"/>
  <c r="X493" i="31"/>
  <c r="Z493" i="31"/>
  <c r="H494" i="31"/>
  <c r="Y494" i="31"/>
  <c r="AB494" i="31"/>
  <c r="AC494" i="31"/>
  <c r="X494" i="31"/>
  <c r="Z494" i="31"/>
  <c r="H495" i="31"/>
  <c r="Y495" i="31"/>
  <c r="AB495" i="31"/>
  <c r="AC495" i="31"/>
  <c r="X495" i="31"/>
  <c r="Z495" i="31"/>
  <c r="H496" i="31"/>
  <c r="Y496" i="31"/>
  <c r="AB496" i="31"/>
  <c r="AC496" i="31"/>
  <c r="X496" i="31"/>
  <c r="Z496" i="31"/>
  <c r="H497" i="31"/>
  <c r="Y497" i="31"/>
  <c r="AB497" i="31"/>
  <c r="AC497" i="31"/>
  <c r="X497" i="31"/>
  <c r="Z497" i="31"/>
  <c r="H498" i="31"/>
  <c r="Y498" i="31"/>
  <c r="AB498" i="31"/>
  <c r="AC498" i="31"/>
  <c r="X498" i="31"/>
  <c r="Z498" i="31"/>
  <c r="H499" i="31"/>
  <c r="Y499" i="31"/>
  <c r="AB499" i="31"/>
  <c r="AC499" i="31"/>
  <c r="X499" i="31"/>
  <c r="Z499" i="31"/>
  <c r="H500" i="31"/>
  <c r="Y500" i="31"/>
  <c r="AB500" i="31"/>
  <c r="AC500" i="31"/>
  <c r="X500" i="31"/>
  <c r="Z500" i="31"/>
  <c r="H501" i="31"/>
  <c r="Y501" i="31"/>
  <c r="AB501" i="31"/>
  <c r="AC501" i="31"/>
  <c r="X501" i="31"/>
  <c r="Z501" i="31"/>
  <c r="H502" i="31"/>
  <c r="Y502" i="31"/>
  <c r="AB502" i="31"/>
  <c r="AC502" i="31"/>
  <c r="X502" i="31"/>
  <c r="Z502" i="31"/>
  <c r="H503" i="31"/>
  <c r="Y503" i="31"/>
  <c r="AB503" i="31"/>
  <c r="AC503" i="31"/>
  <c r="X503" i="31"/>
  <c r="Z503" i="31"/>
  <c r="H504" i="31"/>
  <c r="Y504" i="31"/>
  <c r="AB504" i="31"/>
  <c r="AC504" i="31"/>
  <c r="X504" i="31"/>
  <c r="Z504" i="31"/>
  <c r="H505" i="31"/>
  <c r="Y505" i="31"/>
  <c r="AB505" i="31"/>
  <c r="AC505" i="31"/>
  <c r="X505" i="31"/>
  <c r="Z505" i="31"/>
  <c r="H506" i="31"/>
  <c r="Y506" i="31"/>
  <c r="AB506" i="31"/>
  <c r="AC506" i="31"/>
  <c r="X506" i="31"/>
  <c r="Z506" i="31"/>
  <c r="H507" i="31"/>
  <c r="Y507" i="31"/>
  <c r="AB507" i="31"/>
  <c r="AC507" i="31"/>
  <c r="X507" i="31"/>
  <c r="Z507" i="31"/>
  <c r="H508" i="31"/>
  <c r="Y508" i="31"/>
  <c r="AB508" i="31"/>
  <c r="AC508" i="31"/>
  <c r="X508" i="31"/>
  <c r="Z508" i="31"/>
  <c r="H509" i="31"/>
  <c r="Y509" i="31"/>
  <c r="AB509" i="31"/>
  <c r="AC509" i="31"/>
  <c r="X509" i="31"/>
  <c r="Z509" i="31"/>
  <c r="H510" i="31"/>
  <c r="Y510" i="31"/>
  <c r="AB510" i="31"/>
  <c r="AC510" i="31"/>
  <c r="X510" i="31"/>
  <c r="Z510" i="31"/>
  <c r="H511" i="31"/>
  <c r="Y511" i="31"/>
  <c r="AB511" i="31"/>
  <c r="AC511" i="31"/>
  <c r="X511" i="31"/>
  <c r="Z511" i="31"/>
  <c r="H512" i="31"/>
  <c r="Y512" i="31"/>
  <c r="AB512" i="31"/>
  <c r="AC512" i="31"/>
  <c r="X512" i="31"/>
  <c r="Z512" i="31"/>
  <c r="H513" i="31"/>
  <c r="Y513" i="31"/>
  <c r="AB513" i="31"/>
  <c r="AC513" i="31"/>
  <c r="X513" i="31"/>
  <c r="Z513" i="31"/>
  <c r="H514" i="31"/>
  <c r="Y514" i="31"/>
  <c r="AB514" i="31"/>
  <c r="AC514" i="31"/>
  <c r="X514" i="31"/>
  <c r="Z514" i="31"/>
  <c r="H515" i="31"/>
  <c r="Y515" i="31"/>
  <c r="AB515" i="31"/>
  <c r="AC515" i="31"/>
  <c r="X515" i="31"/>
  <c r="Z515" i="31"/>
  <c r="H516" i="31"/>
  <c r="Y516" i="31"/>
  <c r="AB516" i="31"/>
  <c r="AC516" i="31"/>
  <c r="X516" i="31"/>
  <c r="Z516" i="31"/>
  <c r="H517" i="31"/>
  <c r="Y517" i="31"/>
  <c r="AB517" i="31"/>
  <c r="AC517" i="31"/>
  <c r="X517" i="31"/>
  <c r="Z517" i="31"/>
  <c r="H518" i="31"/>
  <c r="Y518" i="31"/>
  <c r="AB518" i="31"/>
  <c r="AC518" i="31"/>
  <c r="X518" i="31"/>
  <c r="Z518" i="31"/>
  <c r="H519" i="31"/>
  <c r="Y519" i="31"/>
  <c r="AB519" i="31"/>
  <c r="AC519" i="31"/>
  <c r="X519" i="31"/>
  <c r="Z519" i="31"/>
  <c r="H520" i="31"/>
  <c r="Y520" i="31"/>
  <c r="AB520" i="31"/>
  <c r="AC520" i="31"/>
  <c r="X520" i="31"/>
  <c r="Z520" i="31"/>
  <c r="H521" i="31"/>
  <c r="Y521" i="31"/>
  <c r="AB521" i="31"/>
  <c r="AC521" i="31"/>
  <c r="X521" i="31"/>
  <c r="Z521" i="31"/>
  <c r="H522" i="31"/>
  <c r="Y522" i="31"/>
  <c r="AB522" i="31"/>
  <c r="AC522" i="31"/>
  <c r="X522" i="31"/>
  <c r="Z522" i="31"/>
  <c r="H523" i="31"/>
  <c r="Y523" i="31"/>
  <c r="AB523" i="31"/>
  <c r="AC523" i="31"/>
  <c r="X523" i="31"/>
  <c r="Z523" i="31"/>
  <c r="AB12" i="31" l="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AB52" i="31"/>
  <c r="AB53" i="31"/>
  <c r="AB54" i="31"/>
  <c r="AB55" i="31"/>
  <c r="AB56" i="31"/>
  <c r="AB57" i="31"/>
  <c r="AB58" i="31"/>
  <c r="AB59" i="31"/>
  <c r="AB60" i="31"/>
  <c r="AB61" i="31"/>
  <c r="AB62" i="31"/>
  <c r="AB63" i="31"/>
  <c r="AB64" i="31"/>
  <c r="AB65" i="31"/>
  <c r="AB66" i="31"/>
  <c r="AB67" i="31"/>
  <c r="AB68" i="31"/>
  <c r="AB69" i="31"/>
  <c r="AB70" i="31"/>
  <c r="AB71" i="31"/>
  <c r="AB72" i="31"/>
  <c r="AB73" i="31"/>
  <c r="AB74" i="31"/>
  <c r="AB75" i="31"/>
  <c r="AB76" i="31"/>
  <c r="AB77" i="31"/>
  <c r="AB78" i="31"/>
  <c r="AB79" i="31"/>
  <c r="AB80" i="31"/>
  <c r="AB81" i="31"/>
  <c r="AB82" i="31"/>
  <c r="AB83" i="31"/>
  <c r="AB84" i="31"/>
  <c r="AB85" i="31"/>
  <c r="AB86" i="31"/>
  <c r="AB87" i="31"/>
  <c r="AB88" i="31"/>
  <c r="AB89" i="31"/>
  <c r="AB90" i="31"/>
  <c r="AB91" i="31"/>
  <c r="AB92" i="31"/>
  <c r="AB93" i="31"/>
  <c r="AB94" i="31"/>
  <c r="AB95" i="31"/>
  <c r="AB96" i="31"/>
  <c r="AB97" i="31"/>
  <c r="AB98" i="31"/>
  <c r="AB99" i="31"/>
  <c r="AB100" i="31"/>
  <c r="AB101" i="31"/>
  <c r="AB102" i="31"/>
  <c r="AB103" i="31"/>
  <c r="AB104" i="31"/>
  <c r="AB105" i="31"/>
  <c r="AB106" i="31"/>
  <c r="AB107" i="31"/>
  <c r="AB108" i="31"/>
  <c r="AB109" i="31"/>
  <c r="AB110" i="31"/>
  <c r="AB111" i="31"/>
  <c r="AB112" i="31"/>
  <c r="AB113" i="31"/>
  <c r="AB114" i="31"/>
  <c r="AB115" i="31"/>
  <c r="AB116" i="31"/>
  <c r="AB117" i="31"/>
  <c r="AB118" i="31"/>
  <c r="AB119" i="31"/>
  <c r="AB120" i="31"/>
  <c r="AB121" i="31"/>
  <c r="AB122" i="31"/>
  <c r="AB123" i="31"/>
  <c r="AB124" i="31"/>
  <c r="AB125" i="31"/>
  <c r="AB126" i="31"/>
  <c r="AB127" i="31"/>
  <c r="AB128" i="31"/>
  <c r="AB129" i="31"/>
  <c r="AB130" i="31"/>
  <c r="AB131" i="31"/>
  <c r="AB132" i="31"/>
  <c r="AB133" i="31"/>
  <c r="AB134" i="31"/>
  <c r="AB135" i="31"/>
  <c r="AB136" i="31"/>
  <c r="AB137" i="31"/>
  <c r="AB138" i="31"/>
  <c r="AB139" i="31"/>
  <c r="AB140" i="31"/>
  <c r="AB141" i="31"/>
  <c r="AB142" i="31"/>
  <c r="AB143" i="31"/>
  <c r="AB144" i="31"/>
  <c r="AB145" i="31"/>
  <c r="AB146" i="31"/>
  <c r="AB147" i="31"/>
  <c r="AB148" i="31"/>
  <c r="AB149" i="31"/>
  <c r="AB150" i="31"/>
  <c r="AB151" i="31"/>
  <c r="AB152" i="31"/>
  <c r="AB153" i="31"/>
  <c r="AB154" i="31"/>
  <c r="AB155" i="31"/>
  <c r="AB156" i="31"/>
  <c r="AB157" i="31"/>
  <c r="AB158" i="31"/>
  <c r="AB159" i="31"/>
  <c r="AB160" i="31"/>
  <c r="AB161" i="31"/>
  <c r="AB162" i="31"/>
  <c r="AB163" i="31"/>
  <c r="AB164" i="31"/>
  <c r="AB165" i="31"/>
  <c r="AB166" i="31"/>
  <c r="AB167" i="31"/>
  <c r="AB168" i="31"/>
  <c r="AB169" i="31"/>
  <c r="AB170" i="31"/>
  <c r="AB171" i="31"/>
  <c r="AB172" i="31"/>
  <c r="AB173" i="31"/>
  <c r="AB174" i="31"/>
  <c r="AB175" i="31"/>
  <c r="AB176" i="31"/>
  <c r="AB177" i="31"/>
  <c r="AB178" i="31"/>
  <c r="AB179" i="31"/>
  <c r="AB180" i="31"/>
  <c r="AB181" i="31"/>
  <c r="AB182" i="31"/>
  <c r="AB183" i="31"/>
  <c r="AB184" i="31"/>
  <c r="AB185" i="31"/>
  <c r="AB186" i="31"/>
  <c r="AB187" i="31"/>
  <c r="AB188" i="31"/>
  <c r="AB189" i="31"/>
  <c r="AB190" i="31"/>
  <c r="AB191" i="31"/>
  <c r="AB192" i="31"/>
  <c r="AB193" i="31"/>
  <c r="AB194" i="31"/>
  <c r="AB195" i="31"/>
  <c r="AB196" i="31"/>
  <c r="AB197" i="31"/>
  <c r="AB198" i="31"/>
  <c r="AB199" i="31"/>
  <c r="AB200" i="31"/>
  <c r="AB11" i="31"/>
  <c r="I10" i="31"/>
  <c r="I11" i="31" s="1"/>
  <c r="O11" i="31" s="1"/>
  <c r="Z200" i="31"/>
  <c r="AC200" i="31"/>
  <c r="Y200" i="31"/>
  <c r="H200" i="31"/>
  <c r="Z199" i="31"/>
  <c r="AC199" i="31"/>
  <c r="Y199" i="31"/>
  <c r="H199" i="31"/>
  <c r="Z198" i="31"/>
  <c r="AC198" i="31"/>
  <c r="Y198" i="31"/>
  <c r="H198" i="31"/>
  <c r="Z197" i="31"/>
  <c r="AC197" i="31"/>
  <c r="Y197" i="31"/>
  <c r="H197" i="31"/>
  <c r="Z196" i="31"/>
  <c r="AC196" i="31"/>
  <c r="Y196" i="31"/>
  <c r="H196" i="31"/>
  <c r="Z195" i="31"/>
  <c r="AC195" i="31"/>
  <c r="Y195" i="31"/>
  <c r="H195" i="31"/>
  <c r="Z194" i="31"/>
  <c r="AC194" i="31"/>
  <c r="Y194" i="31"/>
  <c r="H194" i="31"/>
  <c r="Z193" i="31"/>
  <c r="AC193" i="31"/>
  <c r="Y193" i="31"/>
  <c r="H193" i="31"/>
  <c r="Z192" i="31"/>
  <c r="AC192" i="31"/>
  <c r="Y192" i="31"/>
  <c r="H192" i="31"/>
  <c r="Z191" i="31"/>
  <c r="AC191" i="31"/>
  <c r="Y191" i="31"/>
  <c r="H191" i="31"/>
  <c r="Z190" i="31"/>
  <c r="AC190" i="31"/>
  <c r="Y190" i="31"/>
  <c r="H190" i="31"/>
  <c r="Z189" i="31"/>
  <c r="AC189" i="31"/>
  <c r="Y189" i="31"/>
  <c r="H189" i="31"/>
  <c r="Z188" i="31"/>
  <c r="AC188" i="31"/>
  <c r="Y188" i="31"/>
  <c r="H188" i="31"/>
  <c r="Z187" i="31"/>
  <c r="AC187" i="31"/>
  <c r="Y187" i="31"/>
  <c r="H187" i="31"/>
  <c r="Z186" i="31"/>
  <c r="AC186" i="31"/>
  <c r="Y186" i="31"/>
  <c r="H186" i="31"/>
  <c r="Z185" i="31"/>
  <c r="AC185" i="31"/>
  <c r="Y185" i="31"/>
  <c r="H185" i="31"/>
  <c r="Z184" i="31"/>
  <c r="AC184" i="31"/>
  <c r="Y184" i="31"/>
  <c r="H184" i="31"/>
  <c r="Z183" i="31"/>
  <c r="AC183" i="31"/>
  <c r="Y183" i="31"/>
  <c r="H183" i="31"/>
  <c r="Z182" i="31"/>
  <c r="AC182" i="31"/>
  <c r="Y182" i="31"/>
  <c r="H182" i="31"/>
  <c r="Z181" i="31"/>
  <c r="AC181" i="31"/>
  <c r="Y181" i="31"/>
  <c r="H181" i="31"/>
  <c r="Z180" i="31"/>
  <c r="AC180" i="31"/>
  <c r="Y180" i="31"/>
  <c r="H180" i="31"/>
  <c r="Z179" i="31"/>
  <c r="AC179" i="31"/>
  <c r="Y179" i="31"/>
  <c r="H179" i="31"/>
  <c r="Z178" i="31"/>
  <c r="AC178" i="31"/>
  <c r="Y178" i="31"/>
  <c r="H178" i="31"/>
  <c r="Z177" i="31"/>
  <c r="AC177" i="31"/>
  <c r="Y177" i="31"/>
  <c r="H177" i="31"/>
  <c r="Z176" i="31"/>
  <c r="AC176" i="31"/>
  <c r="Y176" i="31"/>
  <c r="H176" i="31"/>
  <c r="Z175" i="31"/>
  <c r="AC175" i="31"/>
  <c r="Y175" i="31"/>
  <c r="H175" i="31"/>
  <c r="Z174" i="31"/>
  <c r="AC174" i="31"/>
  <c r="Y174" i="31"/>
  <c r="H174" i="31"/>
  <c r="Z173" i="31"/>
  <c r="AC173" i="31"/>
  <c r="Y173" i="31"/>
  <c r="H173" i="31"/>
  <c r="Z172" i="31"/>
  <c r="AC172" i="31"/>
  <c r="Y172" i="31"/>
  <c r="H172" i="31"/>
  <c r="Z171" i="31"/>
  <c r="AC171" i="31"/>
  <c r="Y171" i="31"/>
  <c r="H171" i="31"/>
  <c r="Z170" i="31"/>
  <c r="AC170" i="31"/>
  <c r="Y170" i="31"/>
  <c r="H170" i="31"/>
  <c r="Z169" i="31"/>
  <c r="AC169" i="31"/>
  <c r="Y169" i="31"/>
  <c r="H169" i="31"/>
  <c r="Z168" i="31"/>
  <c r="AC168" i="31"/>
  <c r="Y168" i="31"/>
  <c r="H168" i="31"/>
  <c r="Z167" i="31"/>
  <c r="AC167" i="31"/>
  <c r="Y167" i="31"/>
  <c r="H167" i="31"/>
  <c r="Z166" i="31"/>
  <c r="AC166" i="31"/>
  <c r="Y166" i="31"/>
  <c r="H166" i="31"/>
  <c r="Z165" i="31"/>
  <c r="AC165" i="31"/>
  <c r="Y165" i="31"/>
  <c r="H165" i="31"/>
  <c r="Z164" i="31"/>
  <c r="AC164" i="31"/>
  <c r="Y164" i="31"/>
  <c r="H164" i="31"/>
  <c r="Z163" i="31"/>
  <c r="AC163" i="31"/>
  <c r="Y163" i="31"/>
  <c r="H163" i="31"/>
  <c r="Z162" i="31"/>
  <c r="AC162" i="31"/>
  <c r="Y162" i="31"/>
  <c r="H162" i="31"/>
  <c r="Z161" i="31"/>
  <c r="AC161" i="31"/>
  <c r="Y161" i="31"/>
  <c r="H161" i="31"/>
  <c r="Z160" i="31"/>
  <c r="AC160" i="31"/>
  <c r="Y160" i="31"/>
  <c r="H160" i="31"/>
  <c r="Z159" i="31"/>
  <c r="AC159" i="31"/>
  <c r="Y159" i="31"/>
  <c r="H159" i="31"/>
  <c r="Z158" i="31"/>
  <c r="AC158" i="31"/>
  <c r="Y158" i="31"/>
  <c r="H158" i="31"/>
  <c r="Z157" i="31"/>
  <c r="AC157" i="31"/>
  <c r="Y157" i="31"/>
  <c r="H157" i="31"/>
  <c r="Z156" i="31"/>
  <c r="AC156" i="31"/>
  <c r="Y156" i="31"/>
  <c r="H156" i="31"/>
  <c r="Z155" i="31"/>
  <c r="AC155" i="31"/>
  <c r="Y155" i="31"/>
  <c r="H155" i="31"/>
  <c r="Z154" i="31"/>
  <c r="AC154" i="31"/>
  <c r="Y154" i="31"/>
  <c r="H154" i="31"/>
  <c r="Z153" i="31"/>
  <c r="AC153" i="31"/>
  <c r="Y153" i="31"/>
  <c r="H153" i="31"/>
  <c r="Z152" i="31"/>
  <c r="AC152" i="31"/>
  <c r="Y152" i="31"/>
  <c r="H152" i="31"/>
  <c r="Z151" i="31"/>
  <c r="AC151" i="31"/>
  <c r="Y151" i="31"/>
  <c r="H151" i="31"/>
  <c r="Z150" i="31"/>
  <c r="AC150" i="31"/>
  <c r="Y150" i="31"/>
  <c r="H150" i="31"/>
  <c r="Z149" i="31"/>
  <c r="AC149" i="31"/>
  <c r="Y149" i="31"/>
  <c r="H149" i="31"/>
  <c r="Z148" i="31"/>
  <c r="AC148" i="31"/>
  <c r="Y148" i="31"/>
  <c r="H148" i="31"/>
  <c r="Z147" i="31"/>
  <c r="AC147" i="31"/>
  <c r="Y147" i="31"/>
  <c r="H147" i="31"/>
  <c r="Z146" i="31"/>
  <c r="AC146" i="31"/>
  <c r="Y146" i="31"/>
  <c r="H146" i="31"/>
  <c r="Z145" i="31"/>
  <c r="AC145" i="31"/>
  <c r="Y145" i="31"/>
  <c r="H145" i="31"/>
  <c r="Z144" i="31"/>
  <c r="AC144" i="31"/>
  <c r="Y144" i="31"/>
  <c r="H144" i="31"/>
  <c r="Z143" i="31"/>
  <c r="AC143" i="31"/>
  <c r="Y143" i="31"/>
  <c r="H143" i="31"/>
  <c r="Z142" i="31"/>
  <c r="AC142" i="31"/>
  <c r="Y142" i="31"/>
  <c r="H142" i="31"/>
  <c r="Z141" i="31"/>
  <c r="AC141" i="31"/>
  <c r="Y141" i="31"/>
  <c r="H141" i="31"/>
  <c r="Z140" i="31"/>
  <c r="AC140" i="31"/>
  <c r="Y140" i="31"/>
  <c r="H140" i="31"/>
  <c r="Z139" i="31"/>
  <c r="AC139" i="31"/>
  <c r="Y139" i="31"/>
  <c r="H139" i="31"/>
  <c r="Z138" i="31"/>
  <c r="AC138" i="31"/>
  <c r="Y138" i="31"/>
  <c r="H138" i="31"/>
  <c r="Z137" i="31"/>
  <c r="AC137" i="31"/>
  <c r="Y137" i="31"/>
  <c r="H137" i="31"/>
  <c r="Z136" i="31"/>
  <c r="AC136" i="31"/>
  <c r="Y136" i="31"/>
  <c r="H136" i="31"/>
  <c r="Z135" i="31"/>
  <c r="AC135" i="31"/>
  <c r="Y135" i="31"/>
  <c r="H135" i="31"/>
  <c r="Z134" i="31"/>
  <c r="AC134" i="31"/>
  <c r="Y134" i="31"/>
  <c r="H134" i="31"/>
  <c r="Z133" i="31"/>
  <c r="AC133" i="31"/>
  <c r="Y133" i="31"/>
  <c r="J134" i="31" s="1"/>
  <c r="H133" i="31"/>
  <c r="Z132" i="31"/>
  <c r="AC132" i="31"/>
  <c r="Y132" i="31"/>
  <c r="H132" i="31"/>
  <c r="AC131" i="31"/>
  <c r="H131" i="31"/>
  <c r="AC130" i="31"/>
  <c r="H130" i="31"/>
  <c r="AC129" i="31"/>
  <c r="H129" i="31"/>
  <c r="AC128" i="31"/>
  <c r="H128" i="31"/>
  <c r="AC127" i="31"/>
  <c r="H127" i="31"/>
  <c r="AC126" i="31"/>
  <c r="H126" i="31"/>
  <c r="AC125" i="31"/>
  <c r="H125" i="31"/>
  <c r="AC124" i="31"/>
  <c r="H124" i="31"/>
  <c r="AC123" i="31"/>
  <c r="H123" i="31"/>
  <c r="AC122" i="31"/>
  <c r="H122" i="31"/>
  <c r="AC121" i="31"/>
  <c r="H121" i="31"/>
  <c r="AC120" i="31"/>
  <c r="H120" i="31"/>
  <c r="AC119" i="31"/>
  <c r="H119" i="31"/>
  <c r="AC118" i="31"/>
  <c r="H118" i="31"/>
  <c r="AC117" i="31"/>
  <c r="H117" i="31"/>
  <c r="AC116" i="31"/>
  <c r="H116" i="31"/>
  <c r="AC115" i="31"/>
  <c r="H115" i="31"/>
  <c r="AC114" i="31"/>
  <c r="H114" i="31"/>
  <c r="AC113" i="31"/>
  <c r="H113" i="31"/>
  <c r="AC112" i="31"/>
  <c r="H112" i="31"/>
  <c r="AC111" i="31"/>
  <c r="H111" i="31"/>
  <c r="AC110" i="31"/>
  <c r="H110" i="31"/>
  <c r="AC109" i="31"/>
  <c r="H109" i="31"/>
  <c r="AC108" i="31"/>
  <c r="H108" i="31"/>
  <c r="AC107" i="31"/>
  <c r="H107" i="31"/>
  <c r="AC106" i="31"/>
  <c r="H106" i="31"/>
  <c r="AC105" i="31"/>
  <c r="H105" i="31"/>
  <c r="AC104" i="31"/>
  <c r="H104" i="31"/>
  <c r="AC103" i="31"/>
  <c r="H103" i="31"/>
  <c r="AC102" i="31"/>
  <c r="H102" i="31"/>
  <c r="AC101" i="31"/>
  <c r="H101" i="31"/>
  <c r="AC100" i="31"/>
  <c r="H100" i="31"/>
  <c r="AC99" i="31"/>
  <c r="H99" i="31"/>
  <c r="AC98" i="31"/>
  <c r="H98" i="31"/>
  <c r="AC97" i="31"/>
  <c r="H97" i="31"/>
  <c r="AC96" i="31"/>
  <c r="H96" i="31"/>
  <c r="AC95" i="31"/>
  <c r="H95" i="31"/>
  <c r="AC94" i="31"/>
  <c r="H94" i="31"/>
  <c r="AC93" i="31"/>
  <c r="H93" i="31"/>
  <c r="AC92" i="31"/>
  <c r="H92" i="31"/>
  <c r="AC91" i="31"/>
  <c r="H91" i="31"/>
  <c r="AC90" i="31"/>
  <c r="H90" i="31"/>
  <c r="AC89" i="31"/>
  <c r="H89" i="31"/>
  <c r="AC88" i="31"/>
  <c r="H88" i="31"/>
  <c r="AC87" i="31"/>
  <c r="H87" i="31"/>
  <c r="AC86" i="31"/>
  <c r="H86" i="31"/>
  <c r="AC85" i="31"/>
  <c r="H85" i="31"/>
  <c r="AC84" i="31"/>
  <c r="H84" i="31"/>
  <c r="AC83" i="31"/>
  <c r="H83" i="31"/>
  <c r="AC82" i="31"/>
  <c r="H82" i="31"/>
  <c r="AC81" i="31"/>
  <c r="H81" i="31"/>
  <c r="AC80" i="31"/>
  <c r="H80" i="31"/>
  <c r="AC79" i="31"/>
  <c r="H79" i="31"/>
  <c r="AC78" i="31"/>
  <c r="H78" i="31"/>
  <c r="AC77" i="31"/>
  <c r="H77" i="31"/>
  <c r="AC76" i="31"/>
  <c r="H76" i="31"/>
  <c r="AC75" i="31"/>
  <c r="H75" i="31"/>
  <c r="AC74" i="31"/>
  <c r="H74" i="31"/>
  <c r="AC73" i="31"/>
  <c r="H73" i="31"/>
  <c r="AC72" i="31"/>
  <c r="H72" i="31"/>
  <c r="AC71" i="31"/>
  <c r="H71" i="31"/>
  <c r="AC70" i="31"/>
  <c r="H70" i="31"/>
  <c r="AC69" i="31"/>
  <c r="H69" i="31"/>
  <c r="AC68" i="31"/>
  <c r="H68" i="31"/>
  <c r="AC67" i="31"/>
  <c r="H67" i="31"/>
  <c r="AC66" i="31"/>
  <c r="H66" i="31"/>
  <c r="AC65" i="31"/>
  <c r="H65" i="31"/>
  <c r="AC64" i="31"/>
  <c r="H64" i="31"/>
  <c r="AC63" i="31"/>
  <c r="H63" i="31"/>
  <c r="AC62" i="31"/>
  <c r="H62" i="31"/>
  <c r="AC61" i="31"/>
  <c r="H61" i="31"/>
  <c r="AC60" i="31"/>
  <c r="H60" i="31"/>
  <c r="AC59" i="31"/>
  <c r="H59" i="31"/>
  <c r="AC58" i="31"/>
  <c r="H58" i="31"/>
  <c r="AC57" i="31"/>
  <c r="H57" i="31"/>
  <c r="AC56" i="31"/>
  <c r="H56" i="31"/>
  <c r="AC55" i="31"/>
  <c r="H55" i="31"/>
  <c r="AC54" i="31"/>
  <c r="H54" i="31"/>
  <c r="AC53" i="31"/>
  <c r="H53" i="31"/>
  <c r="AC52" i="31"/>
  <c r="H52" i="31"/>
  <c r="AC51" i="31"/>
  <c r="H51" i="31"/>
  <c r="AC50" i="31"/>
  <c r="H50" i="31"/>
  <c r="AC49" i="31"/>
  <c r="H49" i="31"/>
  <c r="AC48" i="31"/>
  <c r="H48" i="31"/>
  <c r="AC47" i="31"/>
  <c r="H47" i="31"/>
  <c r="AC46" i="31"/>
  <c r="H46" i="31"/>
  <c r="AC45" i="31"/>
  <c r="H45" i="31"/>
  <c r="AC44" i="31"/>
  <c r="H44" i="31"/>
  <c r="AC43" i="31"/>
  <c r="H43" i="31"/>
  <c r="AC42" i="31"/>
  <c r="H42" i="31"/>
  <c r="AC41" i="31"/>
  <c r="H41" i="31"/>
  <c r="AC40" i="31"/>
  <c r="H40" i="31"/>
  <c r="AC39" i="31"/>
  <c r="H39" i="31"/>
  <c r="AC38" i="31"/>
  <c r="H38" i="31"/>
  <c r="AC37" i="31"/>
  <c r="H37" i="31"/>
  <c r="AC36" i="31"/>
  <c r="H36" i="31"/>
  <c r="AC35" i="31"/>
  <c r="H35" i="31"/>
  <c r="AC34" i="31"/>
  <c r="H34" i="31"/>
  <c r="AC33" i="31"/>
  <c r="H33" i="31"/>
  <c r="AC32" i="31"/>
  <c r="H32" i="31"/>
  <c r="AC31" i="31"/>
  <c r="H31" i="31"/>
  <c r="AC30" i="31"/>
  <c r="H30" i="31"/>
  <c r="AC29" i="31"/>
  <c r="H29" i="31"/>
  <c r="AC28" i="31"/>
  <c r="H28" i="31"/>
  <c r="AC27" i="31"/>
  <c r="H27" i="31"/>
  <c r="AC26" i="31"/>
  <c r="H26" i="31"/>
  <c r="AC25" i="31"/>
  <c r="H25" i="31"/>
  <c r="AC24" i="31"/>
  <c r="H24" i="31"/>
  <c r="AC23" i="31"/>
  <c r="H23" i="31"/>
  <c r="AC22" i="31"/>
  <c r="H22" i="31"/>
  <c r="H21" i="31"/>
  <c r="AC20" i="31"/>
  <c r="H20" i="31"/>
  <c r="AC19" i="31"/>
  <c r="H19" i="31"/>
  <c r="AC18" i="31"/>
  <c r="H18" i="31"/>
  <c r="AC17" i="31"/>
  <c r="H17" i="31"/>
  <c r="AC16" i="31"/>
  <c r="H16" i="31"/>
  <c r="AC15" i="31"/>
  <c r="H15" i="31"/>
  <c r="AC14" i="31"/>
  <c r="H14" i="31"/>
  <c r="AC13" i="31"/>
  <c r="H13" i="31"/>
  <c r="AC12" i="31"/>
  <c r="H12" i="31"/>
  <c r="AC11" i="31"/>
  <c r="H11" i="31"/>
  <c r="P11" i="31" l="1"/>
  <c r="AC21" i="31"/>
  <c r="J135" i="31" l="1"/>
  <c r="AH133" i="31"/>
  <c r="AH134" i="31"/>
  <c r="AI134" i="31"/>
  <c r="AI133" i="31"/>
  <c r="AN11" i="31"/>
  <c r="AO11" i="31" s="1"/>
  <c r="Z11" i="31" l="1"/>
  <c r="J136" i="31"/>
  <c r="AQ11" i="31"/>
  <c r="AP11" i="31"/>
  <c r="AH135" i="31"/>
  <c r="AI135" i="31"/>
  <c r="J137" i="31" l="1"/>
  <c r="Y11" i="31"/>
  <c r="AI136" i="31"/>
  <c r="AH136" i="31"/>
  <c r="J138" i="31" l="1"/>
  <c r="AI137" i="31"/>
  <c r="AH137" i="31"/>
  <c r="J12" i="31" l="1"/>
  <c r="J139" i="31"/>
  <c r="AL11" i="31"/>
  <c r="AI138" i="31"/>
  <c r="AH138" i="31"/>
  <c r="J140" i="31" l="1"/>
  <c r="AI12" i="31"/>
  <c r="AH12" i="31"/>
  <c r="AH139" i="31"/>
  <c r="AI139" i="31"/>
  <c r="J141" i="31" l="1"/>
  <c r="Z12" i="31"/>
  <c r="AI140" i="31"/>
  <c r="AH140" i="31"/>
  <c r="J142" i="31" l="1"/>
  <c r="Y12" i="31"/>
  <c r="AI141" i="31"/>
  <c r="AH141" i="31"/>
  <c r="J143" i="31" l="1"/>
  <c r="I12" i="31"/>
  <c r="AH142" i="31"/>
  <c r="AI142" i="31"/>
  <c r="J144" i="31" l="1"/>
  <c r="J13" i="31"/>
  <c r="AH143" i="31"/>
  <c r="AI143" i="31"/>
  <c r="J145" i="31" l="1"/>
  <c r="AH13" i="31"/>
  <c r="AI13" i="31"/>
  <c r="AI144" i="31"/>
  <c r="AH144" i="31"/>
  <c r="J146" i="31" l="1"/>
  <c r="Y13" i="31"/>
  <c r="AI145" i="31"/>
  <c r="AH145" i="31"/>
  <c r="D3" i="20"/>
  <c r="D4" i="20" s="1"/>
  <c r="D5" i="20" s="1"/>
  <c r="D6" i="20" s="1"/>
  <c r="D7" i="20" s="1"/>
  <c r="D8" i="20" s="1"/>
  <c r="D9" i="20" s="1"/>
  <c r="D10" i="20" s="1"/>
  <c r="D11" i="20" s="1"/>
  <c r="D12" i="20" s="1"/>
  <c r="D13" i="20" s="1"/>
  <c r="D14" i="20" s="1"/>
  <c r="D15" i="20" s="1"/>
  <c r="D16" i="20" s="1"/>
  <c r="D17" i="20" s="1"/>
  <c r="D18" i="20" s="1"/>
  <c r="D19" i="20" s="1"/>
  <c r="D20" i="20" s="1"/>
  <c r="D21" i="20" s="1"/>
  <c r="D22" i="20" s="1"/>
  <c r="D23" i="20" s="1"/>
  <c r="D24" i="20" s="1"/>
  <c r="D25" i="20" s="1"/>
  <c r="D26" i="20" s="1"/>
  <c r="D27" i="20" s="1"/>
  <c r="D28" i="20" s="1"/>
  <c r="D29" i="20" s="1"/>
  <c r="D30" i="20" s="1"/>
  <c r="D31" i="20" s="1"/>
  <c r="D32" i="20" s="1"/>
  <c r="D33" i="20" s="1"/>
  <c r="D34" i="20" s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3" i="19"/>
  <c r="D4" i="19"/>
  <c r="D5" i="19" s="1"/>
  <c r="D6" i="19" s="1"/>
  <c r="D7" i="19" s="1"/>
  <c r="D8" i="19" s="1"/>
  <c r="D9" i="19" s="1"/>
  <c r="D10" i="19" s="1"/>
  <c r="D11" i="19" s="1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D49" i="19" s="1"/>
  <c r="D50" i="19" s="1"/>
  <c r="D51" i="19" s="1"/>
  <c r="D52" i="19" s="1"/>
  <c r="D53" i="19" s="1"/>
  <c r="D54" i="19" s="1"/>
  <c r="D55" i="19" s="1"/>
  <c r="D56" i="19" s="1"/>
  <c r="D57" i="19" s="1"/>
  <c r="D58" i="19" s="1"/>
  <c r="D59" i="19" s="1"/>
  <c r="D60" i="19" s="1"/>
  <c r="D61" i="19" s="1"/>
  <c r="D62" i="19" s="1"/>
  <c r="D63" i="19" s="1"/>
  <c r="D64" i="19" s="1"/>
  <c r="D65" i="19" s="1"/>
  <c r="D66" i="19" s="1"/>
  <c r="D67" i="19" s="1"/>
  <c r="AP32" i="16"/>
  <c r="AP33" i="16"/>
  <c r="AP34" i="16"/>
  <c r="AP35" i="16"/>
  <c r="AP36" i="16"/>
  <c r="AP37" i="16"/>
  <c r="AP38" i="16"/>
  <c r="AP39" i="16"/>
  <c r="AP40" i="16"/>
  <c r="AP41" i="16"/>
  <c r="AP42" i="16"/>
  <c r="AP43" i="16"/>
  <c r="AP44" i="16"/>
  <c r="AP45" i="16"/>
  <c r="AP46" i="16"/>
  <c r="AP47" i="16"/>
  <c r="AP48" i="16"/>
  <c r="AP49" i="16"/>
  <c r="AP50" i="16"/>
  <c r="AP51" i="16"/>
  <c r="AP52" i="16"/>
  <c r="AP53" i="16"/>
  <c r="AP54" i="16"/>
  <c r="AP55" i="16"/>
  <c r="AP56" i="16"/>
  <c r="AP57" i="16"/>
  <c r="AP58" i="16"/>
  <c r="AP59" i="16"/>
  <c r="AP60" i="16"/>
  <c r="AP61" i="16"/>
  <c r="AP62" i="16"/>
  <c r="AP63" i="16"/>
  <c r="AP64" i="16"/>
  <c r="AP65" i="16"/>
  <c r="AP66" i="16"/>
  <c r="AP67" i="16"/>
  <c r="AP68" i="16"/>
  <c r="AP69" i="16"/>
  <c r="AP70" i="16"/>
  <c r="AP71" i="16"/>
  <c r="AP72" i="16"/>
  <c r="AP73" i="16"/>
  <c r="AP74" i="16"/>
  <c r="AP75" i="16"/>
  <c r="AP76" i="16"/>
  <c r="AP77" i="16"/>
  <c r="AP78" i="16"/>
  <c r="AP79" i="16"/>
  <c r="AP80" i="16"/>
  <c r="AP81" i="16"/>
  <c r="AP82" i="16"/>
  <c r="AP83" i="16"/>
  <c r="AP84" i="16"/>
  <c r="AP85" i="16"/>
  <c r="AP86" i="16"/>
  <c r="AP87" i="16"/>
  <c r="AP88" i="16"/>
  <c r="AP89" i="16"/>
  <c r="AP90" i="16"/>
  <c r="AP91" i="16"/>
  <c r="AP92" i="16"/>
  <c r="AP93" i="16"/>
  <c r="AP94" i="16"/>
  <c r="AP95" i="16"/>
  <c r="AP96" i="16"/>
  <c r="AP97" i="16"/>
  <c r="AP98" i="16"/>
  <c r="AP99" i="16"/>
  <c r="AP100" i="16"/>
  <c r="AP101" i="16"/>
  <c r="AP102" i="16"/>
  <c r="AP103" i="16"/>
  <c r="AP104" i="16"/>
  <c r="AP105" i="16"/>
  <c r="AP106" i="16"/>
  <c r="AP107" i="16"/>
  <c r="AP108" i="16"/>
  <c r="AP109" i="16"/>
  <c r="AP110" i="16"/>
  <c r="AP111" i="16"/>
  <c r="AP112" i="16"/>
  <c r="AP113" i="16"/>
  <c r="AP114" i="16"/>
  <c r="AP115" i="16"/>
  <c r="AP116" i="16"/>
  <c r="AP117" i="16"/>
  <c r="AP118" i="16"/>
  <c r="AP119" i="16"/>
  <c r="AP120" i="16"/>
  <c r="AP121" i="16"/>
  <c r="AP122" i="16"/>
  <c r="AP123" i="16"/>
  <c r="AP124" i="16"/>
  <c r="AP125" i="16"/>
  <c r="AP126" i="16"/>
  <c r="AP127" i="16"/>
  <c r="AP128" i="16"/>
  <c r="AP129" i="16"/>
  <c r="AP130" i="16"/>
  <c r="AP131" i="16"/>
  <c r="AP132" i="16"/>
  <c r="AP133" i="16"/>
  <c r="AP134" i="16"/>
  <c r="AP135" i="16"/>
  <c r="AP136" i="16"/>
  <c r="AP137" i="16"/>
  <c r="AP138" i="16"/>
  <c r="AP139" i="16"/>
  <c r="AA32" i="16"/>
  <c r="AA33" i="16"/>
  <c r="AA34" i="16"/>
  <c r="AA35" i="16"/>
  <c r="AA36" i="16"/>
  <c r="AA37" i="16"/>
  <c r="AA38" i="16"/>
  <c r="AA39" i="16"/>
  <c r="AA40" i="16"/>
  <c r="AA41" i="16"/>
  <c r="AA42" i="16"/>
  <c r="AA43" i="16"/>
  <c r="AA44" i="16"/>
  <c r="AA45" i="16"/>
  <c r="AA46" i="16"/>
  <c r="AA47" i="16"/>
  <c r="AA48" i="16"/>
  <c r="AA49" i="16"/>
  <c r="AA50" i="16"/>
  <c r="AA51" i="16"/>
  <c r="AA52" i="16"/>
  <c r="AA53" i="16"/>
  <c r="AA54" i="16"/>
  <c r="AA55" i="16"/>
  <c r="AA56" i="16"/>
  <c r="AA57" i="16"/>
  <c r="AA58" i="16"/>
  <c r="AA59" i="16"/>
  <c r="AA60" i="16"/>
  <c r="AA61" i="16"/>
  <c r="AA62" i="16"/>
  <c r="AA63" i="16"/>
  <c r="AA64" i="16"/>
  <c r="AA65" i="16"/>
  <c r="AA66" i="16"/>
  <c r="AA67" i="16"/>
  <c r="AA68" i="16"/>
  <c r="AA69" i="16"/>
  <c r="AA70" i="16"/>
  <c r="AA71" i="16"/>
  <c r="AA72" i="16"/>
  <c r="AA73" i="16"/>
  <c r="AA74" i="16"/>
  <c r="AA75" i="16"/>
  <c r="AA76" i="16"/>
  <c r="AA77" i="16"/>
  <c r="AA78" i="16"/>
  <c r="AA79" i="16"/>
  <c r="AA80" i="16"/>
  <c r="AA81" i="16"/>
  <c r="AA82" i="16"/>
  <c r="AA83" i="16"/>
  <c r="AA84" i="16"/>
  <c r="AA85" i="16"/>
  <c r="AA86" i="16"/>
  <c r="AA87" i="16"/>
  <c r="AA88" i="16"/>
  <c r="AA89" i="16"/>
  <c r="AA90" i="16"/>
  <c r="AA91" i="16"/>
  <c r="AA92" i="16"/>
  <c r="AA93" i="16"/>
  <c r="AA94" i="16"/>
  <c r="AA95" i="16"/>
  <c r="AA96" i="16"/>
  <c r="AA97" i="16"/>
  <c r="AA98" i="16"/>
  <c r="AA99" i="16"/>
  <c r="AA100" i="16"/>
  <c r="AA101" i="16"/>
  <c r="AA102" i="16"/>
  <c r="AA103" i="16"/>
  <c r="AA104" i="16"/>
  <c r="AA105" i="16"/>
  <c r="AA106" i="16"/>
  <c r="AA107" i="16"/>
  <c r="AA108" i="16"/>
  <c r="AA109" i="16"/>
  <c r="AA110" i="16"/>
  <c r="AA111" i="16"/>
  <c r="AA112" i="16"/>
  <c r="AA113" i="16"/>
  <c r="AA114" i="16"/>
  <c r="AA115" i="16"/>
  <c r="AA116" i="16"/>
  <c r="AA117" i="16"/>
  <c r="AA118" i="16"/>
  <c r="AA119" i="16"/>
  <c r="AA120" i="16"/>
  <c r="AA121" i="16"/>
  <c r="AA122" i="16"/>
  <c r="AA123" i="16"/>
  <c r="AA124" i="16"/>
  <c r="AA125" i="16"/>
  <c r="AA126" i="16"/>
  <c r="AA127" i="16"/>
  <c r="AA128" i="16"/>
  <c r="AA129" i="16"/>
  <c r="AA130" i="16"/>
  <c r="AA131" i="16"/>
  <c r="AA132" i="16"/>
  <c r="AA133" i="16"/>
  <c r="AA134" i="16"/>
  <c r="AA135" i="16"/>
  <c r="AA136" i="16"/>
  <c r="AA137" i="16"/>
  <c r="AA138" i="16"/>
  <c r="AA139" i="16"/>
  <c r="AA140" i="16"/>
  <c r="AA14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57" i="16"/>
  <c r="AQ58" i="16"/>
  <c r="AQ59" i="16"/>
  <c r="AQ60" i="16"/>
  <c r="AQ61" i="16"/>
  <c r="AQ62" i="16"/>
  <c r="AQ63" i="16"/>
  <c r="AQ64" i="16"/>
  <c r="AQ65" i="16"/>
  <c r="AQ66" i="16"/>
  <c r="AQ67" i="16"/>
  <c r="AQ68" i="16"/>
  <c r="AQ69" i="16"/>
  <c r="AQ70" i="16"/>
  <c r="AQ71" i="16"/>
  <c r="AQ72" i="16"/>
  <c r="AQ73" i="16"/>
  <c r="AQ74" i="16"/>
  <c r="AQ75" i="16"/>
  <c r="AQ76" i="16"/>
  <c r="AQ77" i="16"/>
  <c r="AQ78" i="16"/>
  <c r="AQ79" i="16"/>
  <c r="AQ80" i="16"/>
  <c r="AQ81" i="16"/>
  <c r="AQ82" i="16"/>
  <c r="AQ83" i="16"/>
  <c r="AQ84" i="16"/>
  <c r="AQ85" i="16"/>
  <c r="AQ86" i="16"/>
  <c r="AQ87" i="16"/>
  <c r="AQ88" i="16"/>
  <c r="AQ89" i="16"/>
  <c r="AQ90" i="16"/>
  <c r="AQ91" i="16"/>
  <c r="AQ92" i="16"/>
  <c r="AQ93" i="16"/>
  <c r="AQ94" i="16"/>
  <c r="AQ95" i="16"/>
  <c r="AQ96" i="16"/>
  <c r="AQ97" i="16"/>
  <c r="AQ98" i="16"/>
  <c r="AQ99" i="16"/>
  <c r="AQ100" i="16"/>
  <c r="AQ101" i="16"/>
  <c r="AQ102" i="16"/>
  <c r="AQ103" i="16"/>
  <c r="AQ104" i="16"/>
  <c r="AQ105" i="16"/>
  <c r="AQ106" i="16"/>
  <c r="AQ107" i="16"/>
  <c r="AQ108" i="16"/>
  <c r="AQ109" i="16"/>
  <c r="AQ110" i="16"/>
  <c r="AQ111" i="16"/>
  <c r="AQ112" i="16"/>
  <c r="AQ113" i="16"/>
  <c r="AQ114" i="16"/>
  <c r="AQ115" i="16"/>
  <c r="AQ116" i="16"/>
  <c r="AQ117" i="16"/>
  <c r="AQ118" i="16"/>
  <c r="AQ119" i="16"/>
  <c r="AQ120" i="16"/>
  <c r="AQ121" i="16"/>
  <c r="AQ122" i="16"/>
  <c r="AQ123" i="16"/>
  <c r="AQ124" i="16"/>
  <c r="AQ125" i="16"/>
  <c r="AQ126" i="16"/>
  <c r="AQ127" i="16"/>
  <c r="AQ128" i="16"/>
  <c r="AQ129" i="16"/>
  <c r="AQ130" i="16"/>
  <c r="AQ131" i="16"/>
  <c r="AQ132" i="16"/>
  <c r="AQ133" i="16"/>
  <c r="AQ134" i="16"/>
  <c r="AQ135" i="16"/>
  <c r="AQ136" i="16"/>
  <c r="AQ137" i="16"/>
  <c r="AQ138" i="16"/>
  <c r="AQ139" i="16"/>
  <c r="AR32" i="16"/>
  <c r="AR33" i="16"/>
  <c r="AR34" i="16"/>
  <c r="AR35" i="16"/>
  <c r="AR36" i="16"/>
  <c r="AR37" i="16"/>
  <c r="AR38" i="16"/>
  <c r="AR39" i="16"/>
  <c r="AR40" i="16"/>
  <c r="AR41" i="16"/>
  <c r="AR42" i="16"/>
  <c r="AR43" i="16"/>
  <c r="AR44" i="16"/>
  <c r="AR45" i="16"/>
  <c r="AR46" i="16"/>
  <c r="AR47" i="16"/>
  <c r="AR48" i="16"/>
  <c r="AR49" i="16"/>
  <c r="AR50" i="16"/>
  <c r="AR51" i="16"/>
  <c r="AR52" i="16"/>
  <c r="AR53" i="16"/>
  <c r="AR54" i="16"/>
  <c r="AR55" i="16"/>
  <c r="AR56" i="16"/>
  <c r="AR57" i="16"/>
  <c r="AR58" i="16"/>
  <c r="AR59" i="16"/>
  <c r="AR60" i="16"/>
  <c r="AR61" i="16"/>
  <c r="AR62" i="16"/>
  <c r="AR63" i="16"/>
  <c r="AR64" i="16"/>
  <c r="AR65" i="16"/>
  <c r="AR66" i="16"/>
  <c r="AR67" i="16"/>
  <c r="AR68" i="16"/>
  <c r="AR69" i="16"/>
  <c r="AR70" i="16"/>
  <c r="AR71" i="16"/>
  <c r="AR72" i="16"/>
  <c r="AR73" i="16"/>
  <c r="AR74" i="16"/>
  <c r="AR75" i="16"/>
  <c r="AR76" i="16"/>
  <c r="AR77" i="16"/>
  <c r="AR78" i="16"/>
  <c r="AR79" i="16"/>
  <c r="AR80" i="16"/>
  <c r="AR81" i="16"/>
  <c r="AR82" i="16"/>
  <c r="AR83" i="16"/>
  <c r="AR84" i="16"/>
  <c r="AR85" i="16"/>
  <c r="AR86" i="16"/>
  <c r="AR87" i="16"/>
  <c r="AR88" i="16"/>
  <c r="AR89" i="16"/>
  <c r="AR90" i="16"/>
  <c r="AR91" i="16"/>
  <c r="AR92" i="16"/>
  <c r="AR93" i="16"/>
  <c r="AR94" i="16"/>
  <c r="AR95" i="16"/>
  <c r="AR96" i="16"/>
  <c r="AR97" i="16"/>
  <c r="AR98" i="16"/>
  <c r="AR99" i="16"/>
  <c r="AR100" i="16"/>
  <c r="AR101" i="16"/>
  <c r="AR102" i="16"/>
  <c r="AR103" i="16"/>
  <c r="AR104" i="16"/>
  <c r="AR105" i="16"/>
  <c r="AR106" i="16"/>
  <c r="AR107" i="16"/>
  <c r="AR108" i="16"/>
  <c r="AR109" i="16"/>
  <c r="AR110" i="16"/>
  <c r="AR111" i="16"/>
  <c r="AR112" i="16"/>
  <c r="AR113" i="16"/>
  <c r="AR114" i="16"/>
  <c r="AR115" i="16"/>
  <c r="AR116" i="16"/>
  <c r="AR117" i="16"/>
  <c r="AR118" i="16"/>
  <c r="AR119" i="16"/>
  <c r="AR120" i="16"/>
  <c r="AR121" i="16"/>
  <c r="AR122" i="16"/>
  <c r="AR123" i="16"/>
  <c r="AR124" i="16"/>
  <c r="AR125" i="16"/>
  <c r="AR126" i="16"/>
  <c r="AR127" i="16"/>
  <c r="AR128" i="16"/>
  <c r="AR129" i="16"/>
  <c r="AR130" i="16"/>
  <c r="AR131" i="16"/>
  <c r="AR132" i="16"/>
  <c r="AR133" i="16"/>
  <c r="AR134" i="16"/>
  <c r="AR135" i="16"/>
  <c r="AR136" i="16"/>
  <c r="AR137" i="16"/>
  <c r="AR138" i="16"/>
  <c r="AR139" i="16"/>
  <c r="AR140" i="16"/>
  <c r="AR141" i="16"/>
  <c r="G29" i="16"/>
  <c r="P29" i="16" s="1"/>
  <c r="J29" i="16"/>
  <c r="Z141" i="16"/>
  <c r="V141" i="16"/>
  <c r="P141" i="16"/>
  <c r="M141" i="16"/>
  <c r="L141" i="16"/>
  <c r="Z140" i="16"/>
  <c r="V140" i="16"/>
  <c r="P140" i="16"/>
  <c r="M140" i="16"/>
  <c r="L140" i="16"/>
  <c r="AU139" i="16"/>
  <c r="AO139" i="16"/>
  <c r="AN139" i="16"/>
  <c r="AM139" i="16"/>
  <c r="AL139" i="16"/>
  <c r="AK139" i="16"/>
  <c r="AJ139" i="16"/>
  <c r="AI139" i="16"/>
  <c r="AH139" i="16"/>
  <c r="AG139" i="16"/>
  <c r="AF139" i="16"/>
  <c r="AE139" i="16"/>
  <c r="AD139" i="16"/>
  <c r="AC139" i="16"/>
  <c r="AB139" i="16"/>
  <c r="Z139" i="16"/>
  <c r="Y139" i="16"/>
  <c r="X139" i="16"/>
  <c r="W139" i="16"/>
  <c r="V139" i="16"/>
  <c r="P139" i="16"/>
  <c r="N139" i="16"/>
  <c r="M139" i="16"/>
  <c r="L139" i="16"/>
  <c r="J139" i="16"/>
  <c r="G139" i="16"/>
  <c r="AU138" i="16"/>
  <c r="AO138" i="16"/>
  <c r="AN138" i="16"/>
  <c r="AM138" i="16"/>
  <c r="AL138" i="16"/>
  <c r="AK138" i="16"/>
  <c r="AJ138" i="16"/>
  <c r="AI138" i="16"/>
  <c r="AH138" i="16"/>
  <c r="AG138" i="16"/>
  <c r="AF138" i="16"/>
  <c r="AE138" i="16"/>
  <c r="AD138" i="16"/>
  <c r="AC138" i="16"/>
  <c r="AB138" i="16"/>
  <c r="Z138" i="16"/>
  <c r="Y138" i="16"/>
  <c r="X138" i="16"/>
  <c r="W138" i="16"/>
  <c r="V138" i="16"/>
  <c r="P138" i="16"/>
  <c r="N138" i="16"/>
  <c r="M138" i="16"/>
  <c r="L138" i="16"/>
  <c r="J138" i="16"/>
  <c r="G138" i="16"/>
  <c r="AU137" i="16"/>
  <c r="AO137" i="16"/>
  <c r="AN137" i="16"/>
  <c r="AM137" i="16"/>
  <c r="AL137" i="16"/>
  <c r="AK137" i="16"/>
  <c r="AJ137" i="16"/>
  <c r="AI137" i="16"/>
  <c r="AH137" i="16"/>
  <c r="AG137" i="16"/>
  <c r="AF137" i="16"/>
  <c r="AE137" i="16"/>
  <c r="AD137" i="16"/>
  <c r="AC137" i="16"/>
  <c r="AB137" i="16"/>
  <c r="Z137" i="16"/>
  <c r="Y137" i="16"/>
  <c r="X137" i="16"/>
  <c r="W137" i="16"/>
  <c r="V137" i="16"/>
  <c r="P137" i="16"/>
  <c r="N137" i="16"/>
  <c r="M137" i="16"/>
  <c r="L137" i="16"/>
  <c r="J137" i="16"/>
  <c r="G137" i="16"/>
  <c r="AU136" i="16"/>
  <c r="AO136" i="16"/>
  <c r="AN136" i="16"/>
  <c r="AM136" i="16"/>
  <c r="AL136" i="16"/>
  <c r="AK136" i="16"/>
  <c r="AJ136" i="16"/>
  <c r="AI136" i="16"/>
  <c r="AH136" i="16"/>
  <c r="AG136" i="16"/>
  <c r="AF136" i="16"/>
  <c r="AE136" i="16"/>
  <c r="AD136" i="16"/>
  <c r="AC136" i="16"/>
  <c r="AB136" i="16"/>
  <c r="Z136" i="16"/>
  <c r="Y136" i="16"/>
  <c r="X136" i="16"/>
  <c r="W136" i="16"/>
  <c r="V136" i="16"/>
  <c r="P136" i="16"/>
  <c r="N136" i="16"/>
  <c r="M136" i="16"/>
  <c r="L136" i="16"/>
  <c r="AT136" i="16" s="1"/>
  <c r="AW136" i="16" s="1"/>
  <c r="J136" i="16"/>
  <c r="G136" i="16"/>
  <c r="AU135" i="16"/>
  <c r="AO135" i="16"/>
  <c r="AN135" i="16"/>
  <c r="AM135" i="16"/>
  <c r="AL135" i="16"/>
  <c r="AK135" i="16"/>
  <c r="AJ135" i="16"/>
  <c r="AI135" i="16"/>
  <c r="AH135" i="16"/>
  <c r="AG135" i="16"/>
  <c r="AF135" i="16"/>
  <c r="AE135" i="16"/>
  <c r="AD135" i="16"/>
  <c r="AC135" i="16"/>
  <c r="AB135" i="16"/>
  <c r="Z135" i="16"/>
  <c r="Y135" i="16"/>
  <c r="X135" i="16"/>
  <c r="W135" i="16"/>
  <c r="V135" i="16"/>
  <c r="P135" i="16"/>
  <c r="N135" i="16"/>
  <c r="M135" i="16"/>
  <c r="L135" i="16"/>
  <c r="J135" i="16"/>
  <c r="G135" i="16"/>
  <c r="AU134" i="16"/>
  <c r="AO134" i="16"/>
  <c r="AN134" i="16"/>
  <c r="AM134" i="16"/>
  <c r="AL134" i="16"/>
  <c r="AK134" i="16"/>
  <c r="AJ134" i="16"/>
  <c r="AI134" i="16"/>
  <c r="AH134" i="16"/>
  <c r="AG134" i="16"/>
  <c r="AF134" i="16"/>
  <c r="AE134" i="16"/>
  <c r="AD134" i="16"/>
  <c r="AC134" i="16"/>
  <c r="AB134" i="16"/>
  <c r="Z134" i="16"/>
  <c r="Y134" i="16"/>
  <c r="X134" i="16"/>
  <c r="W134" i="16"/>
  <c r="V134" i="16"/>
  <c r="P134" i="16"/>
  <c r="N134" i="16"/>
  <c r="M134" i="16"/>
  <c r="L134" i="16"/>
  <c r="J134" i="16"/>
  <c r="G134" i="16"/>
  <c r="AU133" i="16"/>
  <c r="AO133" i="16"/>
  <c r="AN133" i="16"/>
  <c r="AM133" i="16"/>
  <c r="AL133" i="16"/>
  <c r="AK133" i="16"/>
  <c r="AJ133" i="16"/>
  <c r="AI133" i="16"/>
  <c r="AH133" i="16"/>
  <c r="AG133" i="16"/>
  <c r="AF133" i="16"/>
  <c r="AE133" i="16"/>
  <c r="AD133" i="16"/>
  <c r="AC133" i="16"/>
  <c r="AB133" i="16"/>
  <c r="Z133" i="16"/>
  <c r="Y133" i="16"/>
  <c r="X133" i="16"/>
  <c r="W133" i="16"/>
  <c r="V133" i="16"/>
  <c r="P133" i="16"/>
  <c r="N133" i="16"/>
  <c r="M133" i="16"/>
  <c r="L133" i="16"/>
  <c r="AT133" i="16" s="1"/>
  <c r="J133" i="16"/>
  <c r="G133" i="16"/>
  <c r="AU132" i="16"/>
  <c r="AO132" i="16"/>
  <c r="AN132" i="16"/>
  <c r="AM132" i="16"/>
  <c r="AL132" i="16"/>
  <c r="AK132" i="16"/>
  <c r="AJ132" i="16"/>
  <c r="AI132" i="16"/>
  <c r="AH132" i="16"/>
  <c r="AG132" i="16"/>
  <c r="AF132" i="16"/>
  <c r="AE132" i="16"/>
  <c r="AD132" i="16"/>
  <c r="AC132" i="16"/>
  <c r="AB132" i="16"/>
  <c r="Z132" i="16"/>
  <c r="Y132" i="16"/>
  <c r="X132" i="16"/>
  <c r="W132" i="16"/>
  <c r="V132" i="16"/>
  <c r="P132" i="16"/>
  <c r="N132" i="16"/>
  <c r="M132" i="16"/>
  <c r="L132" i="16"/>
  <c r="J132" i="16"/>
  <c r="G132" i="16"/>
  <c r="AU131" i="16"/>
  <c r="AO131" i="16"/>
  <c r="AN131" i="16"/>
  <c r="AM131" i="16"/>
  <c r="AL131" i="16"/>
  <c r="AK131" i="16"/>
  <c r="AJ131" i="16"/>
  <c r="AI131" i="16"/>
  <c r="AH131" i="16"/>
  <c r="AG131" i="16"/>
  <c r="AF131" i="16"/>
  <c r="AE131" i="16"/>
  <c r="AD131" i="16"/>
  <c r="AC131" i="16"/>
  <c r="AB131" i="16"/>
  <c r="Z131" i="16"/>
  <c r="Y131" i="16"/>
  <c r="X131" i="16"/>
  <c r="W131" i="16"/>
  <c r="V131" i="16"/>
  <c r="P131" i="16"/>
  <c r="N131" i="16"/>
  <c r="M131" i="16"/>
  <c r="L131" i="16"/>
  <c r="J131" i="16"/>
  <c r="G131" i="16"/>
  <c r="AU130" i="16"/>
  <c r="AO130" i="16"/>
  <c r="AN130" i="16"/>
  <c r="AM130" i="16"/>
  <c r="AL130" i="16"/>
  <c r="AK130" i="16"/>
  <c r="AJ130" i="16"/>
  <c r="AI130" i="16"/>
  <c r="AH130" i="16"/>
  <c r="AG130" i="16"/>
  <c r="AF130" i="16"/>
  <c r="AE130" i="16"/>
  <c r="AD130" i="16"/>
  <c r="AC130" i="16"/>
  <c r="AB130" i="16"/>
  <c r="Z130" i="16"/>
  <c r="Y130" i="16"/>
  <c r="X130" i="16"/>
  <c r="W130" i="16"/>
  <c r="V130" i="16"/>
  <c r="P130" i="16"/>
  <c r="N130" i="16"/>
  <c r="M130" i="16"/>
  <c r="L130" i="16"/>
  <c r="AT130" i="16" s="1"/>
  <c r="AV130" i="16" s="1"/>
  <c r="J130" i="16"/>
  <c r="G130" i="16"/>
  <c r="AU129" i="16"/>
  <c r="AO129" i="16"/>
  <c r="AN129" i="16"/>
  <c r="AM129" i="16"/>
  <c r="AL129" i="16"/>
  <c r="AK129" i="16"/>
  <c r="AJ129" i="16"/>
  <c r="AI129" i="16"/>
  <c r="AH129" i="16"/>
  <c r="AG129" i="16"/>
  <c r="AF129" i="16"/>
  <c r="AE129" i="16"/>
  <c r="AD129" i="16"/>
  <c r="AC129" i="16"/>
  <c r="AB129" i="16"/>
  <c r="Z129" i="16"/>
  <c r="Y129" i="16"/>
  <c r="X129" i="16"/>
  <c r="W129" i="16"/>
  <c r="V129" i="16"/>
  <c r="P129" i="16"/>
  <c r="N129" i="16"/>
  <c r="M129" i="16"/>
  <c r="L129" i="16"/>
  <c r="AW129" i="16" s="1"/>
  <c r="J129" i="16"/>
  <c r="G129" i="16"/>
  <c r="AU128" i="16"/>
  <c r="AO128" i="16"/>
  <c r="AN128" i="16"/>
  <c r="AM128" i="16"/>
  <c r="AL128" i="16"/>
  <c r="AK128" i="16"/>
  <c r="AJ128" i="16"/>
  <c r="AI128" i="16"/>
  <c r="AH128" i="16"/>
  <c r="AG128" i="16"/>
  <c r="AF128" i="16"/>
  <c r="AE128" i="16"/>
  <c r="AD128" i="16"/>
  <c r="AC128" i="16"/>
  <c r="AB128" i="16"/>
  <c r="Z128" i="16"/>
  <c r="Y128" i="16"/>
  <c r="X128" i="16"/>
  <c r="W128" i="16"/>
  <c r="V128" i="16"/>
  <c r="P128" i="16"/>
  <c r="N128" i="16"/>
  <c r="M128" i="16"/>
  <c r="L128" i="16"/>
  <c r="AT128" i="16"/>
  <c r="AV128" i="16" s="1"/>
  <c r="J128" i="16"/>
  <c r="G128" i="16"/>
  <c r="AU127" i="16"/>
  <c r="AO127" i="16"/>
  <c r="AN127" i="16"/>
  <c r="AM127" i="16"/>
  <c r="AL127" i="16"/>
  <c r="AK127" i="16"/>
  <c r="AJ127" i="16"/>
  <c r="AI127" i="16"/>
  <c r="AH127" i="16"/>
  <c r="AG127" i="16"/>
  <c r="AF127" i="16"/>
  <c r="AE127" i="16"/>
  <c r="AD127" i="16"/>
  <c r="AC127" i="16"/>
  <c r="AB127" i="16"/>
  <c r="Z127" i="16"/>
  <c r="Y127" i="16"/>
  <c r="X127" i="16"/>
  <c r="W127" i="16"/>
  <c r="V127" i="16"/>
  <c r="P127" i="16"/>
  <c r="N127" i="16"/>
  <c r="M127" i="16"/>
  <c r="L127" i="16"/>
  <c r="J127" i="16"/>
  <c r="G127" i="16"/>
  <c r="AU126" i="16"/>
  <c r="AO126" i="16"/>
  <c r="AN126" i="16"/>
  <c r="AM126" i="16"/>
  <c r="AL126" i="16"/>
  <c r="AK126" i="16"/>
  <c r="AJ126" i="16"/>
  <c r="AI126" i="16"/>
  <c r="AH126" i="16"/>
  <c r="AG126" i="16"/>
  <c r="AF126" i="16"/>
  <c r="AE126" i="16"/>
  <c r="AD126" i="16"/>
  <c r="AC126" i="16"/>
  <c r="AB126" i="16"/>
  <c r="Z126" i="16"/>
  <c r="Y126" i="16"/>
  <c r="X126" i="16"/>
  <c r="W126" i="16"/>
  <c r="V126" i="16"/>
  <c r="P126" i="16"/>
  <c r="N126" i="16"/>
  <c r="M126" i="16"/>
  <c r="L126" i="16"/>
  <c r="AT126" i="16" s="1"/>
  <c r="AV126" i="16" s="1"/>
  <c r="J126" i="16"/>
  <c r="G126" i="16"/>
  <c r="AU125" i="16"/>
  <c r="AO125" i="16"/>
  <c r="AN125" i="16"/>
  <c r="AM125" i="16"/>
  <c r="AL125" i="16"/>
  <c r="AK125" i="16"/>
  <c r="AJ125" i="16"/>
  <c r="AI125" i="16"/>
  <c r="AH125" i="16"/>
  <c r="AG125" i="16"/>
  <c r="AF125" i="16"/>
  <c r="AE125" i="16"/>
  <c r="AD125" i="16"/>
  <c r="AC125" i="16"/>
  <c r="AB125" i="16"/>
  <c r="Z125" i="16"/>
  <c r="Y125" i="16"/>
  <c r="X125" i="16"/>
  <c r="W125" i="16"/>
  <c r="V125" i="16"/>
  <c r="P125" i="16"/>
  <c r="N125" i="16"/>
  <c r="M125" i="16"/>
  <c r="L125" i="16"/>
  <c r="J125" i="16"/>
  <c r="G125" i="16"/>
  <c r="AU124" i="16"/>
  <c r="AO124" i="16"/>
  <c r="AN124" i="16"/>
  <c r="AM124" i="16"/>
  <c r="AL124" i="16"/>
  <c r="AK124" i="16"/>
  <c r="AJ124" i="16"/>
  <c r="AI124" i="16"/>
  <c r="AH124" i="16"/>
  <c r="AG124" i="16"/>
  <c r="AF124" i="16"/>
  <c r="AE124" i="16"/>
  <c r="AD124" i="16"/>
  <c r="AC124" i="16"/>
  <c r="AB124" i="16"/>
  <c r="Z124" i="16"/>
  <c r="Y124" i="16"/>
  <c r="X124" i="16"/>
  <c r="W124" i="16"/>
  <c r="V124" i="16"/>
  <c r="P124" i="16"/>
  <c r="N124" i="16"/>
  <c r="M124" i="16"/>
  <c r="AT124" i="16" s="1"/>
  <c r="L124" i="16"/>
  <c r="J124" i="16"/>
  <c r="G124" i="16"/>
  <c r="AU123" i="16"/>
  <c r="AO123" i="16"/>
  <c r="AN123" i="16"/>
  <c r="AM123" i="16"/>
  <c r="AL123" i="16"/>
  <c r="AK123" i="16"/>
  <c r="AJ123" i="16"/>
  <c r="AI123" i="16"/>
  <c r="AH123" i="16"/>
  <c r="AG123" i="16"/>
  <c r="AF123" i="16"/>
  <c r="AE123" i="16"/>
  <c r="AD123" i="16"/>
  <c r="AC123" i="16"/>
  <c r="AB123" i="16"/>
  <c r="Z123" i="16"/>
  <c r="Y123" i="16"/>
  <c r="X123" i="16"/>
  <c r="W123" i="16"/>
  <c r="V123" i="16"/>
  <c r="P123" i="16"/>
  <c r="N123" i="16"/>
  <c r="M123" i="16"/>
  <c r="L123" i="16"/>
  <c r="J123" i="16"/>
  <c r="G123" i="16"/>
  <c r="AU122" i="16"/>
  <c r="AO122" i="16"/>
  <c r="AN122" i="16"/>
  <c r="AM122" i="16"/>
  <c r="AL122" i="16"/>
  <c r="AK122" i="16"/>
  <c r="AJ122" i="16"/>
  <c r="AI122" i="16"/>
  <c r="AH122" i="16"/>
  <c r="AG122" i="16"/>
  <c r="AF122" i="16"/>
  <c r="AE122" i="16"/>
  <c r="AD122" i="16"/>
  <c r="AC122" i="16"/>
  <c r="AB122" i="16"/>
  <c r="Z122" i="16"/>
  <c r="Y122" i="16"/>
  <c r="X122" i="16"/>
  <c r="W122" i="16"/>
  <c r="V122" i="16"/>
  <c r="P122" i="16"/>
  <c r="N122" i="16"/>
  <c r="M122" i="16"/>
  <c r="L122" i="16"/>
  <c r="AT122" i="16" s="1"/>
  <c r="AW122" i="16" s="1"/>
  <c r="J122" i="16"/>
  <c r="G122" i="16"/>
  <c r="AU121" i="16"/>
  <c r="AO121" i="16"/>
  <c r="AN121" i="16"/>
  <c r="AM121" i="16"/>
  <c r="AL121" i="16"/>
  <c r="AK121" i="16"/>
  <c r="AJ121" i="16"/>
  <c r="AI121" i="16"/>
  <c r="AH121" i="16"/>
  <c r="AG121" i="16"/>
  <c r="AF121" i="16"/>
  <c r="AE121" i="16"/>
  <c r="AD121" i="16"/>
  <c r="AC121" i="16"/>
  <c r="AB121" i="16"/>
  <c r="Z121" i="16"/>
  <c r="Y121" i="16"/>
  <c r="X121" i="16"/>
  <c r="W121" i="16"/>
  <c r="V121" i="16"/>
  <c r="P121" i="16"/>
  <c r="N121" i="16"/>
  <c r="M121" i="16"/>
  <c r="L121" i="16"/>
  <c r="J121" i="16"/>
  <c r="G121" i="16"/>
  <c r="AU120" i="16"/>
  <c r="AO120" i="16"/>
  <c r="AN120" i="16"/>
  <c r="AM120" i="16"/>
  <c r="AL120" i="16"/>
  <c r="AK120" i="16"/>
  <c r="AJ120" i="16"/>
  <c r="AI120" i="16"/>
  <c r="AH120" i="16"/>
  <c r="AG120" i="16"/>
  <c r="AF120" i="16"/>
  <c r="AE120" i="16"/>
  <c r="AD120" i="16"/>
  <c r="AC120" i="16"/>
  <c r="AB120" i="16"/>
  <c r="Z120" i="16"/>
  <c r="Y120" i="16"/>
  <c r="X120" i="16"/>
  <c r="W120" i="16"/>
  <c r="V120" i="16"/>
  <c r="P120" i="16"/>
  <c r="N120" i="16"/>
  <c r="M120" i="16"/>
  <c r="L120" i="16"/>
  <c r="J120" i="16"/>
  <c r="G120" i="16"/>
  <c r="AU119" i="16"/>
  <c r="AO119" i="16"/>
  <c r="AN119" i="16"/>
  <c r="AM119" i="16"/>
  <c r="AL119" i="16"/>
  <c r="AK119" i="16"/>
  <c r="AJ119" i="16"/>
  <c r="AI119" i="16"/>
  <c r="AH119" i="16"/>
  <c r="AG119" i="16"/>
  <c r="AF119" i="16"/>
  <c r="AE119" i="16"/>
  <c r="AD119" i="16"/>
  <c r="AC119" i="16"/>
  <c r="AB119" i="16"/>
  <c r="Z119" i="16"/>
  <c r="Y119" i="16"/>
  <c r="X119" i="16"/>
  <c r="W119" i="16"/>
  <c r="V119" i="16"/>
  <c r="P119" i="16"/>
  <c r="N119" i="16"/>
  <c r="M119" i="16"/>
  <c r="L119" i="16"/>
  <c r="J119" i="16"/>
  <c r="G119" i="16"/>
  <c r="AU118" i="16"/>
  <c r="AO118" i="16"/>
  <c r="AN118" i="16"/>
  <c r="AM118" i="16"/>
  <c r="AL118" i="16"/>
  <c r="AK118" i="16"/>
  <c r="AJ118" i="16"/>
  <c r="AI118" i="16"/>
  <c r="AH118" i="16"/>
  <c r="AG118" i="16"/>
  <c r="AF118" i="16"/>
  <c r="AE118" i="16"/>
  <c r="AD118" i="16"/>
  <c r="AC118" i="16"/>
  <c r="AB118" i="16"/>
  <c r="Z118" i="16"/>
  <c r="Y118" i="16"/>
  <c r="X118" i="16"/>
  <c r="W118" i="16"/>
  <c r="V118" i="16"/>
  <c r="P118" i="16"/>
  <c r="N118" i="16"/>
  <c r="M118" i="16"/>
  <c r="L118" i="16"/>
  <c r="AV118" i="16" s="1"/>
  <c r="J118" i="16"/>
  <c r="G118" i="16"/>
  <c r="AU117" i="16"/>
  <c r="AO117" i="16"/>
  <c r="AN117" i="16"/>
  <c r="AM117" i="16"/>
  <c r="AL117" i="16"/>
  <c r="AK117" i="16"/>
  <c r="AJ117" i="16"/>
  <c r="AI117" i="16"/>
  <c r="AH117" i="16"/>
  <c r="AG117" i="16"/>
  <c r="AF117" i="16"/>
  <c r="AE117" i="16"/>
  <c r="AD117" i="16"/>
  <c r="AC117" i="16"/>
  <c r="AB117" i="16"/>
  <c r="Z117" i="16"/>
  <c r="Y117" i="16"/>
  <c r="X117" i="16"/>
  <c r="W117" i="16"/>
  <c r="V117" i="16"/>
  <c r="P117" i="16"/>
  <c r="N117" i="16"/>
  <c r="M117" i="16"/>
  <c r="L117" i="16"/>
  <c r="J117" i="16"/>
  <c r="G117" i="16"/>
  <c r="AU116" i="16"/>
  <c r="AO116" i="16"/>
  <c r="AN116" i="16"/>
  <c r="AM116" i="16"/>
  <c r="AL116" i="16"/>
  <c r="AK116" i="16"/>
  <c r="AJ116" i="16"/>
  <c r="AI116" i="16"/>
  <c r="AH116" i="16"/>
  <c r="AG116" i="16"/>
  <c r="AF116" i="16"/>
  <c r="AE116" i="16"/>
  <c r="AD116" i="16"/>
  <c r="AC116" i="16"/>
  <c r="AB116" i="16"/>
  <c r="Z116" i="16"/>
  <c r="Y116" i="16"/>
  <c r="X116" i="16"/>
  <c r="W116" i="16"/>
  <c r="V116" i="16"/>
  <c r="P116" i="16"/>
  <c r="N116" i="16"/>
  <c r="M116" i="16"/>
  <c r="AT116" i="16" s="1"/>
  <c r="L116" i="16"/>
  <c r="J116" i="16"/>
  <c r="G116" i="16"/>
  <c r="AU115" i="16"/>
  <c r="AO115" i="16"/>
  <c r="AN115" i="16"/>
  <c r="AM115" i="16"/>
  <c r="AL115" i="16"/>
  <c r="AK115" i="16"/>
  <c r="AJ115" i="16"/>
  <c r="AI115" i="16"/>
  <c r="AH115" i="16"/>
  <c r="AG115" i="16"/>
  <c r="AF115" i="16"/>
  <c r="AE115" i="16"/>
  <c r="AD115" i="16"/>
  <c r="AC115" i="16"/>
  <c r="AB115" i="16"/>
  <c r="Z115" i="16"/>
  <c r="Y115" i="16"/>
  <c r="X115" i="16"/>
  <c r="W115" i="16"/>
  <c r="V115" i="16"/>
  <c r="P115" i="16"/>
  <c r="N115" i="16"/>
  <c r="M115" i="16"/>
  <c r="L115" i="16"/>
  <c r="J115" i="16"/>
  <c r="G115" i="16"/>
  <c r="AU114" i="16"/>
  <c r="AO114" i="16"/>
  <c r="AN114" i="16"/>
  <c r="AM114" i="16"/>
  <c r="AL114" i="16"/>
  <c r="AK114" i="16"/>
  <c r="AJ114" i="16"/>
  <c r="AI114" i="16"/>
  <c r="AH114" i="16"/>
  <c r="AG114" i="16"/>
  <c r="AF114" i="16"/>
  <c r="AE114" i="16"/>
  <c r="AD114" i="16"/>
  <c r="AC114" i="16"/>
  <c r="AB114" i="16"/>
  <c r="Z114" i="16"/>
  <c r="Y114" i="16"/>
  <c r="X114" i="16"/>
  <c r="W114" i="16"/>
  <c r="V114" i="16"/>
  <c r="P114" i="16"/>
  <c r="N114" i="16"/>
  <c r="M114" i="16"/>
  <c r="L114" i="16"/>
  <c r="AT114" i="16" s="1"/>
  <c r="J114" i="16"/>
  <c r="G114" i="16"/>
  <c r="AU113" i="16"/>
  <c r="AO113" i="16"/>
  <c r="AN113" i="16"/>
  <c r="AM113" i="16"/>
  <c r="AL113" i="16"/>
  <c r="AK113" i="16"/>
  <c r="AJ113" i="16"/>
  <c r="AI113" i="16"/>
  <c r="AH113" i="16"/>
  <c r="AG113" i="16"/>
  <c r="AF113" i="16"/>
  <c r="AE113" i="16"/>
  <c r="AD113" i="16"/>
  <c r="AC113" i="16"/>
  <c r="AB113" i="16"/>
  <c r="Z113" i="16"/>
  <c r="Y113" i="16"/>
  <c r="X113" i="16"/>
  <c r="W113" i="16"/>
  <c r="V113" i="16"/>
  <c r="P113" i="16"/>
  <c r="N113" i="16"/>
  <c r="M113" i="16"/>
  <c r="L113" i="16"/>
  <c r="J113" i="16"/>
  <c r="G113" i="16"/>
  <c r="AU112" i="16"/>
  <c r="AO112" i="16"/>
  <c r="AN112" i="16"/>
  <c r="AM112" i="16"/>
  <c r="AL112" i="16"/>
  <c r="AK112" i="16"/>
  <c r="AJ112" i="16"/>
  <c r="AI112" i="16"/>
  <c r="AH112" i="16"/>
  <c r="AG112" i="16"/>
  <c r="AF112" i="16"/>
  <c r="AE112" i="16"/>
  <c r="AD112" i="16"/>
  <c r="AC112" i="16"/>
  <c r="AB112" i="16"/>
  <c r="Z112" i="16"/>
  <c r="Y112" i="16"/>
  <c r="X112" i="16"/>
  <c r="W112" i="16"/>
  <c r="V112" i="16"/>
  <c r="P112" i="16"/>
  <c r="N112" i="16"/>
  <c r="M112" i="16"/>
  <c r="AT112" i="16" s="1"/>
  <c r="L112" i="16"/>
  <c r="J112" i="16"/>
  <c r="G112" i="16"/>
  <c r="AU111" i="16"/>
  <c r="AO111" i="16"/>
  <c r="AN111" i="16"/>
  <c r="AM111" i="16"/>
  <c r="AL111" i="16"/>
  <c r="AK111" i="16"/>
  <c r="AJ111" i="16"/>
  <c r="AI111" i="16"/>
  <c r="AH111" i="16"/>
  <c r="AG111" i="16"/>
  <c r="AF111" i="16"/>
  <c r="AE111" i="16"/>
  <c r="AD111" i="16"/>
  <c r="AC111" i="16"/>
  <c r="AB111" i="16"/>
  <c r="Z111" i="16"/>
  <c r="Y111" i="16"/>
  <c r="X111" i="16"/>
  <c r="W111" i="16"/>
  <c r="V111" i="16"/>
  <c r="P111" i="16"/>
  <c r="N111" i="16"/>
  <c r="M111" i="16"/>
  <c r="L111" i="16"/>
  <c r="J111" i="16"/>
  <c r="G111" i="16"/>
  <c r="AU110" i="16"/>
  <c r="AO110" i="16"/>
  <c r="AN110" i="16"/>
  <c r="AM110" i="16"/>
  <c r="AL110" i="16"/>
  <c r="AK110" i="16"/>
  <c r="AJ110" i="16"/>
  <c r="AI110" i="16"/>
  <c r="AH110" i="16"/>
  <c r="AG110" i="16"/>
  <c r="AF110" i="16"/>
  <c r="AE110" i="16"/>
  <c r="AD110" i="16"/>
  <c r="AC110" i="16"/>
  <c r="AB110" i="16"/>
  <c r="Z110" i="16"/>
  <c r="Y110" i="16"/>
  <c r="X110" i="16"/>
  <c r="W110" i="16"/>
  <c r="V110" i="16"/>
  <c r="P110" i="16"/>
  <c r="N110" i="16"/>
  <c r="M110" i="16"/>
  <c r="L110" i="16"/>
  <c r="AT110" i="16" s="1"/>
  <c r="J110" i="16"/>
  <c r="G110" i="16"/>
  <c r="AU109" i="16"/>
  <c r="AO109" i="16"/>
  <c r="AN109" i="16"/>
  <c r="AM109" i="16"/>
  <c r="AL109" i="16"/>
  <c r="AK109" i="16"/>
  <c r="AJ109" i="16"/>
  <c r="AI109" i="16"/>
  <c r="AH109" i="16"/>
  <c r="AG109" i="16"/>
  <c r="AF109" i="16"/>
  <c r="AE109" i="16"/>
  <c r="AD109" i="16"/>
  <c r="AC109" i="16"/>
  <c r="AB109" i="16"/>
  <c r="Z109" i="16"/>
  <c r="Y109" i="16"/>
  <c r="X109" i="16"/>
  <c r="W109" i="16"/>
  <c r="V109" i="16"/>
  <c r="P109" i="16"/>
  <c r="N109" i="16"/>
  <c r="M109" i="16"/>
  <c r="L109" i="16"/>
  <c r="J109" i="16"/>
  <c r="G109" i="16"/>
  <c r="AU108" i="16"/>
  <c r="AO108" i="16"/>
  <c r="AN108" i="16"/>
  <c r="AM108" i="16"/>
  <c r="AL108" i="16"/>
  <c r="AK108" i="16"/>
  <c r="AJ108" i="16"/>
  <c r="AI108" i="16"/>
  <c r="AH108" i="16"/>
  <c r="AG108" i="16"/>
  <c r="AF108" i="16"/>
  <c r="AE108" i="16"/>
  <c r="AD108" i="16"/>
  <c r="AC108" i="16"/>
  <c r="AB108" i="16"/>
  <c r="Z108" i="16"/>
  <c r="Y108" i="16"/>
  <c r="X108" i="16"/>
  <c r="W108" i="16"/>
  <c r="V108" i="16"/>
  <c r="P108" i="16"/>
  <c r="N108" i="16"/>
  <c r="M108" i="16"/>
  <c r="AT108" i="16" s="1"/>
  <c r="L108" i="16"/>
  <c r="J108" i="16"/>
  <c r="G108" i="16"/>
  <c r="AU107" i="16"/>
  <c r="AO107" i="16"/>
  <c r="AN107" i="16"/>
  <c r="AM107" i="16"/>
  <c r="AL107" i="16"/>
  <c r="AK107" i="16"/>
  <c r="AJ107" i="16"/>
  <c r="AI107" i="16"/>
  <c r="AH107" i="16"/>
  <c r="AG107" i="16"/>
  <c r="AF107" i="16"/>
  <c r="AE107" i="16"/>
  <c r="AD107" i="16"/>
  <c r="AC107" i="16"/>
  <c r="AB107" i="16"/>
  <c r="Z107" i="16"/>
  <c r="Y107" i="16"/>
  <c r="X107" i="16"/>
  <c r="W107" i="16"/>
  <c r="V107" i="16"/>
  <c r="P107" i="16"/>
  <c r="N107" i="16"/>
  <c r="M107" i="16"/>
  <c r="L107" i="16"/>
  <c r="J107" i="16"/>
  <c r="G107" i="16"/>
  <c r="AU106" i="16"/>
  <c r="AO106" i="16"/>
  <c r="AN106" i="16"/>
  <c r="AM106" i="16"/>
  <c r="AL106" i="16"/>
  <c r="AK106" i="16"/>
  <c r="AJ106" i="16"/>
  <c r="AI106" i="16"/>
  <c r="AH106" i="16"/>
  <c r="AG106" i="16"/>
  <c r="AF106" i="16"/>
  <c r="AE106" i="16"/>
  <c r="AD106" i="16"/>
  <c r="AC106" i="16"/>
  <c r="AB106" i="16"/>
  <c r="Z106" i="16"/>
  <c r="Y106" i="16"/>
  <c r="X106" i="16"/>
  <c r="W106" i="16"/>
  <c r="V106" i="16"/>
  <c r="P106" i="16"/>
  <c r="N106" i="16"/>
  <c r="M106" i="16"/>
  <c r="L106" i="16"/>
  <c r="AT106" i="16" s="1"/>
  <c r="AV106" i="16" s="1"/>
  <c r="J106" i="16"/>
  <c r="G106" i="16"/>
  <c r="AU105" i="16"/>
  <c r="AO105" i="16"/>
  <c r="AN105" i="16"/>
  <c r="AM105" i="16"/>
  <c r="AL105" i="16"/>
  <c r="AK105" i="16"/>
  <c r="AJ105" i="16"/>
  <c r="AI105" i="16"/>
  <c r="AH105" i="16"/>
  <c r="AG105" i="16"/>
  <c r="AF105" i="16"/>
  <c r="AE105" i="16"/>
  <c r="AD105" i="16"/>
  <c r="AC105" i="16"/>
  <c r="AB105" i="16"/>
  <c r="Z105" i="16"/>
  <c r="Y105" i="16"/>
  <c r="X105" i="16"/>
  <c r="W105" i="16"/>
  <c r="V105" i="16"/>
  <c r="P105" i="16"/>
  <c r="N105" i="16"/>
  <c r="M105" i="16"/>
  <c r="L105" i="16"/>
  <c r="J105" i="16"/>
  <c r="G105" i="16"/>
  <c r="AU104" i="16"/>
  <c r="AO104" i="16"/>
  <c r="AN104" i="16"/>
  <c r="AM104" i="16"/>
  <c r="AL104" i="16"/>
  <c r="AK104" i="16"/>
  <c r="AJ104" i="16"/>
  <c r="AI104" i="16"/>
  <c r="AH104" i="16"/>
  <c r="AG104" i="16"/>
  <c r="AF104" i="16"/>
  <c r="AE104" i="16"/>
  <c r="AD104" i="16"/>
  <c r="AC104" i="16"/>
  <c r="AB104" i="16"/>
  <c r="Z104" i="16"/>
  <c r="Y104" i="16"/>
  <c r="X104" i="16"/>
  <c r="W104" i="16"/>
  <c r="V104" i="16"/>
  <c r="P104" i="16"/>
  <c r="N104" i="16"/>
  <c r="M104" i="16"/>
  <c r="AT104" i="16" s="1"/>
  <c r="L104" i="16"/>
  <c r="J104" i="16"/>
  <c r="G104" i="16"/>
  <c r="AU103" i="16"/>
  <c r="AO103" i="16"/>
  <c r="AN103" i="16"/>
  <c r="AM103" i="16"/>
  <c r="AL103" i="16"/>
  <c r="AK103" i="16"/>
  <c r="AJ103" i="16"/>
  <c r="AI103" i="16"/>
  <c r="AH103" i="16"/>
  <c r="AG103" i="16"/>
  <c r="AF103" i="16"/>
  <c r="AE103" i="16"/>
  <c r="AD103" i="16"/>
  <c r="AC103" i="16"/>
  <c r="AB103" i="16"/>
  <c r="Z103" i="16"/>
  <c r="Y103" i="16"/>
  <c r="X103" i="16"/>
  <c r="W103" i="16"/>
  <c r="V103" i="16"/>
  <c r="P103" i="16"/>
  <c r="N103" i="16"/>
  <c r="M103" i="16"/>
  <c r="L103" i="16"/>
  <c r="J103" i="16"/>
  <c r="G103" i="16"/>
  <c r="AU102" i="16"/>
  <c r="AO102" i="16"/>
  <c r="AN102" i="16"/>
  <c r="AM102" i="16"/>
  <c r="AL102" i="16"/>
  <c r="AK102" i="16"/>
  <c r="AJ102" i="16"/>
  <c r="AI102" i="16"/>
  <c r="AH102" i="16"/>
  <c r="AG102" i="16"/>
  <c r="AF102" i="16"/>
  <c r="AE102" i="16"/>
  <c r="AD102" i="16"/>
  <c r="AC102" i="16"/>
  <c r="AB102" i="16"/>
  <c r="Z102" i="16"/>
  <c r="Y102" i="16"/>
  <c r="X102" i="16"/>
  <c r="W102" i="16"/>
  <c r="V102" i="16"/>
  <c r="P102" i="16"/>
  <c r="N102" i="16"/>
  <c r="M102" i="16"/>
  <c r="L102" i="16"/>
  <c r="AT102" i="16" s="1"/>
  <c r="AV102" i="16" s="1"/>
  <c r="J102" i="16"/>
  <c r="G102" i="16"/>
  <c r="AU101" i="16"/>
  <c r="AO101" i="16"/>
  <c r="AN101" i="16"/>
  <c r="AM101" i="16"/>
  <c r="AL101" i="16"/>
  <c r="AK101" i="16"/>
  <c r="AJ101" i="16"/>
  <c r="AI101" i="16"/>
  <c r="AH101" i="16"/>
  <c r="AG101" i="16"/>
  <c r="AF101" i="16"/>
  <c r="AE101" i="16"/>
  <c r="AD101" i="16"/>
  <c r="AC101" i="16"/>
  <c r="AB101" i="16"/>
  <c r="Z101" i="16"/>
  <c r="Y101" i="16"/>
  <c r="X101" i="16"/>
  <c r="W101" i="16"/>
  <c r="V101" i="16"/>
  <c r="P101" i="16"/>
  <c r="N101" i="16"/>
  <c r="M101" i="16"/>
  <c r="L101" i="16"/>
  <c r="J101" i="16"/>
  <c r="G101" i="16"/>
  <c r="AU100" i="16"/>
  <c r="AO100" i="16"/>
  <c r="AN100" i="16"/>
  <c r="AM100" i="16"/>
  <c r="AL100" i="16"/>
  <c r="AK100" i="16"/>
  <c r="AJ100" i="16"/>
  <c r="AI100" i="16"/>
  <c r="AH100" i="16"/>
  <c r="AG100" i="16"/>
  <c r="AF100" i="16"/>
  <c r="AE100" i="16"/>
  <c r="AD100" i="16"/>
  <c r="AC100" i="16"/>
  <c r="AB100" i="16"/>
  <c r="Z100" i="16"/>
  <c r="Y100" i="16"/>
  <c r="X100" i="16"/>
  <c r="W100" i="16"/>
  <c r="V100" i="16"/>
  <c r="P100" i="16"/>
  <c r="N100" i="16"/>
  <c r="M100" i="16"/>
  <c r="AT100" i="16" s="1"/>
  <c r="L100" i="16"/>
  <c r="J100" i="16"/>
  <c r="G100" i="16"/>
  <c r="AU99" i="16"/>
  <c r="AO99" i="16"/>
  <c r="AN99" i="16"/>
  <c r="AM99" i="16"/>
  <c r="AL99" i="16"/>
  <c r="AK99" i="16"/>
  <c r="AJ99" i="16"/>
  <c r="AI99" i="16"/>
  <c r="AH99" i="16"/>
  <c r="AG99" i="16"/>
  <c r="AF99" i="16"/>
  <c r="AE99" i="16"/>
  <c r="AD99" i="16"/>
  <c r="AC99" i="16"/>
  <c r="AB99" i="16"/>
  <c r="Z99" i="16"/>
  <c r="Y99" i="16"/>
  <c r="X99" i="16"/>
  <c r="W99" i="16"/>
  <c r="V99" i="16"/>
  <c r="P99" i="16"/>
  <c r="N99" i="16"/>
  <c r="M99" i="16"/>
  <c r="L99" i="16"/>
  <c r="J99" i="16"/>
  <c r="G99" i="16"/>
  <c r="AU98" i="16"/>
  <c r="AO98" i="16"/>
  <c r="AN98" i="16"/>
  <c r="AM98" i="16"/>
  <c r="AL98" i="16"/>
  <c r="AK98" i="16"/>
  <c r="AJ98" i="16"/>
  <c r="AI98" i="16"/>
  <c r="AH98" i="16"/>
  <c r="AG98" i="16"/>
  <c r="AF98" i="16"/>
  <c r="AE98" i="16"/>
  <c r="AD98" i="16"/>
  <c r="AC98" i="16"/>
  <c r="AB98" i="16"/>
  <c r="Z98" i="16"/>
  <c r="Y98" i="16"/>
  <c r="X98" i="16"/>
  <c r="W98" i="16"/>
  <c r="V98" i="16"/>
  <c r="P98" i="16"/>
  <c r="N98" i="16"/>
  <c r="M98" i="16"/>
  <c r="L98" i="16"/>
  <c r="AT98" i="16" s="1"/>
  <c r="AW98" i="16" s="1"/>
  <c r="J98" i="16"/>
  <c r="G98" i="16"/>
  <c r="AU97" i="16"/>
  <c r="AO97" i="16"/>
  <c r="AN97" i="16"/>
  <c r="AM97" i="16"/>
  <c r="AL97" i="16"/>
  <c r="AK97" i="16"/>
  <c r="AJ97" i="16"/>
  <c r="AI97" i="16"/>
  <c r="AH97" i="16"/>
  <c r="AG97" i="16"/>
  <c r="AF97" i="16"/>
  <c r="AE97" i="16"/>
  <c r="AD97" i="16"/>
  <c r="AC97" i="16"/>
  <c r="AB97" i="16"/>
  <c r="Z97" i="16"/>
  <c r="Y97" i="16"/>
  <c r="X97" i="16"/>
  <c r="W97" i="16"/>
  <c r="V97" i="16"/>
  <c r="P97" i="16"/>
  <c r="N97" i="16"/>
  <c r="M97" i="16"/>
  <c r="L97" i="16"/>
  <c r="J97" i="16"/>
  <c r="G97" i="16"/>
  <c r="AU96" i="16"/>
  <c r="AO96" i="16"/>
  <c r="AN96" i="16"/>
  <c r="AM96" i="16"/>
  <c r="AL96" i="16"/>
  <c r="AK96" i="16"/>
  <c r="AJ96" i="16"/>
  <c r="AI96" i="16"/>
  <c r="AH96" i="16"/>
  <c r="AG96" i="16"/>
  <c r="AF96" i="16"/>
  <c r="AE96" i="16"/>
  <c r="AD96" i="16"/>
  <c r="AC96" i="16"/>
  <c r="AB96" i="16"/>
  <c r="Z96" i="16"/>
  <c r="Y96" i="16"/>
  <c r="X96" i="16"/>
  <c r="W96" i="16"/>
  <c r="V96" i="16"/>
  <c r="P96" i="16"/>
  <c r="N96" i="16"/>
  <c r="M96" i="16"/>
  <c r="L96" i="16"/>
  <c r="AT96" i="16" s="1"/>
  <c r="AW96" i="16" s="1"/>
  <c r="J96" i="16"/>
  <c r="G96" i="16"/>
  <c r="AU95" i="16"/>
  <c r="AO95" i="16"/>
  <c r="AN95" i="16"/>
  <c r="AM95" i="16"/>
  <c r="AL95" i="16"/>
  <c r="AK95" i="16"/>
  <c r="AJ95" i="16"/>
  <c r="AI95" i="16"/>
  <c r="AH95" i="16"/>
  <c r="AG95" i="16"/>
  <c r="AF95" i="16"/>
  <c r="AE95" i="16"/>
  <c r="AD95" i="16"/>
  <c r="AC95" i="16"/>
  <c r="AB95" i="16"/>
  <c r="Z95" i="16"/>
  <c r="Y95" i="16"/>
  <c r="X95" i="16"/>
  <c r="W95" i="16"/>
  <c r="V95" i="16"/>
  <c r="P95" i="16"/>
  <c r="N95" i="16"/>
  <c r="M95" i="16"/>
  <c r="L95" i="16"/>
  <c r="AW95" i="16" s="1"/>
  <c r="J95" i="16"/>
  <c r="G95" i="16"/>
  <c r="AU94" i="16"/>
  <c r="AO94" i="16"/>
  <c r="AN94" i="16"/>
  <c r="AM94" i="16"/>
  <c r="AL94" i="16"/>
  <c r="AK94" i="16"/>
  <c r="AJ94" i="16"/>
  <c r="AI94" i="16"/>
  <c r="AH94" i="16"/>
  <c r="AG94" i="16"/>
  <c r="AF94" i="16"/>
  <c r="AE94" i="16"/>
  <c r="AD94" i="16"/>
  <c r="AC94" i="16"/>
  <c r="AB94" i="16"/>
  <c r="Z94" i="16"/>
  <c r="Y94" i="16"/>
  <c r="X94" i="16"/>
  <c r="W94" i="16"/>
  <c r="V94" i="16"/>
  <c r="P94" i="16"/>
  <c r="N94" i="16"/>
  <c r="M94" i="16"/>
  <c r="L94" i="16"/>
  <c r="J94" i="16"/>
  <c r="G94" i="16"/>
  <c r="AU93" i="16"/>
  <c r="AO93" i="16"/>
  <c r="AN93" i="16"/>
  <c r="AM93" i="16"/>
  <c r="AL93" i="16"/>
  <c r="AK93" i="16"/>
  <c r="AJ93" i="16"/>
  <c r="AI93" i="16"/>
  <c r="AH93" i="16"/>
  <c r="AG93" i="16"/>
  <c r="AF93" i="16"/>
  <c r="AE93" i="16"/>
  <c r="AD93" i="16"/>
  <c r="AC93" i="16"/>
  <c r="AB93" i="16"/>
  <c r="Z93" i="16"/>
  <c r="Y93" i="16"/>
  <c r="X93" i="16"/>
  <c r="W93" i="16"/>
  <c r="V93" i="16"/>
  <c r="P93" i="16"/>
  <c r="N93" i="16"/>
  <c r="M93" i="16"/>
  <c r="AT93" i="16" s="1"/>
  <c r="L93" i="16"/>
  <c r="J93" i="16"/>
  <c r="G93" i="16"/>
  <c r="AU92" i="16"/>
  <c r="AO92" i="16"/>
  <c r="AN92" i="16"/>
  <c r="AM92" i="16"/>
  <c r="AL92" i="16"/>
  <c r="AK92" i="16"/>
  <c r="AJ92" i="16"/>
  <c r="AI92" i="16"/>
  <c r="AH92" i="16"/>
  <c r="AG92" i="16"/>
  <c r="AF92" i="16"/>
  <c r="AE92" i="16"/>
  <c r="AD92" i="16"/>
  <c r="AC92" i="16"/>
  <c r="AB92" i="16"/>
  <c r="Z92" i="16"/>
  <c r="Y92" i="16"/>
  <c r="X92" i="16"/>
  <c r="W92" i="16"/>
  <c r="V92" i="16"/>
  <c r="P92" i="16"/>
  <c r="N92" i="16"/>
  <c r="M92" i="16"/>
  <c r="L92" i="16"/>
  <c r="J92" i="16"/>
  <c r="G92" i="16"/>
  <c r="AU91" i="16"/>
  <c r="AO91" i="16"/>
  <c r="AN91" i="16"/>
  <c r="AM91" i="16"/>
  <c r="AL91" i="16"/>
  <c r="AK91" i="16"/>
  <c r="AJ91" i="16"/>
  <c r="AI91" i="16"/>
  <c r="AH91" i="16"/>
  <c r="AG91" i="16"/>
  <c r="AF91" i="16"/>
  <c r="AE91" i="16"/>
  <c r="AD91" i="16"/>
  <c r="AC91" i="16"/>
  <c r="AB91" i="16"/>
  <c r="Z91" i="16"/>
  <c r="Y91" i="16"/>
  <c r="X91" i="16"/>
  <c r="W91" i="16"/>
  <c r="V91" i="16"/>
  <c r="P91" i="16"/>
  <c r="N91" i="16"/>
  <c r="M91" i="16"/>
  <c r="L91" i="16"/>
  <c r="J91" i="16"/>
  <c r="G91" i="16"/>
  <c r="AU90" i="16"/>
  <c r="AO90" i="16"/>
  <c r="AN90" i="16"/>
  <c r="AM90" i="16"/>
  <c r="AL90" i="16"/>
  <c r="AK90" i="16"/>
  <c r="AJ90" i="16"/>
  <c r="AI90" i="16"/>
  <c r="AH90" i="16"/>
  <c r="AG90" i="16"/>
  <c r="AF90" i="16"/>
  <c r="AE90" i="16"/>
  <c r="AD90" i="16"/>
  <c r="AC90" i="16"/>
  <c r="AB90" i="16"/>
  <c r="Z90" i="16"/>
  <c r="Y90" i="16"/>
  <c r="X90" i="16"/>
  <c r="W90" i="16"/>
  <c r="V90" i="16"/>
  <c r="P90" i="16"/>
  <c r="N90" i="16"/>
  <c r="M90" i="16"/>
  <c r="L90" i="16"/>
  <c r="J90" i="16"/>
  <c r="G90" i="16"/>
  <c r="AU89" i="16"/>
  <c r="AO89" i="16"/>
  <c r="AN89" i="16"/>
  <c r="AM89" i="16"/>
  <c r="AL89" i="16"/>
  <c r="AK89" i="16"/>
  <c r="AJ89" i="16"/>
  <c r="AI89" i="16"/>
  <c r="AH89" i="16"/>
  <c r="AG89" i="16"/>
  <c r="AF89" i="16"/>
  <c r="AE89" i="16"/>
  <c r="AD89" i="16"/>
  <c r="AC89" i="16"/>
  <c r="AB89" i="16"/>
  <c r="Z89" i="16"/>
  <c r="Y89" i="16"/>
  <c r="X89" i="16"/>
  <c r="W89" i="16"/>
  <c r="V89" i="16"/>
  <c r="P89" i="16"/>
  <c r="N89" i="16"/>
  <c r="M89" i="16"/>
  <c r="AT89" i="16" s="1"/>
  <c r="L89" i="16"/>
  <c r="J89" i="16"/>
  <c r="G89" i="16"/>
  <c r="AU88" i="16"/>
  <c r="AO88" i="16"/>
  <c r="AN88" i="16"/>
  <c r="AM88" i="16"/>
  <c r="AL88" i="16"/>
  <c r="AK88" i="16"/>
  <c r="AJ88" i="16"/>
  <c r="AI88" i="16"/>
  <c r="AH88" i="16"/>
  <c r="AG88" i="16"/>
  <c r="AF88" i="16"/>
  <c r="AE88" i="16"/>
  <c r="AD88" i="16"/>
  <c r="AC88" i="16"/>
  <c r="AB88" i="16"/>
  <c r="Z88" i="16"/>
  <c r="Y88" i="16"/>
  <c r="X88" i="16"/>
  <c r="W88" i="16"/>
  <c r="V88" i="16"/>
  <c r="P88" i="16"/>
  <c r="N88" i="16"/>
  <c r="M88" i="16"/>
  <c r="L88" i="16"/>
  <c r="AT88" i="16" s="1"/>
  <c r="J88" i="16"/>
  <c r="G88" i="16"/>
  <c r="AU87" i="16"/>
  <c r="AO87" i="16"/>
  <c r="AN87" i="16"/>
  <c r="AM87" i="16"/>
  <c r="AL87" i="16"/>
  <c r="AK87" i="16"/>
  <c r="AJ87" i="16"/>
  <c r="AI87" i="16"/>
  <c r="AH87" i="16"/>
  <c r="AG87" i="16"/>
  <c r="AF87" i="16"/>
  <c r="AE87" i="16"/>
  <c r="AD87" i="16"/>
  <c r="AC87" i="16"/>
  <c r="AB87" i="16"/>
  <c r="Z87" i="16"/>
  <c r="Y87" i="16"/>
  <c r="X87" i="16"/>
  <c r="W87" i="16"/>
  <c r="V87" i="16"/>
  <c r="P87" i="16"/>
  <c r="N87" i="16"/>
  <c r="M87" i="16"/>
  <c r="L87" i="16"/>
  <c r="AT87" i="16" s="1"/>
  <c r="J87" i="16"/>
  <c r="G87" i="16"/>
  <c r="AU86" i="16"/>
  <c r="AO86" i="16"/>
  <c r="AN86" i="16"/>
  <c r="AM86" i="16"/>
  <c r="AL86" i="16"/>
  <c r="AK86" i="16"/>
  <c r="AJ86" i="16"/>
  <c r="AI86" i="16"/>
  <c r="AH86" i="16"/>
  <c r="AG86" i="16"/>
  <c r="AF86" i="16"/>
  <c r="AE86" i="16"/>
  <c r="AD86" i="16"/>
  <c r="AC86" i="16"/>
  <c r="AB86" i="16"/>
  <c r="Z86" i="16"/>
  <c r="Y86" i="16"/>
  <c r="X86" i="16"/>
  <c r="W86" i="16"/>
  <c r="V86" i="16"/>
  <c r="P86" i="16"/>
  <c r="N86" i="16"/>
  <c r="M86" i="16"/>
  <c r="L86" i="16"/>
  <c r="J86" i="16"/>
  <c r="G86" i="16"/>
  <c r="AU85" i="16"/>
  <c r="AO85" i="16"/>
  <c r="AN85" i="16"/>
  <c r="AM85" i="16"/>
  <c r="AL85" i="16"/>
  <c r="AK85" i="16"/>
  <c r="AJ85" i="16"/>
  <c r="AI85" i="16"/>
  <c r="AH85" i="16"/>
  <c r="AG85" i="16"/>
  <c r="AF85" i="16"/>
  <c r="AE85" i="16"/>
  <c r="AD85" i="16"/>
  <c r="AC85" i="16"/>
  <c r="AB85" i="16"/>
  <c r="Z85" i="16"/>
  <c r="Y85" i="16"/>
  <c r="X85" i="16"/>
  <c r="W85" i="16"/>
  <c r="V85" i="16"/>
  <c r="P85" i="16"/>
  <c r="N85" i="16"/>
  <c r="M85" i="16"/>
  <c r="AT85" i="16" s="1"/>
  <c r="L85" i="16"/>
  <c r="J85" i="16"/>
  <c r="G85" i="16"/>
  <c r="AU84" i="16"/>
  <c r="AO84" i="16"/>
  <c r="AN84" i="16"/>
  <c r="AM84" i="16"/>
  <c r="AL84" i="16"/>
  <c r="AK84" i="16"/>
  <c r="AJ84" i="16"/>
  <c r="AI84" i="16"/>
  <c r="AH84" i="16"/>
  <c r="AG84" i="16"/>
  <c r="AF84" i="16"/>
  <c r="AE84" i="16"/>
  <c r="AD84" i="16"/>
  <c r="AC84" i="16"/>
  <c r="AB84" i="16"/>
  <c r="Z84" i="16"/>
  <c r="Y84" i="16"/>
  <c r="X84" i="16"/>
  <c r="W84" i="16"/>
  <c r="V84" i="16"/>
  <c r="P84" i="16"/>
  <c r="N84" i="16"/>
  <c r="M84" i="16"/>
  <c r="L84" i="16"/>
  <c r="J84" i="16"/>
  <c r="G84" i="16"/>
  <c r="AU83" i="16"/>
  <c r="AO83" i="16"/>
  <c r="AN83" i="16"/>
  <c r="AM83" i="16"/>
  <c r="AL83" i="16"/>
  <c r="AK83" i="16"/>
  <c r="AJ83" i="16"/>
  <c r="AI83" i="16"/>
  <c r="AH83" i="16"/>
  <c r="AG83" i="16"/>
  <c r="AF83" i="16"/>
  <c r="AE83" i="16"/>
  <c r="AD83" i="16"/>
  <c r="AC83" i="16"/>
  <c r="AB83" i="16"/>
  <c r="Z83" i="16"/>
  <c r="Y83" i="16"/>
  <c r="X83" i="16"/>
  <c r="W83" i="16"/>
  <c r="V83" i="16"/>
  <c r="P83" i="16"/>
  <c r="N83" i="16"/>
  <c r="M83" i="16"/>
  <c r="L83" i="16"/>
  <c r="J83" i="16"/>
  <c r="G83" i="16"/>
  <c r="AU82" i="16"/>
  <c r="AO82" i="16"/>
  <c r="AN82" i="16"/>
  <c r="AM82" i="16"/>
  <c r="AL82" i="16"/>
  <c r="AK82" i="16"/>
  <c r="AJ82" i="16"/>
  <c r="AI82" i="16"/>
  <c r="AH82" i="16"/>
  <c r="AG82" i="16"/>
  <c r="AF82" i="16"/>
  <c r="AE82" i="16"/>
  <c r="AD82" i="16"/>
  <c r="AC82" i="16"/>
  <c r="AB82" i="16"/>
  <c r="Z82" i="16"/>
  <c r="Y82" i="16"/>
  <c r="X82" i="16"/>
  <c r="W82" i="16"/>
  <c r="V82" i="16"/>
  <c r="P82" i="16"/>
  <c r="N82" i="16"/>
  <c r="M82" i="16"/>
  <c r="L82" i="16"/>
  <c r="AT82" i="16"/>
  <c r="AW82" i="16" s="1"/>
  <c r="J82" i="16"/>
  <c r="G82" i="16"/>
  <c r="AU81" i="16"/>
  <c r="AO81" i="16"/>
  <c r="AN81" i="16"/>
  <c r="AM81" i="16"/>
  <c r="AL81" i="16"/>
  <c r="AK81" i="16"/>
  <c r="AJ81" i="16"/>
  <c r="AI81" i="16"/>
  <c r="AH81" i="16"/>
  <c r="AG81" i="16"/>
  <c r="AF81" i="16"/>
  <c r="AE81" i="16"/>
  <c r="AD81" i="16"/>
  <c r="AC81" i="16"/>
  <c r="AB81" i="16"/>
  <c r="Z81" i="16"/>
  <c r="Y81" i="16"/>
  <c r="X81" i="16"/>
  <c r="W81" i="16"/>
  <c r="V81" i="16"/>
  <c r="P81" i="16"/>
  <c r="N81" i="16"/>
  <c r="M81" i="16"/>
  <c r="L81" i="16"/>
  <c r="J81" i="16"/>
  <c r="G81" i="16"/>
  <c r="AU80" i="16"/>
  <c r="AO80" i="16"/>
  <c r="AN80" i="16"/>
  <c r="AM80" i="16"/>
  <c r="AL80" i="16"/>
  <c r="AK80" i="16"/>
  <c r="AJ80" i="16"/>
  <c r="AI80" i="16"/>
  <c r="AH80" i="16"/>
  <c r="AG80" i="16"/>
  <c r="AF80" i="16"/>
  <c r="AE80" i="16"/>
  <c r="AD80" i="16"/>
  <c r="AC80" i="16"/>
  <c r="AB80" i="16"/>
  <c r="Z80" i="16"/>
  <c r="Y80" i="16"/>
  <c r="X80" i="16"/>
  <c r="W80" i="16"/>
  <c r="V80" i="16"/>
  <c r="P80" i="16"/>
  <c r="N80" i="16"/>
  <c r="M80" i="16"/>
  <c r="L80" i="16"/>
  <c r="AT80" i="16" s="1"/>
  <c r="AW80" i="16" s="1"/>
  <c r="J80" i="16"/>
  <c r="G80" i="16"/>
  <c r="AU79" i="16"/>
  <c r="AO79" i="16"/>
  <c r="AN79" i="16"/>
  <c r="AM79" i="16"/>
  <c r="AL79" i="16"/>
  <c r="AK79" i="16"/>
  <c r="AJ79" i="16"/>
  <c r="AI79" i="16"/>
  <c r="AH79" i="16"/>
  <c r="AG79" i="16"/>
  <c r="AF79" i="16"/>
  <c r="AE79" i="16"/>
  <c r="AD79" i="16"/>
  <c r="AC79" i="16"/>
  <c r="AB79" i="16"/>
  <c r="Z79" i="16"/>
  <c r="Y79" i="16"/>
  <c r="X79" i="16"/>
  <c r="W79" i="16"/>
  <c r="V79" i="16"/>
  <c r="P79" i="16"/>
  <c r="N79" i="16"/>
  <c r="M79" i="16"/>
  <c r="L79" i="16"/>
  <c r="J79" i="16"/>
  <c r="G79" i="16"/>
  <c r="AU78" i="16"/>
  <c r="AO78" i="16"/>
  <c r="AN78" i="16"/>
  <c r="AM78" i="16"/>
  <c r="AL78" i="16"/>
  <c r="AK78" i="16"/>
  <c r="AJ78" i="16"/>
  <c r="AI78" i="16"/>
  <c r="AH78" i="16"/>
  <c r="AG78" i="16"/>
  <c r="AF78" i="16"/>
  <c r="AE78" i="16"/>
  <c r="AD78" i="16"/>
  <c r="AC78" i="16"/>
  <c r="AB78" i="16"/>
  <c r="Z78" i="16"/>
  <c r="Y78" i="16"/>
  <c r="X78" i="16"/>
  <c r="W78" i="16"/>
  <c r="V78" i="16"/>
  <c r="P78" i="16"/>
  <c r="N78" i="16"/>
  <c r="M78" i="16"/>
  <c r="L78" i="16"/>
  <c r="AW78" i="16" s="1"/>
  <c r="J78" i="16"/>
  <c r="G78" i="16"/>
  <c r="AU77" i="16"/>
  <c r="AO77" i="16"/>
  <c r="AN77" i="16"/>
  <c r="AM77" i="16"/>
  <c r="AL77" i="16"/>
  <c r="AK77" i="16"/>
  <c r="AJ77" i="16"/>
  <c r="AI77" i="16"/>
  <c r="AH77" i="16"/>
  <c r="AG77" i="16"/>
  <c r="AF77" i="16"/>
  <c r="AE77" i="16"/>
  <c r="AD77" i="16"/>
  <c r="AC77" i="16"/>
  <c r="AB77" i="16"/>
  <c r="Z77" i="16"/>
  <c r="Y77" i="16"/>
  <c r="X77" i="16"/>
  <c r="W77" i="16"/>
  <c r="V77" i="16"/>
  <c r="P77" i="16"/>
  <c r="N77" i="16"/>
  <c r="M77" i="16"/>
  <c r="L77" i="16"/>
  <c r="J77" i="16"/>
  <c r="G77" i="16"/>
  <c r="AU76" i="16"/>
  <c r="AO76" i="16"/>
  <c r="AN76" i="16"/>
  <c r="AM76" i="16"/>
  <c r="AL76" i="16"/>
  <c r="AK76" i="16"/>
  <c r="AJ76" i="16"/>
  <c r="AI76" i="16"/>
  <c r="AH76" i="16"/>
  <c r="AG76" i="16"/>
  <c r="AF76" i="16"/>
  <c r="AE76" i="16"/>
  <c r="AD76" i="16"/>
  <c r="AC76" i="16"/>
  <c r="AB76" i="16"/>
  <c r="Z76" i="16"/>
  <c r="Y76" i="16"/>
  <c r="X76" i="16"/>
  <c r="W76" i="16"/>
  <c r="V76" i="16"/>
  <c r="P76" i="16"/>
  <c r="N76" i="16"/>
  <c r="M76" i="16"/>
  <c r="L76" i="16"/>
  <c r="J76" i="16"/>
  <c r="G76" i="16"/>
  <c r="AU75" i="16"/>
  <c r="AO75" i="16"/>
  <c r="AN75" i="16"/>
  <c r="AM75" i="16"/>
  <c r="AL75" i="16"/>
  <c r="AK75" i="16"/>
  <c r="AJ75" i="16"/>
  <c r="AI75" i="16"/>
  <c r="AH75" i="16"/>
  <c r="AG75" i="16"/>
  <c r="AF75" i="16"/>
  <c r="AE75" i="16"/>
  <c r="AD75" i="16"/>
  <c r="AC75" i="16"/>
  <c r="AB75" i="16"/>
  <c r="Z75" i="16"/>
  <c r="Y75" i="16"/>
  <c r="X75" i="16"/>
  <c r="W75" i="16"/>
  <c r="V75" i="16"/>
  <c r="P75" i="16"/>
  <c r="N75" i="16"/>
  <c r="M75" i="16"/>
  <c r="L75" i="16"/>
  <c r="J75" i="16"/>
  <c r="G75" i="16"/>
  <c r="AU74" i="16"/>
  <c r="AO74" i="16"/>
  <c r="AN74" i="16"/>
  <c r="AM74" i="16"/>
  <c r="AL74" i="16"/>
  <c r="AK74" i="16"/>
  <c r="AJ74" i="16"/>
  <c r="AI74" i="16"/>
  <c r="AH74" i="16"/>
  <c r="AG74" i="16"/>
  <c r="AF74" i="16"/>
  <c r="AE74" i="16"/>
  <c r="AD74" i="16"/>
  <c r="AC74" i="16"/>
  <c r="AB74" i="16"/>
  <c r="Z74" i="16"/>
  <c r="Y74" i="16"/>
  <c r="X74" i="16"/>
  <c r="W74" i="16"/>
  <c r="V74" i="16"/>
  <c r="P74" i="16"/>
  <c r="N74" i="16"/>
  <c r="M74" i="16"/>
  <c r="L74" i="16"/>
  <c r="J74" i="16"/>
  <c r="G74" i="16"/>
  <c r="AU73" i="16"/>
  <c r="AO73" i="16"/>
  <c r="AN73" i="16"/>
  <c r="AM73" i="16"/>
  <c r="AL73" i="16"/>
  <c r="AK73" i="16"/>
  <c r="AJ73" i="16"/>
  <c r="AI73" i="16"/>
  <c r="AH73" i="16"/>
  <c r="AG73" i="16"/>
  <c r="AF73" i="16"/>
  <c r="AE73" i="16"/>
  <c r="AD73" i="16"/>
  <c r="AC73" i="16"/>
  <c r="AB73" i="16"/>
  <c r="Z73" i="16"/>
  <c r="Y73" i="16"/>
  <c r="X73" i="16"/>
  <c r="W73" i="16"/>
  <c r="V73" i="16"/>
  <c r="P73" i="16"/>
  <c r="N73" i="16"/>
  <c r="M73" i="16"/>
  <c r="L73" i="16"/>
  <c r="J73" i="16"/>
  <c r="G73" i="16"/>
  <c r="AU72" i="16"/>
  <c r="AO72" i="16"/>
  <c r="AN72" i="16"/>
  <c r="AM72" i="16"/>
  <c r="AL72" i="16"/>
  <c r="AK72" i="16"/>
  <c r="AJ72" i="16"/>
  <c r="AI72" i="16"/>
  <c r="AH72" i="16"/>
  <c r="AG72" i="16"/>
  <c r="AF72" i="16"/>
  <c r="AE72" i="16"/>
  <c r="AD72" i="16"/>
  <c r="AC72" i="16"/>
  <c r="AB72" i="16"/>
  <c r="Z72" i="16"/>
  <c r="Y72" i="16"/>
  <c r="X72" i="16"/>
  <c r="W72" i="16"/>
  <c r="V72" i="16"/>
  <c r="P72" i="16"/>
  <c r="N72" i="16"/>
  <c r="M72" i="16"/>
  <c r="L72" i="16"/>
  <c r="AT72" i="16" s="1"/>
  <c r="AW72" i="16" s="1"/>
  <c r="J72" i="16"/>
  <c r="G72" i="16"/>
  <c r="AU71" i="16"/>
  <c r="AO71" i="16"/>
  <c r="AN71" i="16"/>
  <c r="AM71" i="16"/>
  <c r="AL71" i="16"/>
  <c r="AK71" i="16"/>
  <c r="AJ71" i="16"/>
  <c r="AI71" i="16"/>
  <c r="AH71" i="16"/>
  <c r="AG71" i="16"/>
  <c r="AF71" i="16"/>
  <c r="AE71" i="16"/>
  <c r="AD71" i="16"/>
  <c r="AC71" i="16"/>
  <c r="AB71" i="16"/>
  <c r="Z71" i="16"/>
  <c r="Y71" i="16"/>
  <c r="X71" i="16"/>
  <c r="W71" i="16"/>
  <c r="V71" i="16"/>
  <c r="P71" i="16"/>
  <c r="N71" i="16"/>
  <c r="M71" i="16"/>
  <c r="L71" i="16"/>
  <c r="J71" i="16"/>
  <c r="G71" i="16"/>
  <c r="AU70" i="16"/>
  <c r="AO70" i="16"/>
  <c r="AN70" i="16"/>
  <c r="AM70" i="16"/>
  <c r="AL70" i="16"/>
  <c r="AK70" i="16"/>
  <c r="AJ70" i="16"/>
  <c r="AI70" i="16"/>
  <c r="AH70" i="16"/>
  <c r="AG70" i="16"/>
  <c r="AF70" i="16"/>
  <c r="AE70" i="16"/>
  <c r="AD70" i="16"/>
  <c r="AC70" i="16"/>
  <c r="AB70" i="16"/>
  <c r="Z70" i="16"/>
  <c r="Y70" i="16"/>
  <c r="X70" i="16"/>
  <c r="W70" i="16"/>
  <c r="V70" i="16"/>
  <c r="P70" i="16"/>
  <c r="N70" i="16"/>
  <c r="M70" i="16"/>
  <c r="L70" i="16"/>
  <c r="AT70" i="16" s="1"/>
  <c r="J70" i="16"/>
  <c r="G70" i="16"/>
  <c r="AU69" i="16"/>
  <c r="AO69" i="16"/>
  <c r="AN69" i="16"/>
  <c r="AM69" i="16"/>
  <c r="AL69" i="16"/>
  <c r="AK69" i="16"/>
  <c r="AJ69" i="16"/>
  <c r="AI69" i="16"/>
  <c r="AH69" i="16"/>
  <c r="AG69" i="16"/>
  <c r="AF69" i="16"/>
  <c r="AE69" i="16"/>
  <c r="AD69" i="16"/>
  <c r="AC69" i="16"/>
  <c r="AB69" i="16"/>
  <c r="Z69" i="16"/>
  <c r="Y69" i="16"/>
  <c r="X69" i="16"/>
  <c r="W69" i="16"/>
  <c r="V69" i="16"/>
  <c r="P69" i="16"/>
  <c r="N69" i="16"/>
  <c r="M69" i="16"/>
  <c r="L69" i="16"/>
  <c r="J69" i="16"/>
  <c r="G69" i="16"/>
  <c r="AU68" i="16"/>
  <c r="AO68" i="16"/>
  <c r="AN68" i="16"/>
  <c r="AM68" i="16"/>
  <c r="AL68" i="16"/>
  <c r="AK68" i="16"/>
  <c r="AJ68" i="16"/>
  <c r="AI68" i="16"/>
  <c r="AH68" i="16"/>
  <c r="AG68" i="16"/>
  <c r="AF68" i="16"/>
  <c r="AE68" i="16"/>
  <c r="AD68" i="16"/>
  <c r="AC68" i="16"/>
  <c r="AB68" i="16"/>
  <c r="Z68" i="16"/>
  <c r="Y68" i="16"/>
  <c r="X68" i="16"/>
  <c r="W68" i="16"/>
  <c r="V68" i="16"/>
  <c r="P68" i="16"/>
  <c r="N68" i="16"/>
  <c r="M68" i="16"/>
  <c r="L68" i="16"/>
  <c r="AW68" i="16" s="1"/>
  <c r="J68" i="16"/>
  <c r="G68" i="16"/>
  <c r="AU67" i="16"/>
  <c r="AO67" i="16"/>
  <c r="AN67" i="16"/>
  <c r="AM67" i="16"/>
  <c r="AL67" i="16"/>
  <c r="AK67" i="16"/>
  <c r="AJ67" i="16"/>
  <c r="AI67" i="16"/>
  <c r="AH67" i="16"/>
  <c r="AG67" i="16"/>
  <c r="AF67" i="16"/>
  <c r="AE67" i="16"/>
  <c r="AD67" i="16"/>
  <c r="AC67" i="16"/>
  <c r="AB67" i="16"/>
  <c r="Z67" i="16"/>
  <c r="Y67" i="16"/>
  <c r="X67" i="16"/>
  <c r="W67" i="16"/>
  <c r="V67" i="16"/>
  <c r="P67" i="16"/>
  <c r="N67" i="16"/>
  <c r="M67" i="16"/>
  <c r="L67" i="16"/>
  <c r="J67" i="16"/>
  <c r="G67" i="16"/>
  <c r="AU66" i="16"/>
  <c r="AO66" i="16"/>
  <c r="AN66" i="16"/>
  <c r="AM66" i="16"/>
  <c r="AL66" i="16"/>
  <c r="AK66" i="16"/>
  <c r="AJ66" i="16"/>
  <c r="AI66" i="16"/>
  <c r="AH66" i="16"/>
  <c r="AG66" i="16"/>
  <c r="AF66" i="16"/>
  <c r="AE66" i="16"/>
  <c r="AD66" i="16"/>
  <c r="AC66" i="16"/>
  <c r="AB66" i="16"/>
  <c r="Z66" i="16"/>
  <c r="Y66" i="16"/>
  <c r="X66" i="16"/>
  <c r="W66" i="16"/>
  <c r="V66" i="16"/>
  <c r="P66" i="16"/>
  <c r="N66" i="16"/>
  <c r="M66" i="16"/>
  <c r="L66" i="16"/>
  <c r="AT66" i="16" s="1"/>
  <c r="J66" i="16"/>
  <c r="G66" i="16"/>
  <c r="AU65" i="16"/>
  <c r="AO65" i="16"/>
  <c r="AN65" i="16"/>
  <c r="AM65" i="16"/>
  <c r="AL65" i="16"/>
  <c r="AK65" i="16"/>
  <c r="AJ65" i="16"/>
  <c r="AI65" i="16"/>
  <c r="AH65" i="16"/>
  <c r="AG65" i="16"/>
  <c r="AF65" i="16"/>
  <c r="AE65" i="16"/>
  <c r="AD65" i="16"/>
  <c r="AC65" i="16"/>
  <c r="AB65" i="16"/>
  <c r="Z65" i="16"/>
  <c r="Y65" i="16"/>
  <c r="X65" i="16"/>
  <c r="W65" i="16"/>
  <c r="V65" i="16"/>
  <c r="P65" i="16"/>
  <c r="N65" i="16"/>
  <c r="M65" i="16"/>
  <c r="L65" i="16"/>
  <c r="J65" i="16"/>
  <c r="G65" i="16"/>
  <c r="AU64" i="16"/>
  <c r="AO64" i="16"/>
  <c r="AN64" i="16"/>
  <c r="AM64" i="16"/>
  <c r="AL64" i="16"/>
  <c r="AK64" i="16"/>
  <c r="AJ64" i="16"/>
  <c r="AI64" i="16"/>
  <c r="AH64" i="16"/>
  <c r="AG64" i="16"/>
  <c r="AF64" i="16"/>
  <c r="AE64" i="16"/>
  <c r="AD64" i="16"/>
  <c r="AC64" i="16"/>
  <c r="AB64" i="16"/>
  <c r="Z64" i="16"/>
  <c r="Y64" i="16"/>
  <c r="X64" i="16"/>
  <c r="W64" i="16"/>
  <c r="V64" i="16"/>
  <c r="P64" i="16"/>
  <c r="N64" i="16"/>
  <c r="M64" i="16"/>
  <c r="L64" i="16"/>
  <c r="AW64" i="16" s="1"/>
  <c r="J64" i="16"/>
  <c r="G64" i="16"/>
  <c r="AU63" i="16"/>
  <c r="AO63" i="16"/>
  <c r="AN63" i="16"/>
  <c r="AM63" i="16"/>
  <c r="AL63" i="16"/>
  <c r="AK63" i="16"/>
  <c r="AJ63" i="16"/>
  <c r="AI63" i="16"/>
  <c r="AH63" i="16"/>
  <c r="AG63" i="16"/>
  <c r="AF63" i="16"/>
  <c r="AE63" i="16"/>
  <c r="AD63" i="16"/>
  <c r="AC63" i="16"/>
  <c r="AB63" i="16"/>
  <c r="Z63" i="16"/>
  <c r="Y63" i="16"/>
  <c r="X63" i="16"/>
  <c r="W63" i="16"/>
  <c r="V63" i="16"/>
  <c r="P63" i="16"/>
  <c r="N63" i="16"/>
  <c r="M63" i="16"/>
  <c r="L63" i="16"/>
  <c r="J63" i="16"/>
  <c r="G63" i="16"/>
  <c r="AU62" i="16"/>
  <c r="AO62" i="16"/>
  <c r="AN62" i="16"/>
  <c r="AM62" i="16"/>
  <c r="AL62" i="16"/>
  <c r="AK62" i="16"/>
  <c r="AJ62" i="16"/>
  <c r="AI62" i="16"/>
  <c r="AH62" i="16"/>
  <c r="AG62" i="16"/>
  <c r="AF62" i="16"/>
  <c r="AE62" i="16"/>
  <c r="AD62" i="16"/>
  <c r="AC62" i="16"/>
  <c r="AB62" i="16"/>
  <c r="Z62" i="16"/>
  <c r="Y62" i="16"/>
  <c r="X62" i="16"/>
  <c r="W62" i="16"/>
  <c r="V62" i="16"/>
  <c r="P62" i="16"/>
  <c r="N62" i="16"/>
  <c r="M62" i="16"/>
  <c r="L62" i="16"/>
  <c r="J62" i="16"/>
  <c r="G62" i="16"/>
  <c r="AU61" i="16"/>
  <c r="AO61" i="16"/>
  <c r="AN61" i="16"/>
  <c r="AM61" i="16"/>
  <c r="AL61" i="16"/>
  <c r="AK61" i="16"/>
  <c r="AJ61" i="16"/>
  <c r="AI61" i="16"/>
  <c r="AH61" i="16"/>
  <c r="AG61" i="16"/>
  <c r="AF61" i="16"/>
  <c r="AE61" i="16"/>
  <c r="AD61" i="16"/>
  <c r="AC61" i="16"/>
  <c r="AB61" i="16"/>
  <c r="Z61" i="16"/>
  <c r="Y61" i="16"/>
  <c r="X61" i="16"/>
  <c r="W61" i="16"/>
  <c r="V61" i="16"/>
  <c r="P61" i="16"/>
  <c r="N61" i="16"/>
  <c r="M61" i="16"/>
  <c r="L61" i="16"/>
  <c r="J61" i="16"/>
  <c r="G61" i="16"/>
  <c r="AU60" i="16"/>
  <c r="AO60" i="16"/>
  <c r="AN60" i="16"/>
  <c r="AM60" i="16"/>
  <c r="AL60" i="16"/>
  <c r="AK60" i="16"/>
  <c r="AJ60" i="16"/>
  <c r="AI60" i="16"/>
  <c r="AH60" i="16"/>
  <c r="AG60" i="16"/>
  <c r="AF60" i="16"/>
  <c r="AE60" i="16"/>
  <c r="AD60" i="16"/>
  <c r="AC60" i="16"/>
  <c r="AB60" i="16"/>
  <c r="Z60" i="16"/>
  <c r="Y60" i="16"/>
  <c r="X60" i="16"/>
  <c r="W60" i="16"/>
  <c r="V60" i="16"/>
  <c r="P60" i="16"/>
  <c r="N60" i="16"/>
  <c r="M60" i="16"/>
  <c r="L60" i="16"/>
  <c r="J60" i="16"/>
  <c r="G60" i="16"/>
  <c r="AU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Z59" i="16"/>
  <c r="Y59" i="16"/>
  <c r="X59" i="16"/>
  <c r="W59" i="16"/>
  <c r="V59" i="16"/>
  <c r="P59" i="16"/>
  <c r="N59" i="16"/>
  <c r="M59" i="16"/>
  <c r="L59" i="16"/>
  <c r="J59" i="16"/>
  <c r="G59" i="16"/>
  <c r="AU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Z58" i="16"/>
  <c r="Y58" i="16"/>
  <c r="X58" i="16"/>
  <c r="W58" i="16"/>
  <c r="V58" i="16"/>
  <c r="P58" i="16"/>
  <c r="N58" i="16"/>
  <c r="M58" i="16"/>
  <c r="L58" i="16"/>
  <c r="AT58" i="16" s="1"/>
  <c r="J58" i="16"/>
  <c r="G58" i="16"/>
  <c r="AU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Z57" i="16"/>
  <c r="Y57" i="16"/>
  <c r="X57" i="16"/>
  <c r="W57" i="16"/>
  <c r="V57" i="16"/>
  <c r="P57" i="16"/>
  <c r="N57" i="16"/>
  <c r="M57" i="16"/>
  <c r="L57" i="16"/>
  <c r="J57" i="16"/>
  <c r="G57" i="16"/>
  <c r="AU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Z56" i="16"/>
  <c r="Y56" i="16"/>
  <c r="X56" i="16"/>
  <c r="W56" i="16"/>
  <c r="V56" i="16"/>
  <c r="P56" i="16"/>
  <c r="N56" i="16"/>
  <c r="M56" i="16"/>
  <c r="L56" i="16"/>
  <c r="J56" i="16"/>
  <c r="G56" i="16"/>
  <c r="AU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Z55" i="16"/>
  <c r="Y55" i="16"/>
  <c r="X55" i="16"/>
  <c r="W55" i="16"/>
  <c r="V55" i="16"/>
  <c r="P55" i="16"/>
  <c r="N55" i="16"/>
  <c r="M55" i="16"/>
  <c r="L55" i="16"/>
  <c r="J55" i="16"/>
  <c r="G55" i="16"/>
  <c r="AU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Z54" i="16"/>
  <c r="Y54" i="16"/>
  <c r="X54" i="16"/>
  <c r="W54" i="16"/>
  <c r="V54" i="16"/>
  <c r="P54" i="16"/>
  <c r="N54" i="16"/>
  <c r="M54" i="16"/>
  <c r="L54" i="16"/>
  <c r="AT54" i="16" s="1"/>
  <c r="AW54" i="16" s="1"/>
  <c r="J54" i="16"/>
  <c r="G54" i="16"/>
  <c r="AU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Z53" i="16"/>
  <c r="Y53" i="16"/>
  <c r="X53" i="16"/>
  <c r="W53" i="16"/>
  <c r="V53" i="16"/>
  <c r="P53" i="16"/>
  <c r="N53" i="16"/>
  <c r="M53" i="16"/>
  <c r="L53" i="16"/>
  <c r="J53" i="16"/>
  <c r="G53" i="16"/>
  <c r="AU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Z52" i="16"/>
  <c r="Y52" i="16"/>
  <c r="X52" i="16"/>
  <c r="W52" i="16"/>
  <c r="V52" i="16"/>
  <c r="P52" i="16"/>
  <c r="N52" i="16"/>
  <c r="M52" i="16"/>
  <c r="L52" i="16"/>
  <c r="AT52" i="16" s="1"/>
  <c r="AW52" i="16" s="1"/>
  <c r="J52" i="16"/>
  <c r="G52" i="16"/>
  <c r="AU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Z51" i="16"/>
  <c r="Y51" i="16"/>
  <c r="X51" i="16"/>
  <c r="W51" i="16"/>
  <c r="V51" i="16"/>
  <c r="P51" i="16"/>
  <c r="N51" i="16"/>
  <c r="M51" i="16"/>
  <c r="L51" i="16"/>
  <c r="J51" i="16"/>
  <c r="G51" i="16"/>
  <c r="AU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Z50" i="16"/>
  <c r="Y50" i="16"/>
  <c r="X50" i="16"/>
  <c r="W50" i="16"/>
  <c r="V50" i="16"/>
  <c r="P50" i="16"/>
  <c r="N50" i="16"/>
  <c r="M50" i="16"/>
  <c r="L50" i="16"/>
  <c r="AT50" i="16" s="1"/>
  <c r="J50" i="16"/>
  <c r="G50" i="16"/>
  <c r="AU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Z49" i="16"/>
  <c r="Y49" i="16"/>
  <c r="X49" i="16"/>
  <c r="W49" i="16"/>
  <c r="V49" i="16"/>
  <c r="P49" i="16"/>
  <c r="N49" i="16"/>
  <c r="M49" i="16"/>
  <c r="L49" i="16"/>
  <c r="J49" i="16"/>
  <c r="G49" i="16"/>
  <c r="AU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Z48" i="16"/>
  <c r="Y48" i="16"/>
  <c r="X48" i="16"/>
  <c r="W48" i="16"/>
  <c r="V48" i="16"/>
  <c r="P48" i="16"/>
  <c r="N48" i="16"/>
  <c r="M48" i="16"/>
  <c r="L48" i="16"/>
  <c r="AT48" i="16" s="1"/>
  <c r="AV48" i="16" s="1"/>
  <c r="J48" i="16"/>
  <c r="G48" i="16"/>
  <c r="AU47" i="16"/>
  <c r="AO47" i="16"/>
  <c r="AN47" i="16"/>
  <c r="AM47" i="16"/>
  <c r="AL47" i="16"/>
  <c r="AK47" i="16"/>
  <c r="AJ47" i="16"/>
  <c r="AI47" i="16"/>
  <c r="AH47" i="16"/>
  <c r="AG47" i="16"/>
  <c r="AF47" i="16"/>
  <c r="AE47" i="16"/>
  <c r="AD47" i="16"/>
  <c r="AC47" i="16"/>
  <c r="AB47" i="16"/>
  <c r="Z47" i="16"/>
  <c r="Y47" i="16"/>
  <c r="X47" i="16"/>
  <c r="W47" i="16"/>
  <c r="V47" i="16"/>
  <c r="P47" i="16"/>
  <c r="N47" i="16"/>
  <c r="M47" i="16"/>
  <c r="L47" i="16"/>
  <c r="J47" i="16"/>
  <c r="G47" i="16"/>
  <c r="AU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Z46" i="16"/>
  <c r="Y46" i="16"/>
  <c r="X46" i="16"/>
  <c r="W46" i="16"/>
  <c r="V46" i="16"/>
  <c r="P46" i="16"/>
  <c r="N46" i="16"/>
  <c r="M46" i="16"/>
  <c r="L46" i="16"/>
  <c r="J46" i="16"/>
  <c r="G46" i="16"/>
  <c r="AU45" i="16"/>
  <c r="AO45" i="16"/>
  <c r="AN45" i="16"/>
  <c r="AM45" i="16"/>
  <c r="AL45" i="16"/>
  <c r="AK45" i="16"/>
  <c r="AJ45" i="16"/>
  <c r="AI45" i="16"/>
  <c r="AH45" i="16"/>
  <c r="AG45" i="16"/>
  <c r="AF45" i="16"/>
  <c r="AE45" i="16"/>
  <c r="AD45" i="16"/>
  <c r="AC45" i="16"/>
  <c r="AB45" i="16"/>
  <c r="Z45" i="16"/>
  <c r="Y45" i="16"/>
  <c r="X45" i="16"/>
  <c r="W45" i="16"/>
  <c r="V45" i="16"/>
  <c r="P45" i="16"/>
  <c r="N45" i="16"/>
  <c r="M45" i="16"/>
  <c r="L45" i="16"/>
  <c r="AT45" i="16" s="1"/>
  <c r="J45" i="16"/>
  <c r="G45" i="16"/>
  <c r="AU44" i="16"/>
  <c r="AO44" i="16"/>
  <c r="AN44" i="16"/>
  <c r="AM44" i="16"/>
  <c r="AL44" i="16"/>
  <c r="AK44" i="16"/>
  <c r="AJ44" i="16"/>
  <c r="AI44" i="16"/>
  <c r="AH44" i="16"/>
  <c r="AG44" i="16"/>
  <c r="AF44" i="16"/>
  <c r="AE44" i="16"/>
  <c r="AD44" i="16"/>
  <c r="AC44" i="16"/>
  <c r="AB44" i="16"/>
  <c r="Z44" i="16"/>
  <c r="Y44" i="16"/>
  <c r="X44" i="16"/>
  <c r="W44" i="16"/>
  <c r="V44" i="16"/>
  <c r="P44" i="16"/>
  <c r="N44" i="16"/>
  <c r="M44" i="16"/>
  <c r="L44" i="16"/>
  <c r="AT44" i="16" s="1"/>
  <c r="J44" i="16"/>
  <c r="G44" i="16"/>
  <c r="AU43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Z43" i="16"/>
  <c r="Y43" i="16"/>
  <c r="X43" i="16"/>
  <c r="W43" i="16"/>
  <c r="V43" i="16"/>
  <c r="P43" i="16"/>
  <c r="N43" i="16"/>
  <c r="M43" i="16"/>
  <c r="L43" i="16"/>
  <c r="J43" i="16"/>
  <c r="G43" i="16"/>
  <c r="AU42" i="16"/>
  <c r="AO42" i="16"/>
  <c r="AN42" i="16"/>
  <c r="AM42" i="16"/>
  <c r="AL42" i="16"/>
  <c r="AK42" i="16"/>
  <c r="AJ42" i="16"/>
  <c r="AI42" i="16"/>
  <c r="AH42" i="16"/>
  <c r="AG42" i="16"/>
  <c r="AF42" i="16"/>
  <c r="AE42" i="16"/>
  <c r="AD42" i="16"/>
  <c r="AC42" i="16"/>
  <c r="AB42" i="16"/>
  <c r="Z42" i="16"/>
  <c r="Y42" i="16"/>
  <c r="X42" i="16"/>
  <c r="W42" i="16"/>
  <c r="V42" i="16"/>
  <c r="P42" i="16"/>
  <c r="N42" i="16"/>
  <c r="M42" i="16"/>
  <c r="AT42" i="16" s="1"/>
  <c r="L42" i="16"/>
  <c r="AW42" i="16" s="1"/>
  <c r="J42" i="16"/>
  <c r="G42" i="16"/>
  <c r="AU41" i="16"/>
  <c r="AO41" i="16"/>
  <c r="AN41" i="16"/>
  <c r="AM41" i="16"/>
  <c r="AL41" i="16"/>
  <c r="AK41" i="16"/>
  <c r="AJ41" i="16"/>
  <c r="AI41" i="16"/>
  <c r="AH41" i="16"/>
  <c r="AG41" i="16"/>
  <c r="AF41" i="16"/>
  <c r="AE41" i="16"/>
  <c r="AD41" i="16"/>
  <c r="AC41" i="16"/>
  <c r="AB41" i="16"/>
  <c r="Z41" i="16"/>
  <c r="Y41" i="16"/>
  <c r="X41" i="16"/>
  <c r="W41" i="16"/>
  <c r="V41" i="16"/>
  <c r="P41" i="16"/>
  <c r="N41" i="16"/>
  <c r="M41" i="16"/>
  <c r="L41" i="16"/>
  <c r="AW41" i="16" s="1"/>
  <c r="J41" i="16"/>
  <c r="G41" i="16"/>
  <c r="AU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Z40" i="16"/>
  <c r="Y40" i="16"/>
  <c r="X40" i="16"/>
  <c r="W40" i="16"/>
  <c r="V40" i="16"/>
  <c r="P40" i="16"/>
  <c r="N40" i="16"/>
  <c r="M40" i="16"/>
  <c r="L40" i="16"/>
  <c r="J40" i="16"/>
  <c r="G40" i="16"/>
  <c r="AU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Z39" i="16"/>
  <c r="Y39" i="16"/>
  <c r="X39" i="16"/>
  <c r="W39" i="16"/>
  <c r="V39" i="16"/>
  <c r="P39" i="16"/>
  <c r="N39" i="16"/>
  <c r="M39" i="16"/>
  <c r="L39" i="16"/>
  <c r="J39" i="16"/>
  <c r="G39" i="16"/>
  <c r="AU38" i="16"/>
  <c r="AO38" i="16"/>
  <c r="AN38" i="16"/>
  <c r="AM38" i="16"/>
  <c r="AL38" i="16"/>
  <c r="AK38" i="16"/>
  <c r="AJ38" i="16"/>
  <c r="AI38" i="16"/>
  <c r="AH38" i="16"/>
  <c r="AG38" i="16"/>
  <c r="AF38" i="16"/>
  <c r="AE38" i="16"/>
  <c r="AD38" i="16"/>
  <c r="AC38" i="16"/>
  <c r="AB38" i="16"/>
  <c r="Z38" i="16"/>
  <c r="Y38" i="16"/>
  <c r="X38" i="16"/>
  <c r="W38" i="16"/>
  <c r="V38" i="16"/>
  <c r="P38" i="16"/>
  <c r="N38" i="16"/>
  <c r="M38" i="16"/>
  <c r="L38" i="16"/>
  <c r="AT38" i="16" s="1"/>
  <c r="J38" i="16"/>
  <c r="G38" i="16"/>
  <c r="AU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Z37" i="16"/>
  <c r="Y37" i="16"/>
  <c r="X37" i="16"/>
  <c r="W37" i="16"/>
  <c r="V37" i="16"/>
  <c r="P37" i="16"/>
  <c r="N37" i="16"/>
  <c r="M37" i="16"/>
  <c r="L37" i="16"/>
  <c r="AT37" i="16" s="1"/>
  <c r="J37" i="16"/>
  <c r="G37" i="16"/>
  <c r="AU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Z36" i="16"/>
  <c r="Y36" i="16"/>
  <c r="X36" i="16"/>
  <c r="W36" i="16"/>
  <c r="V36" i="16"/>
  <c r="P36" i="16"/>
  <c r="N36" i="16"/>
  <c r="M36" i="16"/>
  <c r="L36" i="16"/>
  <c r="J36" i="16"/>
  <c r="G36" i="16"/>
  <c r="AU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Z35" i="16"/>
  <c r="Y35" i="16"/>
  <c r="X35" i="16"/>
  <c r="W35" i="16"/>
  <c r="V35" i="16"/>
  <c r="P35" i="16"/>
  <c r="N35" i="16"/>
  <c r="M35" i="16"/>
  <c r="L35" i="16"/>
  <c r="J35" i="16"/>
  <c r="G35" i="16"/>
  <c r="AU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Z34" i="16"/>
  <c r="Y34" i="16"/>
  <c r="X34" i="16"/>
  <c r="W34" i="16"/>
  <c r="V34" i="16"/>
  <c r="P34" i="16"/>
  <c r="N34" i="16"/>
  <c r="M34" i="16"/>
  <c r="L34" i="16"/>
  <c r="AT34" i="16" s="1"/>
  <c r="J34" i="16"/>
  <c r="G34" i="16"/>
  <c r="AU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Z33" i="16"/>
  <c r="Y33" i="16"/>
  <c r="X33" i="16"/>
  <c r="W33" i="16"/>
  <c r="V33" i="16"/>
  <c r="P33" i="16"/>
  <c r="N33" i="16"/>
  <c r="M33" i="16"/>
  <c r="L33" i="16"/>
  <c r="J33" i="16"/>
  <c r="G33" i="16"/>
  <c r="AU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Z32" i="16"/>
  <c r="Y32" i="16"/>
  <c r="X32" i="16"/>
  <c r="W32" i="16"/>
  <c r="V32" i="16"/>
  <c r="P32" i="16"/>
  <c r="N32" i="16"/>
  <c r="M32" i="16"/>
  <c r="L32" i="16"/>
  <c r="J32" i="16"/>
  <c r="G32" i="16"/>
  <c r="AJ31" i="16"/>
  <c r="AH31" i="16"/>
  <c r="AD31" i="16"/>
  <c r="Y31" i="16"/>
  <c r="V31" i="16" s="1"/>
  <c r="J31" i="16"/>
  <c r="G31" i="16"/>
  <c r="P31" i="16" s="1"/>
  <c r="AJ30" i="16"/>
  <c r="AH30" i="16"/>
  <c r="AG30" i="16" s="1"/>
  <c r="AF30" i="16" s="1"/>
  <c r="AD30" i="16"/>
  <c r="AC30" i="16" s="1"/>
  <c r="AE30" i="16" s="1"/>
  <c r="Y30" i="16"/>
  <c r="V30" i="16" s="1"/>
  <c r="J30" i="16"/>
  <c r="G30" i="16"/>
  <c r="P30" i="16"/>
  <c r="AJ29" i="16"/>
  <c r="AH29" i="16"/>
  <c r="AD29" i="16"/>
  <c r="Y29" i="16"/>
  <c r="V29" i="16" s="1"/>
  <c r="AJ28" i="16"/>
  <c r="AH28" i="16"/>
  <c r="AD28" i="16"/>
  <c r="Y28" i="16"/>
  <c r="V28" i="16" s="1"/>
  <c r="J28" i="16"/>
  <c r="G28" i="16"/>
  <c r="P28" i="16" s="1"/>
  <c r="N28" i="16" s="1"/>
  <c r="AJ27" i="16"/>
  <c r="AH27" i="16"/>
  <c r="AD27" i="16"/>
  <c r="Y27" i="16"/>
  <c r="V27" i="16" s="1"/>
  <c r="J27" i="16"/>
  <c r="G27" i="16"/>
  <c r="P27" i="16"/>
  <c r="AJ26" i="16"/>
  <c r="AH26" i="16"/>
  <c r="AD26" i="16"/>
  <c r="Y26" i="16"/>
  <c r="V26" i="16" s="1"/>
  <c r="J26" i="16"/>
  <c r="G26" i="16"/>
  <c r="P26" i="16" s="1"/>
  <c r="AJ25" i="16"/>
  <c r="AH25" i="16"/>
  <c r="AD25" i="16"/>
  <c r="Y25" i="16"/>
  <c r="V25" i="16" s="1"/>
  <c r="J25" i="16"/>
  <c r="G25" i="16"/>
  <c r="P25" i="16" s="1"/>
  <c r="AJ24" i="16"/>
  <c r="AH24" i="16"/>
  <c r="AG24" i="16" s="1"/>
  <c r="AF24" i="16" s="1"/>
  <c r="AD24" i="16"/>
  <c r="AC24" i="16" s="1"/>
  <c r="Y24" i="16"/>
  <c r="J24" i="16"/>
  <c r="G24" i="16"/>
  <c r="P24" i="16"/>
  <c r="AJ23" i="16"/>
  <c r="AH23" i="16"/>
  <c r="AD23" i="16"/>
  <c r="Y23" i="16"/>
  <c r="V23" i="16" s="1"/>
  <c r="J23" i="16"/>
  <c r="G23" i="16"/>
  <c r="P23" i="16"/>
  <c r="AJ22" i="16"/>
  <c r="AH22" i="16"/>
  <c r="AD22" i="16"/>
  <c r="AC22" i="16" s="1"/>
  <c r="AE22" i="16" s="1"/>
  <c r="Y22" i="16"/>
  <c r="V22" i="16" s="1"/>
  <c r="J22" i="16"/>
  <c r="G22" i="16"/>
  <c r="P22" i="16"/>
  <c r="N22" i="16" s="1"/>
  <c r="AJ21" i="16"/>
  <c r="AH21" i="16"/>
  <c r="AD21" i="16"/>
  <c r="AC21" i="16" s="1"/>
  <c r="AE21" i="16" s="1"/>
  <c r="Y21" i="16"/>
  <c r="V21" i="16" s="1"/>
  <c r="J21" i="16"/>
  <c r="G21" i="16"/>
  <c r="P21" i="16"/>
  <c r="AJ20" i="16"/>
  <c r="AH20" i="16"/>
  <c r="AD20" i="16"/>
  <c r="Y20" i="16"/>
  <c r="V20" i="16" s="1"/>
  <c r="J20" i="16"/>
  <c r="G20" i="16"/>
  <c r="P20" i="16"/>
  <c r="AJ19" i="16"/>
  <c r="AH19" i="16"/>
  <c r="AD19" i="16"/>
  <c r="Y19" i="16"/>
  <c r="V19" i="16" s="1"/>
  <c r="J19" i="16"/>
  <c r="G19" i="16"/>
  <c r="P19" i="16"/>
  <c r="AJ18" i="16"/>
  <c r="AH18" i="16"/>
  <c r="AD18" i="16"/>
  <c r="AC18" i="16" s="1"/>
  <c r="AE18" i="16" s="1"/>
  <c r="Y18" i="16"/>
  <c r="L18" i="16" s="1"/>
  <c r="AO18" i="16" s="1"/>
  <c r="J18" i="16"/>
  <c r="G18" i="16"/>
  <c r="P18" i="16"/>
  <c r="AJ17" i="16"/>
  <c r="AH17" i="16"/>
  <c r="AD17" i="16"/>
  <c r="Y17" i="16"/>
  <c r="V17" i="16" s="1"/>
  <c r="J17" i="16"/>
  <c r="G17" i="16"/>
  <c r="P17" i="16"/>
  <c r="AJ16" i="16"/>
  <c r="AH16" i="16"/>
  <c r="AD16" i="16"/>
  <c r="Y16" i="16"/>
  <c r="L16" i="16" s="1"/>
  <c r="AG16" i="16" s="1"/>
  <c r="J16" i="16"/>
  <c r="G16" i="16"/>
  <c r="P16" i="16"/>
  <c r="AJ15" i="16"/>
  <c r="AH15" i="16"/>
  <c r="AD15" i="16"/>
  <c r="Y15" i="16"/>
  <c r="V15" i="16" s="1"/>
  <c r="J15" i="16"/>
  <c r="G15" i="16"/>
  <c r="P15" i="16"/>
  <c r="AJ8" i="16"/>
  <c r="G8" i="16"/>
  <c r="AJ7" i="16"/>
  <c r="AK7" i="16" s="1"/>
  <c r="AJ6" i="16"/>
  <c r="AK6" i="16" s="1"/>
  <c r="L24" i="16"/>
  <c r="AO24" i="16" s="1"/>
  <c r="AT64" i="16"/>
  <c r="AV64" i="16" s="1"/>
  <c r="AT32" i="16"/>
  <c r="AV32" i="16" s="1"/>
  <c r="AT40" i="16"/>
  <c r="AT68" i="16"/>
  <c r="AV68" i="16" s="1"/>
  <c r="AT56" i="16"/>
  <c r="AV56" i="16" s="1"/>
  <c r="AT78" i="16"/>
  <c r="AV78" i="16" s="1"/>
  <c r="AT84" i="16"/>
  <c r="AV84" i="16"/>
  <c r="AT90" i="16"/>
  <c r="AV90" i="16" s="1"/>
  <c r="AT94" i="16"/>
  <c r="AV94" i="16" s="1"/>
  <c r="AT132" i="16"/>
  <c r="AV132" i="16" s="1"/>
  <c r="L22" i="16"/>
  <c r="AG22" i="16" s="1"/>
  <c r="AT92" i="16"/>
  <c r="AV92" i="16"/>
  <c r="AT134" i="16"/>
  <c r="AV134" i="16" s="1"/>
  <c r="V24" i="16"/>
  <c r="L26" i="16"/>
  <c r="L30" i="16"/>
  <c r="N30" i="16"/>
  <c r="AT86" i="16"/>
  <c r="AV86" i="16" s="1"/>
  <c r="AT118" i="16"/>
  <c r="L28" i="16"/>
  <c r="AC28" i="16" s="1"/>
  <c r="AE28" i="16" s="1"/>
  <c r="L17" i="16"/>
  <c r="AT49" i="16"/>
  <c r="AW49" i="16" s="1"/>
  <c r="L21" i="16"/>
  <c r="N21" i="16" s="1"/>
  <c r="AT53" i="16"/>
  <c r="AV53" i="16" s="1"/>
  <c r="AT41" i="16"/>
  <c r="AV41" i="16" s="1"/>
  <c r="AT51" i="16"/>
  <c r="AV51" i="16" s="1"/>
  <c r="AT35" i="16"/>
  <c r="AT59" i="16"/>
  <c r="AV59" i="16" s="1"/>
  <c r="AT99" i="16"/>
  <c r="AV99" i="16" s="1"/>
  <c r="AT107" i="16"/>
  <c r="AV107" i="16" s="1"/>
  <c r="AT115" i="16"/>
  <c r="AV115" i="16"/>
  <c r="AT123" i="16"/>
  <c r="AW123" i="16" s="1"/>
  <c r="AT131" i="16"/>
  <c r="AV131" i="16" s="1"/>
  <c r="AT67" i="16"/>
  <c r="AW67" i="16" s="1"/>
  <c r="AT75" i="16"/>
  <c r="AW75" i="16"/>
  <c r="AT83" i="16"/>
  <c r="AW83" i="16" s="1"/>
  <c r="AT33" i="16"/>
  <c r="AT43" i="16"/>
  <c r="AW43" i="16"/>
  <c r="AT61" i="16"/>
  <c r="AV61" i="16" s="1"/>
  <c r="AT69" i="16"/>
  <c r="AV69" i="16" s="1"/>
  <c r="AT77" i="16"/>
  <c r="AV77" i="16" s="1"/>
  <c r="AT101" i="16"/>
  <c r="AV101" i="16" s="1"/>
  <c r="AT109" i="16"/>
  <c r="AV109" i="16"/>
  <c r="AT117" i="16"/>
  <c r="AV117" i="16" s="1"/>
  <c r="AT125" i="16"/>
  <c r="AV125" i="16"/>
  <c r="AT139" i="16"/>
  <c r="AW139" i="16" s="1"/>
  <c r="AT57" i="16"/>
  <c r="AV57" i="16" s="1"/>
  <c r="AT65" i="16"/>
  <c r="AV65" i="16"/>
  <c r="AT73" i="16"/>
  <c r="AV73" i="16"/>
  <c r="AT81" i="16"/>
  <c r="AV81" i="16" s="1"/>
  <c r="AV82" i="16"/>
  <c r="AW88" i="16"/>
  <c r="AT97" i="16"/>
  <c r="AV97" i="16" s="1"/>
  <c r="AT105" i="16"/>
  <c r="AV105" i="16" s="1"/>
  <c r="AT113" i="16"/>
  <c r="AV113" i="16" s="1"/>
  <c r="AT121" i="16"/>
  <c r="AV121" i="16" s="1"/>
  <c r="AW128" i="16"/>
  <c r="AT129" i="16"/>
  <c r="AT137" i="16"/>
  <c r="AW137" i="16"/>
  <c r="AT39" i="16"/>
  <c r="AV39" i="16" s="1"/>
  <c r="AT47" i="16"/>
  <c r="AV47" i="16"/>
  <c r="AT55" i="16"/>
  <c r="AV55" i="16" s="1"/>
  <c r="AT63" i="16"/>
  <c r="AV63" i="16"/>
  <c r="AT71" i="16"/>
  <c r="AV71" i="16" s="1"/>
  <c r="AT79" i="16"/>
  <c r="AW79" i="16" s="1"/>
  <c r="AT95" i="16"/>
  <c r="AV95" i="16" s="1"/>
  <c r="AT103" i="16"/>
  <c r="AV103" i="16" s="1"/>
  <c r="AT111" i="16"/>
  <c r="AV111" i="16" s="1"/>
  <c r="AT119" i="16"/>
  <c r="AV119" i="16" s="1"/>
  <c r="AT127" i="16"/>
  <c r="AW127" i="16" s="1"/>
  <c r="AT135" i="16"/>
  <c r="AW135" i="16" s="1"/>
  <c r="AW132" i="16"/>
  <c r="AW84" i="16"/>
  <c r="W24" i="16"/>
  <c r="X24" i="16" s="1"/>
  <c r="AW57" i="16"/>
  <c r="AC26" i="16"/>
  <c r="AW125" i="16"/>
  <c r="AW109" i="16"/>
  <c r="AO17" i="16"/>
  <c r="AW73" i="16"/>
  <c r="AW111" i="16"/>
  <c r="AW118" i="16"/>
  <c r="AW86" i="16"/>
  <c r="AW39" i="16"/>
  <c r="AW56" i="16"/>
  <c r="AV83" i="16"/>
  <c r="N18" i="16"/>
  <c r="AW90" i="16"/>
  <c r="AW47" i="16"/>
  <c r="AW65" i="16"/>
  <c r="AW92" i="16"/>
  <c r="AW77" i="16"/>
  <c r="AW61" i="16"/>
  <c r="AW115" i="16"/>
  <c r="AW53" i="16"/>
  <c r="AW32" i="16"/>
  <c r="AW103" i="16"/>
  <c r="AV139" i="16"/>
  <c r="AV43" i="16"/>
  <c r="AW59" i="16"/>
  <c r="W30" i="16"/>
  <c r="X30" i="16" s="1"/>
  <c r="AV129" i="16"/>
  <c r="W22" i="16"/>
  <c r="X22" i="16" s="1"/>
  <c r="AN30" i="16"/>
  <c r="AK30" i="16" s="1"/>
  <c r="AV137" i="16"/>
  <c r="AW63" i="16"/>
  <c r="AW81" i="16"/>
  <c r="AW101" i="16"/>
  <c r="AV67" i="16"/>
  <c r="AV35" i="16"/>
  <c r="AW51" i="16"/>
  <c r="AO30" i="16"/>
  <c r="AL30" i="16" s="1"/>
  <c r="AV127" i="16"/>
  <c r="AW121" i="16"/>
  <c r="AW113" i="16"/>
  <c r="AW97" i="16"/>
  <c r="W16" i="16"/>
  <c r="X16" i="16" s="1"/>
  <c r="AC16" i="16"/>
  <c r="AE16" i="16" s="1"/>
  <c r="AN16" i="16"/>
  <c r="AV75" i="16"/>
  <c r="AV123" i="16"/>
  <c r="AN21" i="16"/>
  <c r="AK21" i="16" s="1"/>
  <c r="AP30" i="16"/>
  <c r="D42" i="5"/>
  <c r="D41" i="5"/>
  <c r="D37" i="5"/>
  <c r="D36" i="5"/>
  <c r="J147" i="31" l="1"/>
  <c r="Z13" i="31"/>
  <c r="I13" i="31"/>
  <c r="AI146" i="31"/>
  <c r="AH146" i="31"/>
  <c r="AP18" i="16"/>
  <c r="AV87" i="16"/>
  <c r="AW87" i="16"/>
  <c r="AV91" i="16"/>
  <c r="AC29" i="16"/>
  <c r="AV37" i="16"/>
  <c r="AW37" i="16"/>
  <c r="AV45" i="16"/>
  <c r="AW45" i="16"/>
  <c r="AW100" i="16"/>
  <c r="AV100" i="16"/>
  <c r="AW104" i="16"/>
  <c r="AV104" i="16"/>
  <c r="AW108" i="16"/>
  <c r="AV108" i="16"/>
  <c r="AV112" i="16"/>
  <c r="AW112" i="16"/>
  <c r="AV116" i="16"/>
  <c r="AW116" i="16"/>
  <c r="AW124" i="16"/>
  <c r="AV124" i="16"/>
  <c r="AV38" i="16"/>
  <c r="AW38" i="16"/>
  <c r="AW50" i="16"/>
  <c r="AV50" i="16"/>
  <c r="AW58" i="16"/>
  <c r="AV58" i="16"/>
  <c r="AW70" i="16"/>
  <c r="AV70" i="16"/>
  <c r="AV89" i="16"/>
  <c r="AW89" i="16"/>
  <c r="AV93" i="16"/>
  <c r="AW93" i="16"/>
  <c r="AV133" i="16"/>
  <c r="AW133" i="16"/>
  <c r="AV114" i="16"/>
  <c r="AW114" i="16"/>
  <c r="M21" i="16"/>
  <c r="AO16" i="16"/>
  <c r="AW105" i="16"/>
  <c r="AN22" i="16"/>
  <c r="AP22" i="16" s="1"/>
  <c r="AW107" i="16"/>
  <c r="AW55" i="16"/>
  <c r="W18" i="16"/>
  <c r="X18" i="16" s="1"/>
  <c r="AW106" i="16"/>
  <c r="AV122" i="16"/>
  <c r="AT91" i="16"/>
  <c r="AW91" i="16" s="1"/>
  <c r="L29" i="16"/>
  <c r="W29" i="16" s="1"/>
  <c r="X29" i="16" s="1"/>
  <c r="AT76" i="16"/>
  <c r="AV76" i="16" s="1"/>
  <c r="AV52" i="16"/>
  <c r="AW35" i="16"/>
  <c r="AV136" i="16"/>
  <c r="AI21" i="16"/>
  <c r="AO21" i="16"/>
  <c r="AW117" i="16"/>
  <c r="AW102" i="16"/>
  <c r="AV79" i="16"/>
  <c r="AT46" i="16"/>
  <c r="AV46" i="16" s="1"/>
  <c r="AT60" i="16"/>
  <c r="AV60" i="16" s="1"/>
  <c r="L23" i="16"/>
  <c r="AT36" i="16"/>
  <c r="AW36" i="16" s="1"/>
  <c r="AV42" i="16"/>
  <c r="M30" i="16"/>
  <c r="AG21" i="16"/>
  <c r="AF21" i="16" s="1"/>
  <c r="AF16" i="16"/>
  <c r="AW34" i="16"/>
  <c r="AN24" i="16"/>
  <c r="AW110" i="16"/>
  <c r="AV49" i="16"/>
  <c r="AT62" i="16"/>
  <c r="AV62" i="16" s="1"/>
  <c r="AV72" i="16"/>
  <c r="AT21" i="16"/>
  <c r="AW21" i="16" s="1"/>
  <c r="AM30" i="16"/>
  <c r="AW119" i="16"/>
  <c r="AW94" i="16"/>
  <c r="AV80" i="16"/>
  <c r="AV54" i="16"/>
  <c r="AV34" i="16"/>
  <c r="AV33" i="16"/>
  <c r="AV96" i="16"/>
  <c r="N15" i="16"/>
  <c r="AW69" i="16"/>
  <c r="AF18" i="16"/>
  <c r="AN18" i="16"/>
  <c r="L19" i="16"/>
  <c r="AE26" i="16"/>
  <c r="AV44" i="16"/>
  <c r="AV98" i="16"/>
  <c r="AV110" i="16"/>
  <c r="AW126" i="16"/>
  <c r="L15" i="16"/>
  <c r="AI30" i="16"/>
  <c r="W21" i="16"/>
  <c r="X21" i="16" s="1"/>
  <c r="AW33" i="16"/>
  <c r="AW134" i="16"/>
  <c r="AG18" i="16"/>
  <c r="AO22" i="16"/>
  <c r="W26" i="16"/>
  <c r="X26" i="16" s="1"/>
  <c r="L20" i="16"/>
  <c r="AW44" i="16"/>
  <c r="V16" i="16"/>
  <c r="V18" i="16"/>
  <c r="W28" i="16"/>
  <c r="X28" i="16" s="1"/>
  <c r="AC17" i="16"/>
  <c r="AE17" i="16" s="1"/>
  <c r="N16" i="16"/>
  <c r="M16" i="16" s="1"/>
  <c r="AT74" i="16"/>
  <c r="AW74" i="16" s="1"/>
  <c r="AT120" i="16"/>
  <c r="AW120" i="16" s="1"/>
  <c r="AT138" i="16"/>
  <c r="AW138" i="16" s="1"/>
  <c r="AU21" i="16"/>
  <c r="AV21" i="16"/>
  <c r="AT30" i="16"/>
  <c r="O30" i="16"/>
  <c r="AB30" i="16"/>
  <c r="AQ30" i="16"/>
  <c r="AP16" i="16"/>
  <c r="AK16" i="16"/>
  <c r="AL16" i="16"/>
  <c r="AI22" i="16"/>
  <c r="AV135" i="16"/>
  <c r="W17" i="16"/>
  <c r="X17" i="16" s="1"/>
  <c r="AO29" i="16"/>
  <c r="AN29" i="16"/>
  <c r="AW71" i="16"/>
  <c r="AW48" i="16"/>
  <c r="AW131" i="16"/>
  <c r="AN17" i="16"/>
  <c r="AF22" i="16"/>
  <c r="AV40" i="16"/>
  <c r="AW40" i="16"/>
  <c r="AV85" i="16"/>
  <c r="AW85" i="16"/>
  <c r="AW99" i="16"/>
  <c r="AV66" i="16"/>
  <c r="AW66" i="16"/>
  <c r="AG26" i="16"/>
  <c r="AO26" i="16"/>
  <c r="AN26" i="16"/>
  <c r="AF26" i="16"/>
  <c r="AC19" i="16"/>
  <c r="AE19" i="16" s="1"/>
  <c r="N17" i="16"/>
  <c r="AG17" i="16"/>
  <c r="AF17" i="16" s="1"/>
  <c r="N26" i="16"/>
  <c r="AN28" i="16"/>
  <c r="AO28" i="16"/>
  <c r="AP28" i="16" s="1"/>
  <c r="AG28" i="16"/>
  <c r="AF28" i="16" s="1"/>
  <c r="AE24" i="16"/>
  <c r="N24" i="16"/>
  <c r="L27" i="16"/>
  <c r="AV88" i="16"/>
  <c r="AV120" i="16"/>
  <c r="AW130" i="16"/>
  <c r="L31" i="16"/>
  <c r="L25" i="16"/>
  <c r="J14" i="31" l="1"/>
  <c r="J148" i="31"/>
  <c r="AI147" i="31"/>
  <c r="AH147" i="31"/>
  <c r="O16" i="16"/>
  <c r="AB16" i="16"/>
  <c r="AT16" i="16"/>
  <c r="W19" i="16"/>
  <c r="X19" i="16" s="1"/>
  <c r="AG19" i="16"/>
  <c r="AN19" i="16"/>
  <c r="AW76" i="16"/>
  <c r="N29" i="16"/>
  <c r="AE29" i="16"/>
  <c r="AL18" i="16"/>
  <c r="M18" i="16"/>
  <c r="AI18" i="16"/>
  <c r="AK18" i="16"/>
  <c r="AL21" i="16"/>
  <c r="AM21" i="16" s="1"/>
  <c r="AP21" i="16"/>
  <c r="AQ21" i="16" s="1"/>
  <c r="Z21" i="16" s="1"/>
  <c r="AA21" i="16" s="1"/>
  <c r="AW60" i="16"/>
  <c r="AV138" i="16"/>
  <c r="AG29" i="16"/>
  <c r="AF29" i="16" s="1"/>
  <c r="AI16" i="16"/>
  <c r="AC20" i="16"/>
  <c r="AE20" i="16" s="1"/>
  <c r="W20" i="16"/>
  <c r="X20" i="16" s="1"/>
  <c r="N20" i="16"/>
  <c r="AI20" i="16" s="1"/>
  <c r="AF20" i="16"/>
  <c r="AN20" i="16"/>
  <c r="AO20" i="16"/>
  <c r="AG20" i="16"/>
  <c r="AF15" i="16"/>
  <c r="AN15" i="16"/>
  <c r="AO15" i="16"/>
  <c r="AP15" i="16" s="1"/>
  <c r="AG15" i="16"/>
  <c r="W15" i="16"/>
  <c r="X15" i="16" s="1"/>
  <c r="AC15" i="16"/>
  <c r="AE15" i="16" s="1"/>
  <c r="AK24" i="16"/>
  <c r="AL24" i="16"/>
  <c r="O21" i="16"/>
  <c r="AB21" i="16"/>
  <c r="AW46" i="16"/>
  <c r="AV36" i="16"/>
  <c r="AK22" i="16"/>
  <c r="N19" i="16"/>
  <c r="AL22" i="16"/>
  <c r="AM22" i="16" s="1"/>
  <c r="AQ22" i="16" s="1"/>
  <c r="AN23" i="16"/>
  <c r="W23" i="16"/>
  <c r="X23" i="16" s="1"/>
  <c r="AE23" i="16"/>
  <c r="AG23" i="16"/>
  <c r="AF23" i="16" s="1"/>
  <c r="AO23" i="16"/>
  <c r="AP23" i="16" s="1"/>
  <c r="AF19" i="16"/>
  <c r="AW62" i="16"/>
  <c r="AC23" i="16"/>
  <c r="AO19" i="16"/>
  <c r="AP19" i="16" s="1"/>
  <c r="AV74" i="16"/>
  <c r="M22" i="16"/>
  <c r="AP24" i="16"/>
  <c r="N23" i="16"/>
  <c r="M17" i="16"/>
  <c r="AK17" i="16"/>
  <c r="AL17" i="16"/>
  <c r="AI17" i="16"/>
  <c r="AP17" i="16"/>
  <c r="AI19" i="16"/>
  <c r="AU30" i="16"/>
  <c r="AV30" i="16"/>
  <c r="AW30" i="16"/>
  <c r="AC25" i="16"/>
  <c r="AE25" i="16" s="1"/>
  <c r="AO25" i="16"/>
  <c r="AF25" i="16"/>
  <c r="AG25" i="16"/>
  <c r="AN25" i="16"/>
  <c r="W25" i="16"/>
  <c r="X25" i="16" s="1"/>
  <c r="N25" i="16"/>
  <c r="M24" i="16"/>
  <c r="AI24" i="16"/>
  <c r="AL28" i="16"/>
  <c r="AK28" i="16"/>
  <c r="AI28" i="16"/>
  <c r="M28" i="16"/>
  <c r="AP26" i="16"/>
  <c r="AI29" i="16"/>
  <c r="AL29" i="16"/>
  <c r="M29" i="16"/>
  <c r="AK29" i="16"/>
  <c r="AM16" i="16"/>
  <c r="AQ16" i="16" s="1"/>
  <c r="Z30" i="16"/>
  <c r="AA30" i="16" s="1"/>
  <c r="AC27" i="16"/>
  <c r="AE27" i="16" s="1"/>
  <c r="AO27" i="16"/>
  <c r="AG27" i="16"/>
  <c r="AF27" i="16" s="1"/>
  <c r="N27" i="16"/>
  <c r="W27" i="16"/>
  <c r="X27" i="16" s="1"/>
  <c r="AN27" i="16"/>
  <c r="AL26" i="16"/>
  <c r="AI26" i="16"/>
  <c r="AK26" i="16"/>
  <c r="M26" i="16"/>
  <c r="AB22" i="16"/>
  <c r="O22" i="16"/>
  <c r="AT22" i="16"/>
  <c r="AW16" i="16"/>
  <c r="AV16" i="16"/>
  <c r="AU16" i="16"/>
  <c r="AC31" i="16"/>
  <c r="AN31" i="16"/>
  <c r="AO31" i="16"/>
  <c r="AP31" i="16" s="1"/>
  <c r="AE31" i="16"/>
  <c r="AG31" i="16"/>
  <c r="W31" i="16"/>
  <c r="X31" i="16" s="1"/>
  <c r="AF31" i="16"/>
  <c r="N31" i="16"/>
  <c r="AP29" i="16"/>
  <c r="J149" i="31" l="1"/>
  <c r="AH14" i="31"/>
  <c r="AI14" i="31"/>
  <c r="AH148" i="31"/>
  <c r="AI148" i="31"/>
  <c r="AI15" i="16"/>
  <c r="AQ15" i="16" s="1"/>
  <c r="M15" i="16"/>
  <c r="AL15" i="16"/>
  <c r="AM15" i="16" s="1"/>
  <c r="AK15" i="16"/>
  <c r="AK19" i="16"/>
  <c r="AM19" i="16" s="1"/>
  <c r="AQ19" i="16" s="1"/>
  <c r="AL19" i="16"/>
  <c r="M19" i="16"/>
  <c r="AM26" i="16"/>
  <c r="AP25" i="16"/>
  <c r="O18" i="16"/>
  <c r="AB18" i="16"/>
  <c r="AT18" i="16"/>
  <c r="AM18" i="16"/>
  <c r="AQ18" i="16" s="1"/>
  <c r="Z18" i="16" s="1"/>
  <c r="AA18" i="16" s="1"/>
  <c r="AP20" i="16"/>
  <c r="AL23" i="16"/>
  <c r="AK23" i="16"/>
  <c r="M23" i="16"/>
  <c r="AI23" i="16"/>
  <c r="AM23" i="16" s="1"/>
  <c r="AK20" i="16"/>
  <c r="AM20" i="16" s="1"/>
  <c r="AL20" i="16"/>
  <c r="M20" i="16"/>
  <c r="Z16" i="16"/>
  <c r="AA16" i="16" s="1"/>
  <c r="AI27" i="16"/>
  <c r="AL27" i="16"/>
  <c r="M27" i="16"/>
  <c r="AK27" i="16"/>
  <c r="AM24" i="16"/>
  <c r="AQ24" i="16" s="1"/>
  <c r="AU22" i="16"/>
  <c r="AW22" i="16"/>
  <c r="AV22" i="16"/>
  <c r="AQ26" i="16"/>
  <c r="AM17" i="16"/>
  <c r="O29" i="16"/>
  <c r="AB29" i="16"/>
  <c r="AT29" i="16"/>
  <c r="Z22" i="16"/>
  <c r="AA22" i="16" s="1"/>
  <c r="AM28" i="16"/>
  <c r="AQ28" i="16" s="1"/>
  <c r="AB24" i="16"/>
  <c r="O24" i="16"/>
  <c r="AT24" i="16"/>
  <c r="AL25" i="16"/>
  <c r="AK25" i="16"/>
  <c r="AI25" i="16"/>
  <c r="M25" i="16"/>
  <c r="AQ29" i="16"/>
  <c r="AB28" i="16"/>
  <c r="O28" i="16"/>
  <c r="AI31" i="16"/>
  <c r="AK31" i="16"/>
  <c r="M31" i="16"/>
  <c r="AL31" i="16"/>
  <c r="O26" i="16"/>
  <c r="AT26" i="16"/>
  <c r="AB26" i="16"/>
  <c r="AP27" i="16"/>
  <c r="AM29" i="16"/>
  <c r="AQ17" i="16"/>
  <c r="AB17" i="16"/>
  <c r="O17" i="16"/>
  <c r="AT17" i="16"/>
  <c r="J150" i="31" l="1"/>
  <c r="AH149" i="31"/>
  <c r="AI149" i="31"/>
  <c r="AR15" i="16"/>
  <c r="AR16" i="16" s="1"/>
  <c r="Z15" i="16"/>
  <c r="AA15" i="16" s="1"/>
  <c r="AT23" i="16"/>
  <c r="O23" i="16"/>
  <c r="AB23" i="16"/>
  <c r="AU18" i="16"/>
  <c r="AW18" i="16"/>
  <c r="AV18" i="16"/>
  <c r="O15" i="16"/>
  <c r="AB15" i="16"/>
  <c r="AT15" i="16"/>
  <c r="L8" i="16"/>
  <c r="AQ23" i="16"/>
  <c r="Z23" i="16" s="1"/>
  <c r="AA23" i="16" s="1"/>
  <c r="AQ20" i="16"/>
  <c r="Z20" i="16" s="1"/>
  <c r="AA20" i="16" s="1"/>
  <c r="AT19" i="16"/>
  <c r="AB19" i="16"/>
  <c r="O19" i="16"/>
  <c r="O20" i="16"/>
  <c r="AT20" i="16"/>
  <c r="AB20" i="16"/>
  <c r="Z24" i="16"/>
  <c r="AA24" i="16" s="1"/>
  <c r="Z28" i="16"/>
  <c r="AA28" i="16" s="1"/>
  <c r="AU17" i="16"/>
  <c r="AV17" i="16"/>
  <c r="AW17" i="16"/>
  <c r="AM27" i="16"/>
  <c r="AQ27" i="16" s="1"/>
  <c r="Z29" i="16"/>
  <c r="AA29" i="16" s="1"/>
  <c r="AU29" i="16"/>
  <c r="AV29" i="16"/>
  <c r="AW29" i="16"/>
  <c r="AU26" i="16"/>
  <c r="AW26" i="16"/>
  <c r="AV26" i="16"/>
  <c r="AB25" i="16"/>
  <c r="O25" i="16"/>
  <c r="AT25" i="16"/>
  <c r="AV24" i="16"/>
  <c r="AW24" i="16"/>
  <c r="AU24" i="16"/>
  <c r="Z26" i="16"/>
  <c r="AA26" i="16" s="1"/>
  <c r="Z19" i="16"/>
  <c r="AA19" i="16" s="1"/>
  <c r="O27" i="16"/>
  <c r="AB27" i="16"/>
  <c r="AT27" i="16"/>
  <c r="AB31" i="16"/>
  <c r="O31" i="16"/>
  <c r="AT31" i="16"/>
  <c r="Z17" i="16"/>
  <c r="AA17" i="16" s="1"/>
  <c r="AR17" i="16"/>
  <c r="AR18" i="16" s="1"/>
  <c r="AR19" i="16" s="1"/>
  <c r="AR20" i="16" s="1"/>
  <c r="AR21" i="16" s="1"/>
  <c r="AR22" i="16" s="1"/>
  <c r="AR23" i="16" s="1"/>
  <c r="AR24" i="16" s="1"/>
  <c r="AM31" i="16"/>
  <c r="AQ31" i="16" s="1"/>
  <c r="AM25" i="16"/>
  <c r="AQ25" i="16" s="1"/>
  <c r="J151" i="31" l="1"/>
  <c r="Y14" i="31"/>
  <c r="AH150" i="31"/>
  <c r="AI150" i="31"/>
  <c r="AU19" i="16"/>
  <c r="AW19" i="16"/>
  <c r="AV19" i="16"/>
  <c r="AU20" i="16"/>
  <c r="AW20" i="16"/>
  <c r="AV20" i="16"/>
  <c r="AU15" i="16"/>
  <c r="AV15" i="16"/>
  <c r="AW15" i="16"/>
  <c r="AW23" i="16"/>
  <c r="AU23" i="16"/>
  <c r="AV23" i="16"/>
  <c r="Z27" i="16"/>
  <c r="AA27" i="16" s="1"/>
  <c r="Z31" i="16"/>
  <c r="AA31" i="16" s="1"/>
  <c r="AU27" i="16"/>
  <c r="AW27" i="16"/>
  <c r="AV27" i="16"/>
  <c r="Z25" i="16"/>
  <c r="AA25" i="16" s="1"/>
  <c r="AR25" i="16"/>
  <c r="AR26" i="16" s="1"/>
  <c r="AR27" i="16" s="1"/>
  <c r="AR28" i="16" s="1"/>
  <c r="AR29" i="16" s="1"/>
  <c r="AR30" i="16" s="1"/>
  <c r="AR31" i="16" s="1"/>
  <c r="AU31" i="16"/>
  <c r="AW31" i="16"/>
  <c r="AV31" i="16"/>
  <c r="AU25" i="16"/>
  <c r="AV25" i="16"/>
  <c r="AW25" i="16"/>
  <c r="J152" i="31" l="1"/>
  <c r="Z14" i="31"/>
  <c r="AI151" i="31"/>
  <c r="AH151" i="31"/>
  <c r="I14" i="31"/>
  <c r="J153" i="31" l="1"/>
  <c r="J15" i="31"/>
  <c r="AH152" i="31"/>
  <c r="AI152" i="31"/>
  <c r="J154" i="31" l="1"/>
  <c r="AH153" i="31"/>
  <c r="AI153" i="31"/>
  <c r="AH15" i="31"/>
  <c r="AI15" i="31"/>
  <c r="J155" i="31" l="1"/>
  <c r="AI154" i="31"/>
  <c r="AH154" i="31"/>
  <c r="J156" i="31" l="1"/>
  <c r="Y15" i="31"/>
  <c r="AH155" i="31"/>
  <c r="AI155" i="31"/>
  <c r="J157" i="31" l="1"/>
  <c r="Z15" i="31"/>
  <c r="AI156" i="31"/>
  <c r="AH156" i="31"/>
  <c r="I15" i="31"/>
  <c r="J16" i="31" l="1"/>
  <c r="J158" i="31"/>
  <c r="AI157" i="31"/>
  <c r="AH157" i="31"/>
  <c r="J159" i="31" l="1"/>
  <c r="AI16" i="31"/>
  <c r="AH16" i="31"/>
  <c r="AI158" i="31"/>
  <c r="AH158" i="31"/>
  <c r="J160" i="31" l="1"/>
  <c r="AI159" i="31"/>
  <c r="AH159" i="31"/>
  <c r="J161" i="31" l="1"/>
  <c r="Z16" i="31"/>
  <c r="AI160" i="31"/>
  <c r="AH160" i="31"/>
  <c r="J162" i="31" l="1"/>
  <c r="Y16" i="31"/>
  <c r="AH161" i="31"/>
  <c r="AI161" i="31"/>
  <c r="J163" i="31" l="1"/>
  <c r="I16" i="31"/>
  <c r="AI162" i="31"/>
  <c r="AH162" i="31"/>
  <c r="J17" i="31" l="1"/>
  <c r="J164" i="31"/>
  <c r="AH163" i="31"/>
  <c r="AI163" i="31"/>
  <c r="J165" i="31" l="1"/>
  <c r="AH17" i="31"/>
  <c r="AI17" i="31"/>
  <c r="AI164" i="31"/>
  <c r="AH164" i="31"/>
  <c r="Z17" i="31" l="1"/>
  <c r="J166" i="31"/>
  <c r="AH165" i="31"/>
  <c r="AI165" i="31"/>
  <c r="J167" i="31" l="1"/>
  <c r="Y17" i="31"/>
  <c r="AI166" i="31"/>
  <c r="AH166" i="31"/>
  <c r="J168" i="31" l="1"/>
  <c r="I17" i="31"/>
  <c r="AI167" i="31"/>
  <c r="AH167" i="31"/>
  <c r="J169" i="31" l="1"/>
  <c r="J18" i="31"/>
  <c r="AI168" i="31"/>
  <c r="AH168" i="31"/>
  <c r="J170" i="31" l="1"/>
  <c r="AH18" i="31"/>
  <c r="AI18" i="31"/>
  <c r="AH169" i="31"/>
  <c r="AI169" i="31"/>
  <c r="J171" i="31" l="1"/>
  <c r="AI170" i="31"/>
  <c r="AH170" i="31"/>
  <c r="J172" i="31" l="1"/>
  <c r="AI171" i="31"/>
  <c r="AH171" i="31"/>
  <c r="Z18" i="31"/>
  <c r="Y18" i="31"/>
  <c r="J173" i="31" l="1"/>
  <c r="I18" i="31"/>
  <c r="AI172" i="31"/>
  <c r="AH172" i="31"/>
  <c r="J174" i="31" l="1"/>
  <c r="J19" i="31"/>
  <c r="AH173" i="31"/>
  <c r="AI173" i="31"/>
  <c r="J175" i="31" l="1"/>
  <c r="AI174" i="31"/>
  <c r="AH174" i="31"/>
  <c r="AI19" i="31"/>
  <c r="AH19" i="31"/>
  <c r="J176" i="31" l="1"/>
  <c r="AH175" i="31"/>
  <c r="AI175" i="31"/>
  <c r="J177" i="31" l="1"/>
  <c r="Y19" i="31"/>
  <c r="AI176" i="31"/>
  <c r="AH176" i="31"/>
  <c r="J178" i="31" l="1"/>
  <c r="Z19" i="31"/>
  <c r="AH177" i="31"/>
  <c r="AI177" i="31"/>
  <c r="I19" i="31"/>
  <c r="J179" i="31" l="1"/>
  <c r="J20" i="31"/>
  <c r="AI178" i="31"/>
  <c r="AH178" i="31"/>
  <c r="J180" i="31" l="1"/>
  <c r="AI179" i="31"/>
  <c r="AH179" i="31"/>
  <c r="AI20" i="31"/>
  <c r="AH20" i="31"/>
  <c r="J181" i="31" l="1"/>
  <c r="AI180" i="31"/>
  <c r="AH180" i="31"/>
  <c r="J182" i="31" l="1"/>
  <c r="Z20" i="31"/>
  <c r="AI181" i="31"/>
  <c r="AH181" i="31"/>
  <c r="J183" i="31" l="1"/>
  <c r="Y20" i="31"/>
  <c r="AI182" i="31"/>
  <c r="AH182" i="31"/>
  <c r="J184" i="31" l="1"/>
  <c r="I20" i="31"/>
  <c r="AH183" i="31"/>
  <c r="AI183" i="31"/>
  <c r="J21" i="31" l="1"/>
  <c r="J185" i="31"/>
  <c r="AI184" i="31"/>
  <c r="AH184" i="31"/>
  <c r="J186" i="31" l="1"/>
  <c r="AI21" i="31"/>
  <c r="AH21" i="31"/>
  <c r="AH185" i="31"/>
  <c r="AI185" i="31"/>
  <c r="J187" i="31" l="1"/>
  <c r="AI186" i="31"/>
  <c r="AH186" i="31"/>
  <c r="J188" i="31" l="1"/>
  <c r="Y21" i="31"/>
  <c r="AI187" i="31"/>
  <c r="AH187" i="31"/>
  <c r="J189" i="31" l="1"/>
  <c r="I21" i="31"/>
  <c r="Z21" i="31"/>
  <c r="AI188" i="31"/>
  <c r="AH188" i="31"/>
  <c r="J190" i="31" l="1"/>
  <c r="J22" i="31"/>
  <c r="AI189" i="31"/>
  <c r="AH189" i="31"/>
  <c r="AI22" i="31" l="1"/>
  <c r="J191" i="31"/>
  <c r="AH22" i="31"/>
  <c r="AI190" i="31"/>
  <c r="AH190" i="31"/>
  <c r="J192" i="31" l="1"/>
  <c r="Z22" i="31"/>
  <c r="AH191" i="31"/>
  <c r="AI191" i="31"/>
  <c r="J193" i="31" l="1"/>
  <c r="Y22" i="31"/>
  <c r="AI192" i="31"/>
  <c r="AH192" i="31"/>
  <c r="J194" i="31" l="1"/>
  <c r="I22" i="31"/>
  <c r="AH193" i="31"/>
  <c r="AI193" i="31"/>
  <c r="J195" i="31" l="1"/>
  <c r="J23" i="31"/>
  <c r="AI194" i="31"/>
  <c r="AH194" i="31"/>
  <c r="AI23" i="31" l="1"/>
  <c r="J196" i="31"/>
  <c r="AH23" i="31"/>
  <c r="AI195" i="31"/>
  <c r="AH195" i="31"/>
  <c r="J197" i="31" l="1"/>
  <c r="Y23" i="31"/>
  <c r="AI196" i="31"/>
  <c r="AH196" i="31"/>
  <c r="J198" i="31" l="1"/>
  <c r="Z23" i="31"/>
  <c r="AI197" i="31"/>
  <c r="AH197" i="31"/>
  <c r="I23" i="31"/>
  <c r="J199" i="31" l="1"/>
  <c r="J24" i="31"/>
  <c r="AI198" i="31"/>
  <c r="AH198" i="31"/>
  <c r="J200" i="31" l="1"/>
  <c r="J201" i="31"/>
  <c r="AH199" i="31"/>
  <c r="AI199" i="31"/>
  <c r="AI24" i="31"/>
  <c r="AH24" i="31"/>
  <c r="J202" i="31" l="1"/>
  <c r="AI200" i="31"/>
  <c r="AH200" i="31"/>
  <c r="AH201" i="31" l="1"/>
  <c r="AI201" i="31"/>
  <c r="P201" i="31"/>
  <c r="J203" i="31"/>
  <c r="Z24" i="31"/>
  <c r="P202" i="31" l="1"/>
  <c r="AH202" i="31"/>
  <c r="AI202" i="31"/>
  <c r="J204" i="31"/>
  <c r="Y24" i="31"/>
  <c r="AH203" i="31" l="1"/>
  <c r="P203" i="31"/>
  <c r="AI203" i="31"/>
  <c r="J205" i="31"/>
  <c r="I24" i="31"/>
  <c r="J25" i="31" l="1"/>
  <c r="AH204" i="31"/>
  <c r="AI204" i="31"/>
  <c r="P204" i="31"/>
  <c r="J206" i="31"/>
  <c r="AI25" i="31" l="1"/>
  <c r="AI205" i="31"/>
  <c r="P205" i="31"/>
  <c r="AH205" i="31"/>
  <c r="J207" i="31"/>
  <c r="AH25" i="31"/>
  <c r="J208" i="31" l="1"/>
  <c r="AI206" i="31"/>
  <c r="P206" i="31"/>
  <c r="AH206" i="31"/>
  <c r="J209" i="31" l="1"/>
  <c r="P207" i="31"/>
  <c r="AH207" i="31"/>
  <c r="AI207" i="31"/>
  <c r="Z25" i="31"/>
  <c r="Y25" i="31"/>
  <c r="AI208" i="31" l="1"/>
  <c r="P208" i="31"/>
  <c r="AH208" i="31"/>
  <c r="J210" i="31"/>
  <c r="I25" i="31"/>
  <c r="J26" i="31" l="1"/>
  <c r="J211" i="31"/>
  <c r="P209" i="31"/>
  <c r="AH209" i="31"/>
  <c r="AI209" i="31"/>
  <c r="P210" i="31" l="1"/>
  <c r="AI210" i="31"/>
  <c r="AH210" i="31"/>
  <c r="J212" i="31"/>
  <c r="AI26" i="31"/>
  <c r="AH26" i="31"/>
  <c r="AI211" i="31" l="1"/>
  <c r="P211" i="31"/>
  <c r="AH211" i="31"/>
  <c r="J213" i="31"/>
  <c r="AI212" i="31" l="1"/>
  <c r="AH212" i="31"/>
  <c r="P212" i="31"/>
  <c r="J214" i="31"/>
  <c r="Z26" i="31"/>
  <c r="AI213" i="31" l="1"/>
  <c r="P213" i="31"/>
  <c r="AH213" i="31"/>
  <c r="J215" i="31"/>
  <c r="Y26" i="31"/>
  <c r="J216" i="31" l="1"/>
  <c r="AH214" i="31"/>
  <c r="AI214" i="31"/>
  <c r="P214" i="31"/>
  <c r="I26" i="31"/>
  <c r="J27" i="31" l="1"/>
  <c r="P215" i="31"/>
  <c r="AH215" i="31"/>
  <c r="AI215" i="31"/>
  <c r="J217" i="31"/>
  <c r="J218" i="31" l="1"/>
  <c r="P216" i="31"/>
  <c r="AH216" i="31"/>
  <c r="AI216" i="31"/>
  <c r="AH27" i="31"/>
  <c r="AI27" i="31"/>
  <c r="J219" i="31" l="1"/>
  <c r="P217" i="31"/>
  <c r="AI217" i="31"/>
  <c r="AH217" i="31"/>
  <c r="Z27" i="31"/>
  <c r="P218" i="31" l="1"/>
  <c r="AH218" i="31"/>
  <c r="AI218" i="31"/>
  <c r="J220" i="31"/>
  <c r="Y27" i="31"/>
  <c r="P219" i="31" l="1"/>
  <c r="AH219" i="31"/>
  <c r="AI219" i="31"/>
  <c r="J221" i="31"/>
  <c r="I27" i="31"/>
  <c r="J28" i="31" l="1"/>
  <c r="J222" i="31"/>
  <c r="AH220" i="31"/>
  <c r="AI220" i="31"/>
  <c r="P220" i="31"/>
  <c r="AI221" i="31" l="1"/>
  <c r="P221" i="31"/>
  <c r="AH221" i="31"/>
  <c r="J223" i="31"/>
  <c r="AH28" i="31"/>
  <c r="AI28" i="31"/>
  <c r="J224" i="31" l="1"/>
  <c r="AH222" i="31"/>
  <c r="AI222" i="31"/>
  <c r="P222" i="31"/>
  <c r="Z28" i="31" l="1"/>
  <c r="P223" i="31"/>
  <c r="AH223" i="31"/>
  <c r="AI223" i="31"/>
  <c r="J225" i="31"/>
  <c r="Y28" i="31" l="1"/>
  <c r="I28" i="31" s="1"/>
  <c r="J226" i="31"/>
  <c r="P224" i="31"/>
  <c r="AI224" i="31"/>
  <c r="AH224" i="31"/>
  <c r="J29" i="31" l="1"/>
  <c r="J227" i="31"/>
  <c r="AH225" i="31"/>
  <c r="AI225" i="31"/>
  <c r="P225" i="31"/>
  <c r="AI29" i="31" l="1"/>
  <c r="P226" i="31"/>
  <c r="AH226" i="31"/>
  <c r="AI226" i="31"/>
  <c r="AH29" i="31"/>
  <c r="J228" i="31"/>
  <c r="J229" i="31" l="1"/>
  <c r="P227" i="31"/>
  <c r="AH227" i="31"/>
  <c r="AI227" i="31"/>
  <c r="P228" i="31" l="1"/>
  <c r="AH228" i="31"/>
  <c r="AI228" i="31"/>
  <c r="J230" i="31"/>
  <c r="Z29" i="31"/>
  <c r="Y29" i="31"/>
  <c r="J231" i="31" l="1"/>
  <c r="AI229" i="31"/>
  <c r="P229" i="31"/>
  <c r="AH229" i="31"/>
  <c r="I29" i="31"/>
  <c r="J30" i="31" l="1"/>
  <c r="AH230" i="31"/>
  <c r="AI230" i="31"/>
  <c r="P230" i="31"/>
  <c r="J232" i="31"/>
  <c r="P231" i="31" l="1"/>
  <c r="AH231" i="31"/>
  <c r="AI231" i="31"/>
  <c r="J233" i="31"/>
  <c r="AI30" i="31"/>
  <c r="AH30" i="31"/>
  <c r="P232" i="31" l="1"/>
  <c r="AI232" i="31"/>
  <c r="AH232" i="31"/>
  <c r="J234" i="31"/>
  <c r="J235" i="31" l="1"/>
  <c r="AH233" i="31"/>
  <c r="AI233" i="31"/>
  <c r="P233" i="31"/>
  <c r="Y30" i="31"/>
  <c r="P234" i="31" l="1"/>
  <c r="AH234" i="31"/>
  <c r="AI234" i="31"/>
  <c r="J236" i="31"/>
  <c r="Z30" i="31"/>
  <c r="I30" i="31"/>
  <c r="J31" i="31" l="1"/>
  <c r="P235" i="31"/>
  <c r="AI235" i="31"/>
  <c r="AH235" i="31"/>
  <c r="J237" i="31"/>
  <c r="J238" i="31" l="1"/>
  <c r="AH236" i="31"/>
  <c r="AI236" i="31"/>
  <c r="P236" i="31"/>
  <c r="AH31" i="31"/>
  <c r="AI31" i="31"/>
  <c r="AI237" i="31" l="1"/>
  <c r="AH237" i="31"/>
  <c r="P237" i="31"/>
  <c r="J239" i="31"/>
  <c r="J240" i="31" l="1"/>
  <c r="AH238" i="31"/>
  <c r="AI238" i="31"/>
  <c r="P238" i="31"/>
  <c r="J241" i="31" l="1"/>
  <c r="P239" i="31"/>
  <c r="AH239" i="31"/>
  <c r="AI239" i="31"/>
  <c r="Z31" i="31"/>
  <c r="Y31" i="31"/>
  <c r="P240" i="31" l="1"/>
  <c r="AI240" i="31"/>
  <c r="AH240" i="31"/>
  <c r="J242" i="31"/>
  <c r="I31" i="31"/>
  <c r="J32" i="31" l="1"/>
  <c r="AH241" i="31"/>
  <c r="AI241" i="31"/>
  <c r="P241" i="31"/>
  <c r="J243" i="31"/>
  <c r="J244" i="31" l="1"/>
  <c r="P242" i="31"/>
  <c r="AH242" i="31"/>
  <c r="AI242" i="31"/>
  <c r="AI32" i="31"/>
  <c r="AH32" i="31"/>
  <c r="J245" i="31" l="1"/>
  <c r="P243" i="31"/>
  <c r="AH243" i="31"/>
  <c r="AI243" i="31"/>
  <c r="J246" i="31" l="1"/>
  <c r="AH244" i="31"/>
  <c r="AI244" i="31"/>
  <c r="P244" i="31"/>
  <c r="Y32" i="31"/>
  <c r="AI245" i="31" l="1"/>
  <c r="AH245" i="31"/>
  <c r="P245" i="31"/>
  <c r="J247" i="31"/>
  <c r="Z32" i="31"/>
  <c r="I32" i="31"/>
  <c r="J33" i="31" l="1"/>
  <c r="J248" i="31"/>
  <c r="AH246" i="31"/>
  <c r="AI246" i="31"/>
  <c r="P246" i="31"/>
  <c r="P247" i="31" l="1"/>
  <c r="AH247" i="31"/>
  <c r="AI247" i="31"/>
  <c r="J249" i="31"/>
  <c r="AH33" i="31"/>
  <c r="AI33" i="31"/>
  <c r="P248" i="31" l="1"/>
  <c r="AI248" i="31"/>
  <c r="AH248" i="31"/>
  <c r="J250" i="31"/>
  <c r="J251" i="31" l="1"/>
  <c r="AH249" i="31"/>
  <c r="AI249" i="31"/>
  <c r="P249" i="31"/>
  <c r="Y33" i="31"/>
  <c r="P250" i="31" l="1"/>
  <c r="AH250" i="31"/>
  <c r="AI250" i="31"/>
  <c r="J252" i="31"/>
  <c r="Z33" i="31"/>
  <c r="I33" i="31"/>
  <c r="J34" i="31" l="1"/>
  <c r="J253" i="31"/>
  <c r="AH251" i="31"/>
  <c r="P251" i="31"/>
  <c r="AI251" i="31"/>
  <c r="AH252" i="31" l="1"/>
  <c r="P252" i="31"/>
  <c r="AI252" i="31"/>
  <c r="J254" i="31"/>
  <c r="AI34" i="31"/>
  <c r="AH34" i="31"/>
  <c r="J255" i="31" l="1"/>
  <c r="AH253" i="31"/>
  <c r="P253" i="31"/>
  <c r="AI253" i="31"/>
  <c r="P254" i="31" l="1"/>
  <c r="AI254" i="31"/>
  <c r="AH254" i="31"/>
  <c r="J256" i="31"/>
  <c r="Y34" i="31"/>
  <c r="J257" i="31" l="1"/>
  <c r="AH255" i="31"/>
  <c r="AI255" i="31"/>
  <c r="P255" i="31"/>
  <c r="Z34" i="31"/>
  <c r="I34" i="31"/>
  <c r="J35" i="31" l="1"/>
  <c r="J258" i="31"/>
  <c r="AH256" i="31"/>
  <c r="P256" i="31"/>
  <c r="AI256" i="31"/>
  <c r="AH257" i="31" l="1"/>
  <c r="AI257" i="31"/>
  <c r="P257" i="31"/>
  <c r="J259" i="31"/>
  <c r="AI35" i="31"/>
  <c r="AH35" i="31"/>
  <c r="J260" i="31" l="1"/>
  <c r="P258" i="31"/>
  <c r="AH258" i="31"/>
  <c r="AI258" i="31"/>
  <c r="P259" i="31" l="1"/>
  <c r="AH259" i="31"/>
  <c r="AI259" i="31"/>
  <c r="J261" i="31"/>
  <c r="Z35" i="31"/>
  <c r="AI260" i="31" l="1"/>
  <c r="P260" i="31"/>
  <c r="AH260" i="31"/>
  <c r="J262" i="31"/>
  <c r="Y35" i="31"/>
  <c r="J263" i="31" l="1"/>
  <c r="AH261" i="31"/>
  <c r="P261" i="31"/>
  <c r="AI261" i="31"/>
  <c r="I35" i="31"/>
  <c r="J36" i="31" l="1"/>
  <c r="P262" i="31"/>
  <c r="AI262" i="31"/>
  <c r="AH262" i="31"/>
  <c r="J264" i="31"/>
  <c r="J265" i="31" l="1"/>
  <c r="AH263" i="31"/>
  <c r="AI263" i="31"/>
  <c r="P263" i="31"/>
  <c r="AH36" i="31"/>
  <c r="AI36" i="31"/>
  <c r="J266" i="31" l="1"/>
  <c r="P264" i="31"/>
  <c r="AI264" i="31"/>
  <c r="AH264" i="31"/>
  <c r="Z36" i="31"/>
  <c r="AH265" i="31" l="1"/>
  <c r="AI265" i="31"/>
  <c r="P265" i="31"/>
  <c r="J267" i="31"/>
  <c r="Y36" i="31"/>
  <c r="J268" i="31" l="1"/>
  <c r="P266" i="31"/>
  <c r="AH266" i="31"/>
  <c r="AI266" i="31"/>
  <c r="I36" i="31"/>
  <c r="J37" i="31" l="1"/>
  <c r="AI267" i="31"/>
  <c r="P267" i="31"/>
  <c r="AH267" i="31"/>
  <c r="J269" i="31"/>
  <c r="AH37" i="31" l="1"/>
  <c r="J270" i="31"/>
  <c r="AI268" i="31"/>
  <c r="P268" i="31"/>
  <c r="AH268" i="31"/>
  <c r="AI37" i="31"/>
  <c r="P269" i="31" l="1"/>
  <c r="AH269" i="31"/>
  <c r="AI269" i="31"/>
  <c r="J271" i="31"/>
  <c r="J272" i="31" l="1"/>
  <c r="P270" i="31"/>
  <c r="AI270" i="31"/>
  <c r="AH270" i="31"/>
  <c r="Z37" i="31"/>
  <c r="Y37" i="31"/>
  <c r="AH271" i="31" l="1"/>
  <c r="P271" i="31"/>
  <c r="AI271" i="31"/>
  <c r="J273" i="31"/>
  <c r="I37" i="31"/>
  <c r="J38" i="31" l="1"/>
  <c r="J274" i="31"/>
  <c r="AH272" i="31"/>
  <c r="P272" i="31"/>
  <c r="AI272" i="31"/>
  <c r="AH273" i="31" l="1"/>
  <c r="AI273" i="31"/>
  <c r="P273" i="31"/>
  <c r="J275" i="31"/>
  <c r="AI38" i="31"/>
  <c r="AH38" i="31"/>
  <c r="P274" i="31" l="1"/>
  <c r="AH274" i="31"/>
  <c r="AI274" i="31"/>
  <c r="J276" i="31"/>
  <c r="J277" i="31" l="1"/>
  <c r="AH275" i="31"/>
  <c r="AI275" i="31"/>
  <c r="P275" i="31"/>
  <c r="Y38" i="31"/>
  <c r="J278" i="31" l="1"/>
  <c r="AI276" i="31"/>
  <c r="P276" i="31"/>
  <c r="AH276" i="31"/>
  <c r="Z38" i="31"/>
  <c r="I38" i="31"/>
  <c r="J39" i="31" l="1"/>
  <c r="J279" i="31"/>
  <c r="P277" i="31"/>
  <c r="AH277" i="31"/>
  <c r="AI277" i="31"/>
  <c r="J280" i="31" l="1"/>
  <c r="P278" i="31"/>
  <c r="AH278" i="31"/>
  <c r="AI278" i="31"/>
  <c r="AH39" i="31"/>
  <c r="AI39" i="31"/>
  <c r="AH279" i="31" l="1"/>
  <c r="P279" i="31"/>
  <c r="AI279" i="31"/>
  <c r="J281" i="31"/>
  <c r="J282" i="31" l="1"/>
  <c r="AH280" i="31"/>
  <c r="P280" i="31"/>
  <c r="AI280" i="31"/>
  <c r="Y39" i="31"/>
  <c r="AH281" i="31" l="1"/>
  <c r="AI281" i="31"/>
  <c r="P281" i="31"/>
  <c r="J283" i="31"/>
  <c r="Z39" i="31"/>
  <c r="I39" i="31"/>
  <c r="J40" i="31" l="1"/>
  <c r="J284" i="31"/>
  <c r="AI282" i="31"/>
  <c r="P282" i="31"/>
  <c r="AH282" i="31"/>
  <c r="J285" i="31" l="1"/>
  <c r="AI283" i="31"/>
  <c r="AH283" i="31"/>
  <c r="P283" i="31"/>
  <c r="AH40" i="31"/>
  <c r="AI40" i="31"/>
  <c r="AI284" i="31" l="1"/>
  <c r="P284" i="31"/>
  <c r="AH284" i="31"/>
  <c r="J286" i="31"/>
  <c r="P285" i="31" l="1"/>
  <c r="AH285" i="31"/>
  <c r="AI285" i="31"/>
  <c r="J287" i="31"/>
  <c r="Y40" i="31"/>
  <c r="P286" i="31" l="1"/>
  <c r="AH286" i="31"/>
  <c r="AI286" i="31"/>
  <c r="J288" i="31"/>
  <c r="Z40" i="31"/>
  <c r="I40" i="31"/>
  <c r="J41" i="31" l="1"/>
  <c r="J289" i="31"/>
  <c r="AH287" i="31"/>
  <c r="AI287" i="31"/>
  <c r="P287" i="31"/>
  <c r="AI288" i="31" l="1"/>
  <c r="AH288" i="31"/>
  <c r="P288" i="31"/>
  <c r="J290" i="31"/>
  <c r="AI41" i="31"/>
  <c r="AH41" i="31"/>
  <c r="AH289" i="31" l="1"/>
  <c r="AI289" i="31"/>
  <c r="P289" i="31"/>
  <c r="J291" i="31"/>
  <c r="J292" i="31" l="1"/>
  <c r="AI290" i="31"/>
  <c r="P290" i="31"/>
  <c r="AH290" i="31"/>
  <c r="Z41" i="31"/>
  <c r="J293" i="31" l="1"/>
  <c r="AH291" i="31"/>
  <c r="AI291" i="31"/>
  <c r="P291" i="31"/>
  <c r="Y41" i="31"/>
  <c r="AH292" i="31" l="1"/>
  <c r="AI292" i="31"/>
  <c r="P292" i="31"/>
  <c r="J294" i="31"/>
  <c r="I41" i="31"/>
  <c r="J42" i="31" l="1"/>
  <c r="P293" i="31"/>
  <c r="AH293" i="31"/>
  <c r="AI293" i="31"/>
  <c r="J295" i="31"/>
  <c r="AI42" i="31" l="1"/>
  <c r="J296" i="31"/>
  <c r="AH42" i="31"/>
  <c r="P294" i="31"/>
  <c r="AH294" i="31"/>
  <c r="AI294" i="31"/>
  <c r="Z42" i="31" l="1"/>
  <c r="P295" i="31"/>
  <c r="AH295" i="31"/>
  <c r="AI295" i="31"/>
  <c r="J297" i="31"/>
  <c r="AI296" i="31" l="1"/>
  <c r="P296" i="31"/>
  <c r="AH296" i="31"/>
  <c r="J298" i="31"/>
  <c r="Y42" i="31"/>
  <c r="AI297" i="31" l="1"/>
  <c r="AH297" i="31"/>
  <c r="P297" i="31"/>
  <c r="J299" i="31"/>
  <c r="I42" i="31"/>
  <c r="J43" i="31" l="1"/>
  <c r="AI298" i="31"/>
  <c r="P298" i="31"/>
  <c r="AH298" i="31"/>
  <c r="J300" i="31"/>
  <c r="AI299" i="31" l="1"/>
  <c r="P299" i="31"/>
  <c r="AH299" i="31"/>
  <c r="AH43" i="31"/>
  <c r="J301" i="31"/>
  <c r="AI43" i="31"/>
  <c r="J302" i="31" l="1"/>
  <c r="P300" i="31"/>
  <c r="AH300" i="31"/>
  <c r="AI300" i="31"/>
  <c r="Z43" i="31"/>
  <c r="AI301" i="31" l="1"/>
  <c r="P301" i="31"/>
  <c r="AH301" i="31"/>
  <c r="J303" i="31"/>
  <c r="Y43" i="31"/>
  <c r="P302" i="31" l="1"/>
  <c r="AH302" i="31"/>
  <c r="AI302" i="31"/>
  <c r="J304" i="31"/>
  <c r="I43" i="31"/>
  <c r="J44" i="31" l="1"/>
  <c r="P303" i="31"/>
  <c r="AI303" i="31"/>
  <c r="AH303" i="31"/>
  <c r="J305" i="31"/>
  <c r="P304" i="31" l="1"/>
  <c r="AH304" i="31"/>
  <c r="AI304" i="31"/>
  <c r="J306" i="31"/>
  <c r="AI44" i="31"/>
  <c r="AH44" i="31"/>
  <c r="J307" i="31" l="1"/>
  <c r="AI305" i="31"/>
  <c r="AH305" i="31"/>
  <c r="P305" i="31"/>
  <c r="Y44" i="31" l="1"/>
  <c r="I44" i="31" s="1"/>
  <c r="AH306" i="31"/>
  <c r="AI306" i="31"/>
  <c r="P306" i="31"/>
  <c r="J308" i="31"/>
  <c r="J45" i="31" l="1"/>
  <c r="Z44" i="31"/>
  <c r="J309" i="31"/>
  <c r="AH307" i="31"/>
  <c r="AI307" i="31"/>
  <c r="P307" i="31"/>
  <c r="J310" i="31" l="1"/>
  <c r="AH308" i="31"/>
  <c r="P308" i="31"/>
  <c r="AI308" i="31"/>
  <c r="AI45" i="31"/>
  <c r="AH45" i="31"/>
  <c r="P309" i="31" l="1"/>
  <c r="AH309" i="31"/>
  <c r="AI309" i="31"/>
  <c r="J311" i="31"/>
  <c r="J312" i="31" l="1"/>
  <c r="AI310" i="31"/>
  <c r="AH310" i="31"/>
  <c r="P310" i="31"/>
  <c r="Z45" i="31"/>
  <c r="P311" i="31" l="1"/>
  <c r="AH311" i="31"/>
  <c r="AI311" i="31"/>
  <c r="J313" i="31"/>
  <c r="Y45" i="31"/>
  <c r="J314" i="31" l="1"/>
  <c r="AH312" i="31"/>
  <c r="AI312" i="31"/>
  <c r="P312" i="31"/>
  <c r="I45" i="31"/>
  <c r="J46" i="31" l="1"/>
  <c r="P313" i="31"/>
  <c r="AH313" i="31"/>
  <c r="AI313" i="31"/>
  <c r="J315" i="31"/>
  <c r="AH46" i="31" l="1"/>
  <c r="AI314" i="31"/>
  <c r="AH314" i="31"/>
  <c r="P314" i="31"/>
  <c r="AI46" i="31"/>
  <c r="J316" i="31"/>
  <c r="Z46" i="31" l="1"/>
  <c r="J317" i="31"/>
  <c r="AH315" i="31"/>
  <c r="AI315" i="31"/>
  <c r="P315" i="31"/>
  <c r="J318" i="31" l="1"/>
  <c r="AH316" i="31"/>
  <c r="AI316" i="31"/>
  <c r="P316" i="31"/>
  <c r="Y46" i="31"/>
  <c r="AH317" i="31" l="1"/>
  <c r="AI317" i="31"/>
  <c r="P317" i="31"/>
  <c r="J319" i="31"/>
  <c r="I46" i="31"/>
  <c r="J47" i="31" l="1"/>
  <c r="J320" i="31"/>
  <c r="AH318" i="31"/>
  <c r="AI318" i="31"/>
  <c r="P318" i="31"/>
  <c r="AI47" i="31" l="1"/>
  <c r="AH47" i="31"/>
  <c r="P319" i="31"/>
  <c r="AH319" i="31"/>
  <c r="AI319" i="31"/>
  <c r="J321" i="31"/>
  <c r="J322" i="31" l="1"/>
  <c r="AH320" i="31"/>
  <c r="AI320" i="31"/>
  <c r="P320" i="31"/>
  <c r="P321" i="31" l="1"/>
  <c r="AH321" i="31"/>
  <c r="AI321" i="31"/>
  <c r="J323" i="31"/>
  <c r="Z47" i="31"/>
  <c r="Y47" i="31"/>
  <c r="J324" i="31" l="1"/>
  <c r="AI322" i="31"/>
  <c r="P322" i="31"/>
  <c r="AH322" i="31"/>
  <c r="I47" i="31"/>
  <c r="J48" i="31" l="1"/>
  <c r="AH323" i="31"/>
  <c r="AI323" i="31"/>
  <c r="P323" i="31"/>
  <c r="J325" i="31"/>
  <c r="AH324" i="31" l="1"/>
  <c r="AI324" i="31"/>
  <c r="P324" i="31"/>
  <c r="J326" i="31"/>
  <c r="AI48" i="31"/>
  <c r="AH48" i="31"/>
  <c r="AH325" i="31" l="1"/>
  <c r="AI325" i="31"/>
  <c r="P325" i="31"/>
  <c r="J327" i="31"/>
  <c r="J328" i="31" l="1"/>
  <c r="AH326" i="31"/>
  <c r="AI326" i="31"/>
  <c r="P326" i="31"/>
  <c r="Z48" i="31"/>
  <c r="J329" i="31" l="1"/>
  <c r="AH327" i="31"/>
  <c r="AI327" i="31"/>
  <c r="P327" i="31"/>
  <c r="Y48" i="31"/>
  <c r="P328" i="31" l="1"/>
  <c r="AH328" i="31"/>
  <c r="AI328" i="31"/>
  <c r="J330" i="31"/>
  <c r="I48" i="31"/>
  <c r="J49" i="31" l="1"/>
  <c r="J331" i="31"/>
  <c r="P329" i="31"/>
  <c r="AH329" i="31"/>
  <c r="AI329" i="31"/>
  <c r="J332" i="31" l="1"/>
  <c r="AI330" i="31"/>
  <c r="P330" i="31"/>
  <c r="AH330" i="31"/>
  <c r="AI49" i="31"/>
  <c r="AH49" i="31"/>
  <c r="AH331" i="31" l="1"/>
  <c r="AI331" i="31"/>
  <c r="P331" i="31"/>
  <c r="J333" i="31"/>
  <c r="Z49" i="31"/>
  <c r="J334" i="31" l="1"/>
  <c r="AH332" i="31"/>
  <c r="AI332" i="31"/>
  <c r="P332" i="31"/>
  <c r="Y49" i="31"/>
  <c r="P333" i="31" l="1"/>
  <c r="AH333" i="31"/>
  <c r="AI333" i="31"/>
  <c r="J335" i="31"/>
  <c r="I49" i="31"/>
  <c r="J50" i="31" l="1"/>
  <c r="J336" i="31"/>
  <c r="AH334" i="31"/>
  <c r="AI334" i="31"/>
  <c r="P334" i="31"/>
  <c r="J337" i="31" l="1"/>
  <c r="P335" i="31"/>
  <c r="AH335" i="31"/>
  <c r="AI335" i="31"/>
  <c r="AI50" i="31"/>
  <c r="AH50" i="31"/>
  <c r="J338" i="31" l="1"/>
  <c r="P336" i="31"/>
  <c r="AH336" i="31"/>
  <c r="AI336" i="31"/>
  <c r="Y50" i="31"/>
  <c r="J339" i="31" l="1"/>
  <c r="AI337" i="31"/>
  <c r="P337" i="31"/>
  <c r="AH337" i="31"/>
  <c r="Z50" i="31"/>
  <c r="I50" i="31"/>
  <c r="J51" i="31" l="1"/>
  <c r="J340" i="31"/>
  <c r="AI338" i="31"/>
  <c r="P338" i="31"/>
  <c r="AH338" i="31"/>
  <c r="AI339" i="31" l="1"/>
  <c r="P339" i="31"/>
  <c r="AH339" i="31"/>
  <c r="J341" i="31"/>
  <c r="AI51" i="31"/>
  <c r="AH51" i="31"/>
  <c r="J342" i="31" l="1"/>
  <c r="AI340" i="31"/>
  <c r="P340" i="31"/>
  <c r="AH340" i="31"/>
  <c r="J343" i="31" l="1"/>
  <c r="AI341" i="31"/>
  <c r="AH341" i="31"/>
  <c r="P341" i="31"/>
  <c r="Z51" i="31"/>
  <c r="P342" i="31" l="1"/>
  <c r="AI342" i="31"/>
  <c r="AH342" i="31"/>
  <c r="J344" i="31"/>
  <c r="Y51" i="31"/>
  <c r="AI343" i="31" l="1"/>
  <c r="P343" i="31"/>
  <c r="AH343" i="31"/>
  <c r="J345" i="31"/>
  <c r="I51" i="31"/>
  <c r="J52" i="31" l="1"/>
  <c r="P344" i="31"/>
  <c r="AH344" i="31"/>
  <c r="AI344" i="31"/>
  <c r="J346" i="31"/>
  <c r="P345" i="31" l="1"/>
  <c r="AH345" i="31"/>
  <c r="AI345" i="31"/>
  <c r="J347" i="31"/>
  <c r="AI52" i="31"/>
  <c r="AH52" i="31"/>
  <c r="P346" i="31" l="1"/>
  <c r="AI346" i="31"/>
  <c r="AH346" i="31"/>
  <c r="J348" i="31"/>
  <c r="Z52" i="31"/>
  <c r="P347" i="31" l="1"/>
  <c r="AH347" i="31"/>
  <c r="AI347" i="31"/>
  <c r="J349" i="31"/>
  <c r="Y52" i="31"/>
  <c r="AH348" i="31" l="1"/>
  <c r="AI348" i="31"/>
  <c r="P348" i="31"/>
  <c r="J350" i="31"/>
  <c r="I52" i="31"/>
  <c r="J53" i="31" l="1"/>
  <c r="J351" i="31"/>
  <c r="AI349" i="31"/>
  <c r="P349" i="31"/>
  <c r="AH349" i="31"/>
  <c r="J352" i="31" l="1"/>
  <c r="AI350" i="31"/>
  <c r="P350" i="31"/>
  <c r="AH350" i="31"/>
  <c r="AI53" i="31"/>
  <c r="AH53" i="31"/>
  <c r="AH351" i="31" l="1"/>
  <c r="AI351" i="31"/>
  <c r="P351" i="31"/>
  <c r="J353" i="31"/>
  <c r="Z53" i="31"/>
  <c r="J354" i="31" l="1"/>
  <c r="AH352" i="31"/>
  <c r="AI352" i="31"/>
  <c r="P352" i="31"/>
  <c r="Y53" i="31"/>
  <c r="J355" i="31" l="1"/>
  <c r="AI353" i="31"/>
  <c r="AH353" i="31"/>
  <c r="P353" i="31"/>
  <c r="I53" i="31"/>
  <c r="J54" i="31" l="1"/>
  <c r="P354" i="31"/>
  <c r="AI354" i="31"/>
  <c r="AH354" i="31"/>
  <c r="J356" i="31"/>
  <c r="AI54" i="31" l="1"/>
  <c r="J357" i="31"/>
  <c r="P355" i="31"/>
  <c r="AH355" i="31"/>
  <c r="AI355" i="31"/>
  <c r="AH54" i="31"/>
  <c r="AH356" i="31" l="1"/>
  <c r="P356" i="31"/>
  <c r="AI356" i="31"/>
  <c r="J358" i="31"/>
  <c r="AH357" i="31" l="1"/>
  <c r="P357" i="31"/>
  <c r="AI357" i="31"/>
  <c r="J359" i="31"/>
  <c r="Z54" i="31"/>
  <c r="Y54" i="31"/>
  <c r="AI358" i="31" l="1"/>
  <c r="AH358" i="31"/>
  <c r="P358" i="31"/>
  <c r="J360" i="31"/>
  <c r="I54" i="31"/>
  <c r="J55" i="31" l="1"/>
  <c r="AH359" i="31"/>
  <c r="P359" i="31"/>
  <c r="AI359" i="31"/>
  <c r="J361" i="31"/>
  <c r="AH360" i="31" l="1"/>
  <c r="AI360" i="31"/>
  <c r="P360" i="31"/>
  <c r="J362" i="31"/>
  <c r="AI55" i="31"/>
  <c r="AH55" i="31"/>
  <c r="AH361" i="31" l="1"/>
  <c r="P361" i="31"/>
  <c r="AI361" i="31"/>
  <c r="J363" i="31"/>
  <c r="AH362" i="31" l="1"/>
  <c r="P362" i="31"/>
  <c r="AI362" i="31"/>
  <c r="J364" i="31"/>
  <c r="Z55" i="31"/>
  <c r="P363" i="31" l="1"/>
  <c r="AH363" i="31"/>
  <c r="AI363" i="31"/>
  <c r="J365" i="31"/>
  <c r="Y55" i="31"/>
  <c r="AH364" i="31" l="1"/>
  <c r="AI364" i="31"/>
  <c r="P364" i="31"/>
  <c r="J366" i="31"/>
  <c r="I55" i="31"/>
  <c r="J56" i="31" l="1"/>
  <c r="J367" i="31"/>
  <c r="AH365" i="31"/>
  <c r="P365" i="31"/>
  <c r="AI365" i="31"/>
  <c r="AH56" i="31" l="1"/>
  <c r="AH366" i="31"/>
  <c r="AI366" i="31"/>
  <c r="P366" i="31"/>
  <c r="AI56" i="31"/>
  <c r="J368" i="31"/>
  <c r="AI367" i="31" l="1"/>
  <c r="P367" i="31"/>
  <c r="AH367" i="31"/>
  <c r="Y56" i="31"/>
  <c r="J369" i="31"/>
  <c r="P368" i="31" l="1"/>
  <c r="AH368" i="31"/>
  <c r="AI368" i="31"/>
  <c r="J370" i="31"/>
  <c r="Z56" i="31"/>
  <c r="I56" i="31"/>
  <c r="J57" i="31" l="1"/>
  <c r="J371" i="31"/>
  <c r="P369" i="31"/>
  <c r="AI369" i="31"/>
  <c r="AH369" i="31"/>
  <c r="J372" i="31" l="1"/>
  <c r="AH370" i="31"/>
  <c r="P370" i="31"/>
  <c r="AI370" i="31"/>
  <c r="AI57" i="31"/>
  <c r="AH57" i="31"/>
  <c r="AI371" i="31" l="1"/>
  <c r="AH371" i="31"/>
  <c r="P371" i="31"/>
  <c r="J373" i="31"/>
  <c r="J374" i="31" l="1"/>
  <c r="AI372" i="31"/>
  <c r="P372" i="31"/>
  <c r="AH372" i="31"/>
  <c r="Z57" i="31"/>
  <c r="P373" i="31" l="1"/>
  <c r="AI373" i="31"/>
  <c r="AH373" i="31"/>
  <c r="J375" i="31"/>
  <c r="Y57" i="31"/>
  <c r="AI374" i="31" l="1"/>
  <c r="AH374" i="31"/>
  <c r="P374" i="31"/>
  <c r="J376" i="31"/>
  <c r="I57" i="31"/>
  <c r="J58" i="31" l="1"/>
  <c r="J377" i="31"/>
  <c r="AI375" i="31"/>
  <c r="AH375" i="31"/>
  <c r="P375" i="31"/>
  <c r="AI58" i="31" l="1"/>
  <c r="AH58" i="31"/>
  <c r="J378" i="31"/>
  <c r="P376" i="31"/>
  <c r="AH376" i="31"/>
  <c r="AI376" i="31"/>
  <c r="J379" i="31" l="1"/>
  <c r="P377" i="31"/>
  <c r="AI377" i="31"/>
  <c r="AH377" i="31"/>
  <c r="Z58" i="31"/>
  <c r="P378" i="31" l="1"/>
  <c r="AH378" i="31"/>
  <c r="AI378" i="31"/>
  <c r="J380" i="31"/>
  <c r="Y58" i="31"/>
  <c r="J381" i="31" l="1"/>
  <c r="AH379" i="31"/>
  <c r="AI379" i="31"/>
  <c r="P379" i="31"/>
  <c r="I58" i="31"/>
  <c r="J59" i="31" l="1"/>
  <c r="AH380" i="31"/>
  <c r="P380" i="31"/>
  <c r="AI380" i="31"/>
  <c r="J382" i="31"/>
  <c r="AH59" i="31" l="1"/>
  <c r="J383" i="31"/>
  <c r="AI59" i="31"/>
  <c r="AI381" i="31"/>
  <c r="P381" i="31"/>
  <c r="AH381" i="31"/>
  <c r="J384" i="31" l="1"/>
  <c r="Z59" i="31"/>
  <c r="AI382" i="31"/>
  <c r="AH382" i="31"/>
  <c r="P382" i="31"/>
  <c r="J385" i="31" l="1"/>
  <c r="AH383" i="31"/>
  <c r="AI383" i="31"/>
  <c r="P383" i="31"/>
  <c r="Y59" i="31"/>
  <c r="J386" i="31" l="1"/>
  <c r="AH384" i="31"/>
  <c r="AI384" i="31"/>
  <c r="P384" i="31"/>
  <c r="I59" i="31"/>
  <c r="J60" i="31" l="1"/>
  <c r="AH385" i="31"/>
  <c r="P385" i="31"/>
  <c r="AI385" i="31"/>
  <c r="J387" i="31"/>
  <c r="AI60" i="31" l="1"/>
  <c r="AH386" i="31"/>
  <c r="AI386" i="31"/>
  <c r="P386" i="31"/>
  <c r="J388" i="31"/>
  <c r="AH60" i="31"/>
  <c r="AH387" i="31" l="1"/>
  <c r="P387" i="31"/>
  <c r="AI387" i="31"/>
  <c r="J389" i="31"/>
  <c r="AH388" i="31" l="1"/>
  <c r="AI388" i="31"/>
  <c r="P388" i="31"/>
  <c r="J390" i="31"/>
  <c r="Z60" i="31"/>
  <c r="Y60" i="31"/>
  <c r="J391" i="31" l="1"/>
  <c r="P389" i="31"/>
  <c r="AI389" i="31"/>
  <c r="AH389" i="31"/>
  <c r="I60" i="31"/>
  <c r="J61" i="31" l="1"/>
  <c r="J392" i="31"/>
  <c r="AI390" i="31"/>
  <c r="AH390" i="31"/>
  <c r="P390" i="31"/>
  <c r="J393" i="31" l="1"/>
  <c r="P391" i="31"/>
  <c r="AH391" i="31"/>
  <c r="AI391" i="31"/>
  <c r="AI61" i="31"/>
  <c r="AH61" i="31"/>
  <c r="J394" i="31" l="1"/>
  <c r="AH392" i="31"/>
  <c r="AI392" i="31"/>
  <c r="P392" i="31"/>
  <c r="P393" i="31" l="1"/>
  <c r="AI393" i="31"/>
  <c r="AH393" i="31"/>
  <c r="J395" i="31"/>
  <c r="J396" i="31" l="1"/>
  <c r="AI394" i="31"/>
  <c r="AH394" i="31"/>
  <c r="P394" i="31"/>
  <c r="Z61" i="31"/>
  <c r="Y61" i="31"/>
  <c r="J397" i="31" l="1"/>
  <c r="P395" i="31"/>
  <c r="AH395" i="31"/>
  <c r="AI395" i="31"/>
  <c r="I61" i="31"/>
  <c r="J62" i="31" l="1"/>
  <c r="J398" i="31"/>
  <c r="AI396" i="31"/>
  <c r="P396" i="31"/>
  <c r="AH396" i="31"/>
  <c r="AI397" i="31" l="1"/>
  <c r="P397" i="31"/>
  <c r="AH397" i="31"/>
  <c r="J399" i="31"/>
  <c r="AI62" i="31"/>
  <c r="AH62" i="31"/>
  <c r="J400" i="31" l="1"/>
  <c r="AH398" i="31"/>
  <c r="P398" i="31"/>
  <c r="AI398" i="31"/>
  <c r="AH399" i="31" l="1"/>
  <c r="P399" i="31"/>
  <c r="AI399" i="31"/>
  <c r="J401" i="31"/>
  <c r="J402" i="31" l="1"/>
  <c r="AH400" i="31"/>
  <c r="AI400" i="31"/>
  <c r="P400" i="31"/>
  <c r="Y62" i="31"/>
  <c r="Z62" i="31"/>
  <c r="P401" i="31" l="1"/>
  <c r="AH401" i="31"/>
  <c r="AI401" i="31"/>
  <c r="J403" i="31"/>
  <c r="I62" i="31"/>
  <c r="J63" i="31" l="1"/>
  <c r="AI402" i="31"/>
  <c r="P402" i="31"/>
  <c r="AH402" i="31"/>
  <c r="J404" i="31"/>
  <c r="J405" i="31" l="1"/>
  <c r="AH403" i="31"/>
  <c r="AI403" i="31"/>
  <c r="P403" i="31"/>
  <c r="AH63" i="31"/>
  <c r="AI63" i="31"/>
  <c r="J406" i="31" l="1"/>
  <c r="P404" i="31"/>
  <c r="AI404" i="31"/>
  <c r="AH404" i="31"/>
  <c r="AI405" i="31" l="1"/>
  <c r="AH405" i="31"/>
  <c r="P405" i="31"/>
  <c r="J407" i="31"/>
  <c r="Z63" i="31"/>
  <c r="J408" i="31" l="1"/>
  <c r="AH406" i="31"/>
  <c r="AI406" i="31"/>
  <c r="P406" i="31"/>
  <c r="Y63" i="31"/>
  <c r="J409" i="31" l="1"/>
  <c r="AI407" i="31"/>
  <c r="AH407" i="31"/>
  <c r="P407" i="31"/>
  <c r="I63" i="31"/>
  <c r="J64" i="31" l="1"/>
  <c r="AH408" i="31"/>
  <c r="P408" i="31"/>
  <c r="AI408" i="31"/>
  <c r="J410" i="31"/>
  <c r="J411" i="31" l="1"/>
  <c r="AH409" i="31"/>
  <c r="AI409" i="31"/>
  <c r="P409" i="31"/>
  <c r="AI64" i="31"/>
  <c r="AH64" i="31"/>
  <c r="AI410" i="31" l="1"/>
  <c r="P410" i="31"/>
  <c r="AH410" i="31"/>
  <c r="J412" i="31"/>
  <c r="Z64" i="31" l="1"/>
  <c r="AH411" i="31"/>
  <c r="P411" i="31"/>
  <c r="AI411" i="31"/>
  <c r="J413" i="31"/>
  <c r="Y64" i="31" l="1"/>
  <c r="AI412" i="31"/>
  <c r="P412" i="31"/>
  <c r="AH412" i="31"/>
  <c r="J414" i="31"/>
  <c r="I64" i="31"/>
  <c r="J65" i="31" l="1"/>
  <c r="AI413" i="31"/>
  <c r="P413" i="31"/>
  <c r="AH413" i="31"/>
  <c r="J415" i="31"/>
  <c r="AI65" i="31" l="1"/>
  <c r="J416" i="31"/>
  <c r="AI414" i="31"/>
  <c r="P414" i="31"/>
  <c r="AH414" i="31"/>
  <c r="AH65" i="31"/>
  <c r="J417" i="31" l="1"/>
  <c r="AH415" i="31"/>
  <c r="AI415" i="31"/>
  <c r="P415" i="31"/>
  <c r="Z65" i="31" l="1"/>
  <c r="P416" i="31"/>
  <c r="AH416" i="31"/>
  <c r="AI416" i="31"/>
  <c r="J418" i="31"/>
  <c r="Y65" i="31" l="1"/>
  <c r="J419" i="31"/>
  <c r="AH417" i="31"/>
  <c r="P417" i="31"/>
  <c r="AI417" i="31"/>
  <c r="I65" i="31"/>
  <c r="J66" i="31" l="1"/>
  <c r="AI418" i="31"/>
  <c r="P418" i="31"/>
  <c r="AH418" i="31"/>
  <c r="J420" i="31"/>
  <c r="J421" i="31" l="1"/>
  <c r="AI419" i="31"/>
  <c r="P419" i="31"/>
  <c r="AH419" i="31"/>
  <c r="AH66" i="31"/>
  <c r="AI66" i="31"/>
  <c r="AH420" i="31" l="1"/>
  <c r="AI420" i="31"/>
  <c r="P420" i="31"/>
  <c r="Z66" i="31"/>
  <c r="J422" i="31"/>
  <c r="AI421" i="31" l="1"/>
  <c r="P421" i="31"/>
  <c r="AH421" i="31"/>
  <c r="J423" i="31"/>
  <c r="Y66" i="31"/>
  <c r="J424" i="31" l="1"/>
  <c r="AH422" i="31"/>
  <c r="AI422" i="31"/>
  <c r="P422" i="31"/>
  <c r="I66" i="31"/>
  <c r="J67" i="31" l="1"/>
  <c r="AI423" i="31"/>
  <c r="P423" i="31"/>
  <c r="AH423" i="31"/>
  <c r="J425" i="31"/>
  <c r="AI67" i="31" l="1"/>
  <c r="AH424" i="31"/>
  <c r="P424" i="31"/>
  <c r="AI424" i="31"/>
  <c r="J426" i="31"/>
  <c r="AH67" i="31"/>
  <c r="Y67" i="31" l="1"/>
  <c r="J427" i="31"/>
  <c r="AH425" i="31"/>
  <c r="AI425" i="31"/>
  <c r="P425" i="31"/>
  <c r="J428" i="31" l="1"/>
  <c r="P426" i="31"/>
  <c r="AI426" i="31"/>
  <c r="AH426" i="31"/>
  <c r="Z67" i="31"/>
  <c r="I67" i="31"/>
  <c r="J68" i="31" l="1"/>
  <c r="AH427" i="31"/>
  <c r="P427" i="31"/>
  <c r="AI427" i="31"/>
  <c r="J429" i="31"/>
  <c r="J430" i="31" l="1"/>
  <c r="AH428" i="31"/>
  <c r="P428" i="31"/>
  <c r="AI428" i="31"/>
  <c r="AI68" i="31"/>
  <c r="AH68" i="31"/>
  <c r="AI429" i="31" l="1"/>
  <c r="AH429" i="31"/>
  <c r="P429" i="31"/>
  <c r="J431" i="31"/>
  <c r="J432" i="31" l="1"/>
  <c r="AH430" i="31"/>
  <c r="AI430" i="31"/>
  <c r="P430" i="31"/>
  <c r="Z68" i="31"/>
  <c r="AH431" i="31" l="1"/>
  <c r="AI431" i="31"/>
  <c r="P431" i="31"/>
  <c r="J433" i="31"/>
  <c r="Y68" i="31"/>
  <c r="AH432" i="31" l="1"/>
  <c r="P432" i="31"/>
  <c r="AI432" i="31"/>
  <c r="J434" i="31"/>
  <c r="I68" i="31"/>
  <c r="J69" i="31" l="1"/>
  <c r="J435" i="31"/>
  <c r="P433" i="31"/>
  <c r="AI433" i="31"/>
  <c r="AH433" i="31"/>
  <c r="AI69" i="31" l="1"/>
  <c r="J436" i="31"/>
  <c r="AH69" i="31"/>
  <c r="AH434" i="31"/>
  <c r="AI434" i="31"/>
  <c r="P434" i="31"/>
  <c r="AI435" i="31" l="1"/>
  <c r="P435" i="31"/>
  <c r="AH435" i="31"/>
  <c r="J437" i="31"/>
  <c r="Y69" i="31"/>
  <c r="AI436" i="31" l="1"/>
  <c r="AH436" i="31"/>
  <c r="P436" i="31"/>
  <c r="J438" i="31"/>
  <c r="Z69" i="31"/>
  <c r="I69" i="31"/>
  <c r="J70" i="31" l="1"/>
  <c r="J439" i="31"/>
  <c r="AH437" i="31"/>
  <c r="AI437" i="31"/>
  <c r="P437" i="31"/>
  <c r="AH438" i="31" l="1"/>
  <c r="AI438" i="31"/>
  <c r="P438" i="31"/>
  <c r="J440" i="31"/>
  <c r="AH70" i="31"/>
  <c r="AI70" i="31"/>
  <c r="J441" i="31" l="1"/>
  <c r="P439" i="31"/>
  <c r="AH439" i="31"/>
  <c r="AI439" i="31"/>
  <c r="J442" i="31" l="1"/>
  <c r="P440" i="31"/>
  <c r="AH440" i="31"/>
  <c r="AI440" i="31"/>
  <c r="Z70" i="31"/>
  <c r="AH441" i="31" l="1"/>
  <c r="P441" i="31"/>
  <c r="AI441" i="31"/>
  <c r="J443" i="31"/>
  <c r="Y70" i="31"/>
  <c r="AH442" i="31" l="1"/>
  <c r="AI442" i="31"/>
  <c r="P442" i="31"/>
  <c r="J444" i="31"/>
  <c r="I70" i="31"/>
  <c r="J71" i="31" l="1"/>
  <c r="P443" i="31"/>
  <c r="AH443" i="31"/>
  <c r="AI443" i="31"/>
  <c r="J445" i="31"/>
  <c r="AI444" i="31" l="1"/>
  <c r="AH444" i="31"/>
  <c r="P444" i="31"/>
  <c r="J446" i="31"/>
  <c r="AI71" i="31"/>
  <c r="AH71" i="31"/>
  <c r="J447" i="31" l="1"/>
  <c r="AH445" i="31"/>
  <c r="AI445" i="31"/>
  <c r="P445" i="31"/>
  <c r="P446" i="31" l="1"/>
  <c r="AI446" i="31"/>
  <c r="AH446" i="31"/>
  <c r="J448" i="31"/>
  <c r="Y71" i="31"/>
  <c r="Z71" i="31"/>
  <c r="J449" i="31" l="1"/>
  <c r="P447" i="31"/>
  <c r="AI447" i="31"/>
  <c r="AH447" i="31"/>
  <c r="I71" i="31"/>
  <c r="J72" i="31" l="1"/>
  <c r="J450" i="31"/>
  <c r="AH448" i="31"/>
  <c r="P448" i="31"/>
  <c r="AI448" i="31"/>
  <c r="AI449" i="31" l="1"/>
  <c r="AH449" i="31"/>
  <c r="P449" i="31"/>
  <c r="J451" i="31"/>
  <c r="AI72" i="31"/>
  <c r="AH72" i="31"/>
  <c r="AH450" i="31" l="1"/>
  <c r="AI450" i="31"/>
  <c r="P450" i="31"/>
  <c r="J452" i="31"/>
  <c r="AH451" i="31" l="1"/>
  <c r="AI451" i="31"/>
  <c r="P451" i="31"/>
  <c r="J453" i="31"/>
  <c r="P452" i="31" l="1"/>
  <c r="AI452" i="31"/>
  <c r="AH452" i="31"/>
  <c r="J454" i="31"/>
  <c r="Z72" i="31"/>
  <c r="Y72" i="31"/>
  <c r="AH453" i="31" l="1"/>
  <c r="AI453" i="31"/>
  <c r="P453" i="31"/>
  <c r="J455" i="31"/>
  <c r="I72" i="31"/>
  <c r="J73" i="31" l="1"/>
  <c r="J456" i="31"/>
  <c r="AI454" i="31"/>
  <c r="P454" i="31"/>
  <c r="AH454" i="31"/>
  <c r="J457" i="31" l="1"/>
  <c r="AH455" i="31"/>
  <c r="P455" i="31"/>
  <c r="AI455" i="31"/>
  <c r="AH73" i="31"/>
  <c r="AI73" i="31"/>
  <c r="P456" i="31" l="1"/>
  <c r="AH456" i="31"/>
  <c r="AI456" i="31"/>
  <c r="J458" i="31"/>
  <c r="J459" i="31" l="1"/>
  <c r="P457" i="31"/>
  <c r="AH457" i="31"/>
  <c r="AI457" i="31"/>
  <c r="Z73" i="31"/>
  <c r="J460" i="31" l="1"/>
  <c r="AI458" i="31"/>
  <c r="AH458" i="31"/>
  <c r="P458" i="31"/>
  <c r="Y73" i="31"/>
  <c r="P459" i="31" l="1"/>
  <c r="AH459" i="31"/>
  <c r="AI459" i="31"/>
  <c r="J461" i="31"/>
  <c r="I73" i="31"/>
  <c r="J74" i="31" l="1"/>
  <c r="AI460" i="31"/>
  <c r="P460" i="31"/>
  <c r="AH460" i="31"/>
  <c r="J462" i="31"/>
  <c r="AH461" i="31" l="1"/>
  <c r="AI461" i="31"/>
  <c r="P461" i="31"/>
  <c r="J463" i="31"/>
  <c r="AH74" i="31"/>
  <c r="AI74" i="31"/>
  <c r="J464" i="31" l="1"/>
  <c r="P462" i="31"/>
  <c r="AH462" i="31"/>
  <c r="AI462" i="31"/>
  <c r="Z74" i="31" l="1"/>
  <c r="J465" i="31"/>
  <c r="AH463" i="31"/>
  <c r="AI463" i="31"/>
  <c r="P463" i="31"/>
  <c r="Y74" i="31"/>
  <c r="AH464" i="31" l="1"/>
  <c r="AI464" i="31"/>
  <c r="P464" i="31"/>
  <c r="J466" i="31"/>
  <c r="I74" i="31"/>
  <c r="J75" i="31" l="1"/>
  <c r="J467" i="31"/>
  <c r="AI465" i="31"/>
  <c r="P465" i="31"/>
  <c r="AH465" i="31"/>
  <c r="J468" i="31" l="1"/>
  <c r="AH466" i="31"/>
  <c r="AI466" i="31"/>
  <c r="P466" i="31"/>
  <c r="AH75" i="31"/>
  <c r="AI75" i="31"/>
  <c r="P467" i="31" l="1"/>
  <c r="AH467" i="31"/>
  <c r="AI467" i="31"/>
  <c r="J469" i="31"/>
  <c r="P468" i="31" l="1"/>
  <c r="AH468" i="31"/>
  <c r="AI468" i="31"/>
  <c r="J470" i="31"/>
  <c r="Y75" i="31"/>
  <c r="I75" i="31" s="1"/>
  <c r="J76" i="31" l="1"/>
  <c r="AH469" i="31"/>
  <c r="AI469" i="31"/>
  <c r="P469" i="31"/>
  <c r="J471" i="31"/>
  <c r="Z75" i="31"/>
  <c r="J472" i="31" l="1"/>
  <c r="AH470" i="31"/>
  <c r="AI470" i="31"/>
  <c r="P470" i="31"/>
  <c r="AI76" i="31"/>
  <c r="AH76" i="31"/>
  <c r="J473" i="31" l="1"/>
  <c r="AH471" i="31"/>
  <c r="AI471" i="31"/>
  <c r="P471" i="31"/>
  <c r="J474" i="31" l="1"/>
  <c r="P472" i="31"/>
  <c r="AH472" i="31"/>
  <c r="AI472" i="31"/>
  <c r="Z76" i="31"/>
  <c r="J475" i="31" l="1"/>
  <c r="AH473" i="31"/>
  <c r="AI473" i="31"/>
  <c r="P473" i="31"/>
  <c r="Y76" i="31"/>
  <c r="AH474" i="31" l="1"/>
  <c r="AI474" i="31"/>
  <c r="P474" i="31"/>
  <c r="J476" i="31"/>
  <c r="I76" i="31"/>
  <c r="J77" i="31" l="1"/>
  <c r="P475" i="31"/>
  <c r="AH475" i="31"/>
  <c r="AI475" i="31"/>
  <c r="J477" i="31"/>
  <c r="J478" i="31" l="1"/>
  <c r="P476" i="31"/>
  <c r="AI476" i="31"/>
  <c r="AH476" i="31"/>
  <c r="AH77" i="31"/>
  <c r="AI77" i="31"/>
  <c r="Z77" i="31" l="1"/>
  <c r="P477" i="31"/>
  <c r="AI477" i="31"/>
  <c r="AH477" i="31"/>
  <c r="J479" i="31"/>
  <c r="AH478" i="31" l="1"/>
  <c r="P478" i="31"/>
  <c r="AI478" i="31"/>
  <c r="J480" i="31"/>
  <c r="Y77" i="31"/>
  <c r="J481" i="31" l="1"/>
  <c r="AH479" i="31"/>
  <c r="AI479" i="31"/>
  <c r="P479" i="31"/>
  <c r="I77" i="31"/>
  <c r="J78" i="31" l="1"/>
  <c r="J482" i="31"/>
  <c r="P480" i="31"/>
  <c r="AH480" i="31"/>
  <c r="AI480" i="31"/>
  <c r="AH78" i="31" l="1"/>
  <c r="AH481" i="31"/>
  <c r="AI481" i="31"/>
  <c r="P481" i="31"/>
  <c r="AI78" i="31"/>
  <c r="J483" i="31"/>
  <c r="Y78" i="31" l="1"/>
  <c r="AH482" i="31"/>
  <c r="AI482" i="31"/>
  <c r="P482" i="31"/>
  <c r="J484" i="31"/>
  <c r="AH483" i="31" l="1"/>
  <c r="AI483" i="31"/>
  <c r="P483" i="31"/>
  <c r="J485" i="31"/>
  <c r="Z78" i="31"/>
  <c r="I78" i="31"/>
  <c r="J79" i="31" l="1"/>
  <c r="J486" i="31"/>
  <c r="P484" i="31"/>
  <c r="AH484" i="31"/>
  <c r="AI484" i="31"/>
  <c r="J487" i="31" l="1"/>
  <c r="AH485" i="31"/>
  <c r="P485" i="31"/>
  <c r="AI485" i="31"/>
  <c r="AI79" i="31"/>
  <c r="AH79" i="31"/>
  <c r="AI486" i="31" l="1"/>
  <c r="P486" i="31"/>
  <c r="AH486" i="31"/>
  <c r="J488" i="31"/>
  <c r="J489" i="31" l="1"/>
  <c r="AI487" i="31"/>
  <c r="P487" i="31"/>
  <c r="AH487" i="31"/>
  <c r="Z79" i="31"/>
  <c r="J490" i="31" l="1"/>
  <c r="P488" i="31"/>
  <c r="AI488" i="31"/>
  <c r="AH488" i="31"/>
  <c r="Y79" i="31"/>
  <c r="J491" i="31" l="1"/>
  <c r="AH489" i="31"/>
  <c r="AI489" i="31"/>
  <c r="P489" i="31"/>
  <c r="I79" i="31"/>
  <c r="J80" i="31" l="1"/>
  <c r="AH490" i="31"/>
  <c r="AI490" i="31"/>
  <c r="P490" i="31"/>
  <c r="J492" i="31"/>
  <c r="AH80" i="31" l="1"/>
  <c r="J493" i="31"/>
  <c r="AH491" i="31"/>
  <c r="AI491" i="31"/>
  <c r="P491" i="31"/>
  <c r="AI80" i="31"/>
  <c r="Y80" i="31" l="1"/>
  <c r="J494" i="31"/>
  <c r="P492" i="31"/>
  <c r="AH492" i="31"/>
  <c r="AI492" i="31"/>
  <c r="J495" i="31" l="1"/>
  <c r="AH493" i="31"/>
  <c r="P493" i="31"/>
  <c r="AI493" i="31"/>
  <c r="Z80" i="31"/>
  <c r="I80" i="31"/>
  <c r="J81" i="31" l="1"/>
  <c r="AI494" i="31"/>
  <c r="P494" i="31"/>
  <c r="AH494" i="31"/>
  <c r="J496" i="31"/>
  <c r="J497" i="31" l="1"/>
  <c r="P495" i="31"/>
  <c r="AH495" i="31"/>
  <c r="AI495" i="31"/>
  <c r="AI81" i="31"/>
  <c r="AH81" i="31"/>
  <c r="J498" i="31" l="1"/>
  <c r="AH496" i="31"/>
  <c r="AI496" i="31"/>
  <c r="P496" i="31"/>
  <c r="AH497" i="31" l="1"/>
  <c r="P497" i="31"/>
  <c r="AI497" i="31"/>
  <c r="J499" i="31"/>
  <c r="Z81" i="31"/>
  <c r="P498" i="31" l="1"/>
  <c r="AH498" i="31"/>
  <c r="AI498" i="31"/>
  <c r="J500" i="31"/>
  <c r="Y81" i="31"/>
  <c r="P499" i="31" l="1"/>
  <c r="AH499" i="31"/>
  <c r="AI499" i="31"/>
  <c r="J501" i="31"/>
  <c r="I81" i="31"/>
  <c r="J82" i="31" l="1"/>
  <c r="J502" i="31"/>
  <c r="P500" i="31"/>
  <c r="AI500" i="31"/>
  <c r="AH500" i="31"/>
  <c r="AI82" i="31" l="1"/>
  <c r="AH82" i="31"/>
  <c r="J503" i="31"/>
  <c r="AI501" i="31"/>
  <c r="P501" i="31"/>
  <c r="AH501" i="31"/>
  <c r="Z82" i="31" l="1"/>
  <c r="J504" i="31"/>
  <c r="AH502" i="31"/>
  <c r="AI502" i="31"/>
  <c r="P502" i="31"/>
  <c r="P503" i="31" l="1"/>
  <c r="AI503" i="31"/>
  <c r="AH503" i="31"/>
  <c r="J505" i="31"/>
  <c r="Y82" i="31"/>
  <c r="J506" i="31" l="1"/>
  <c r="P504" i="31"/>
  <c r="AH504" i="31"/>
  <c r="AI504" i="31"/>
  <c r="I82" i="31"/>
  <c r="J83" i="31" l="1"/>
  <c r="J507" i="31"/>
  <c r="AH505" i="31"/>
  <c r="AI505" i="31"/>
  <c r="P505" i="31"/>
  <c r="AI506" i="31" l="1"/>
  <c r="P506" i="31"/>
  <c r="AH506" i="31"/>
  <c r="J508" i="31"/>
  <c r="AH83" i="31"/>
  <c r="AI83" i="31"/>
  <c r="P507" i="31" l="1"/>
  <c r="AH507" i="31"/>
  <c r="AI507" i="31"/>
  <c r="J509" i="31"/>
  <c r="Z83" i="31" l="1"/>
  <c r="P508" i="31"/>
  <c r="AH508" i="31"/>
  <c r="AI508" i="31"/>
  <c r="J510" i="31"/>
  <c r="Y83" i="31"/>
  <c r="AH509" i="31" l="1"/>
  <c r="AI509" i="31"/>
  <c r="P509" i="31"/>
  <c r="J511" i="31"/>
  <c r="I83" i="31"/>
  <c r="J84" i="31" l="1"/>
  <c r="J512" i="31"/>
  <c r="AH510" i="31"/>
  <c r="AI510" i="31"/>
  <c r="P510" i="31"/>
  <c r="AH84" i="31" l="1"/>
  <c r="AI84" i="31"/>
  <c r="AI511" i="31"/>
  <c r="AH511" i="31"/>
  <c r="P511" i="31"/>
  <c r="J513" i="31"/>
  <c r="J514" i="31" l="1"/>
  <c r="P512" i="31"/>
  <c r="AH512" i="31"/>
  <c r="AI512" i="31"/>
  <c r="Z84" i="31"/>
  <c r="J515" i="31" l="1"/>
  <c r="P513" i="31"/>
  <c r="AH513" i="31"/>
  <c r="AI513" i="31"/>
  <c r="Y84" i="31"/>
  <c r="J516" i="31" l="1"/>
  <c r="AH514" i="31"/>
  <c r="P514" i="31"/>
  <c r="AI514" i="31"/>
  <c r="I84" i="31"/>
  <c r="J85" i="31" l="1"/>
  <c r="AH515" i="31"/>
  <c r="AI515" i="31"/>
  <c r="P515" i="31"/>
  <c r="J517" i="31"/>
  <c r="P516" i="31" l="1"/>
  <c r="AI516" i="31"/>
  <c r="AH516" i="31"/>
  <c r="J518" i="31"/>
  <c r="AH85" i="31"/>
  <c r="AI85" i="31"/>
  <c r="J519" i="31" l="1"/>
  <c r="P517" i="31"/>
  <c r="AI517" i="31"/>
  <c r="AH517" i="31"/>
  <c r="Z85" i="31"/>
  <c r="AH518" i="31" l="1"/>
  <c r="AI518" i="31"/>
  <c r="P518" i="31"/>
  <c r="J520" i="31"/>
  <c r="Y85" i="31"/>
  <c r="J521" i="31" l="1"/>
  <c r="AI519" i="31"/>
  <c r="P519" i="31"/>
  <c r="AH519" i="31"/>
  <c r="I85" i="31"/>
  <c r="J86" i="31" l="1"/>
  <c r="J522" i="31"/>
  <c r="AI520" i="31"/>
  <c r="P520" i="31"/>
  <c r="AH520" i="31"/>
  <c r="P521" i="31" l="1"/>
  <c r="AH521" i="31"/>
  <c r="AI521" i="31"/>
  <c r="J523" i="31"/>
  <c r="AH86" i="31"/>
  <c r="AI86" i="31"/>
  <c r="AH522" i="31" l="1"/>
  <c r="AI522" i="31"/>
  <c r="P522" i="31"/>
  <c r="P523" i="31" l="1"/>
  <c r="AH523" i="31"/>
  <c r="AI523" i="31"/>
  <c r="Z86" i="31"/>
  <c r="Y86" i="31"/>
  <c r="I86" i="31" l="1"/>
  <c r="J87" i="31" l="1"/>
  <c r="AI87" i="31" l="1"/>
  <c r="AH87" i="31"/>
  <c r="Z87" i="31" l="1"/>
  <c r="Y87" i="31"/>
  <c r="I87" i="31" l="1"/>
  <c r="J88" i="31" l="1"/>
  <c r="AI88" i="31" l="1"/>
  <c r="AH88" i="31"/>
  <c r="Y88" i="31" l="1"/>
  <c r="Z88" i="31"/>
  <c r="I88" i="31" l="1"/>
  <c r="J89" i="31" l="1"/>
  <c r="AI89" i="31" l="1"/>
  <c r="AH89" i="31"/>
  <c r="Z89" i="31" l="1"/>
  <c r="Y89" i="31" l="1"/>
  <c r="I89" i="31" l="1"/>
  <c r="J90" i="31" l="1"/>
  <c r="AI90" i="31" l="1"/>
  <c r="AH90" i="31"/>
  <c r="Z90" i="31" l="1"/>
  <c r="Y90" i="31" l="1"/>
  <c r="I90" i="31" l="1"/>
  <c r="J91" i="31" l="1"/>
  <c r="AI91" i="31" l="1"/>
  <c r="AH91" i="31"/>
  <c r="Y91" i="31" l="1"/>
  <c r="Z91" i="31"/>
  <c r="I91" i="31" l="1"/>
  <c r="J92" i="31" l="1"/>
  <c r="AI92" i="31" l="1"/>
  <c r="AH92" i="31"/>
  <c r="Z92" i="31" l="1"/>
  <c r="Y92" i="31"/>
  <c r="I92" i="31" l="1"/>
  <c r="J93" i="31" l="1"/>
  <c r="AI93" i="31" l="1"/>
  <c r="AH93" i="31"/>
  <c r="Y93" i="31" l="1"/>
  <c r="Z93" i="31"/>
  <c r="I93" i="31" l="1"/>
  <c r="J94" i="31" l="1"/>
  <c r="AH94" i="31" l="1"/>
  <c r="AI94" i="31"/>
  <c r="Z94" i="31" l="1"/>
  <c r="Y94" i="31" l="1"/>
  <c r="I94" i="31" l="1"/>
  <c r="J95" i="31" l="1"/>
  <c r="AI95" i="31" l="1"/>
  <c r="AH95" i="31"/>
  <c r="Y95" i="31" l="1"/>
  <c r="Z95" i="31" l="1"/>
  <c r="I95" i="31"/>
  <c r="J96" i="31" l="1"/>
  <c r="AI96" i="31" l="1"/>
  <c r="AH96" i="31"/>
  <c r="Z96" i="31" l="1"/>
  <c r="Y96" i="31" l="1"/>
  <c r="I96" i="31" l="1"/>
  <c r="J97" i="31" l="1"/>
  <c r="AH97" i="31" l="1"/>
  <c r="AI97" i="31"/>
  <c r="Z97" i="31" l="1"/>
  <c r="Y97" i="31" l="1"/>
  <c r="I97" i="31" l="1"/>
  <c r="J98" i="31" l="1"/>
  <c r="AH98" i="31" l="1"/>
  <c r="AI98" i="31"/>
  <c r="Z98" i="31" l="1"/>
  <c r="Y98" i="31" l="1"/>
  <c r="I98" i="31" l="1"/>
  <c r="J99" i="31" l="1"/>
  <c r="AH99" i="31" l="1"/>
  <c r="AI99" i="31"/>
  <c r="Z99" i="31" l="1"/>
  <c r="Y99" i="31" l="1"/>
  <c r="I99" i="31" l="1"/>
  <c r="J100" i="31" l="1"/>
  <c r="AH100" i="31" l="1"/>
  <c r="AI100" i="31"/>
  <c r="Z100" i="31" l="1"/>
  <c r="Y100" i="31"/>
  <c r="I100" i="31" l="1"/>
  <c r="J101" i="31" l="1"/>
  <c r="AI101" i="31" l="1"/>
  <c r="AH101" i="31"/>
  <c r="Y101" i="31" l="1"/>
  <c r="Z101" i="31" l="1"/>
  <c r="I101" i="31"/>
  <c r="J102" i="31" l="1"/>
  <c r="AI102" i="31" l="1"/>
  <c r="AH102" i="31"/>
  <c r="Z102" i="31" l="1"/>
  <c r="Y102" i="31" l="1"/>
  <c r="I102" i="31" l="1"/>
  <c r="J103" i="31" l="1"/>
  <c r="AI103" i="31" l="1"/>
  <c r="AH103" i="31"/>
  <c r="Y103" i="31" l="1"/>
  <c r="Z103" i="31"/>
  <c r="I103" i="31" l="1"/>
  <c r="J104" i="31" l="1"/>
  <c r="AI104" i="31" l="1"/>
  <c r="AH104" i="31"/>
  <c r="Y104" i="31" l="1"/>
  <c r="Z104" i="31" l="1"/>
  <c r="I104" i="31"/>
  <c r="J105" i="31" l="1"/>
  <c r="AH105" i="31" l="1"/>
  <c r="AI105" i="31"/>
  <c r="Z105" i="31" l="1"/>
  <c r="Y105" i="31" l="1"/>
  <c r="I105" i="31" l="1"/>
  <c r="J106" i="31" l="1"/>
  <c r="AI106" i="31" l="1"/>
  <c r="AH106" i="31"/>
  <c r="Z106" i="31" l="1"/>
  <c r="Y106" i="31" l="1"/>
  <c r="I106" i="31" l="1"/>
  <c r="J107" i="31" l="1"/>
  <c r="AH107" i="31" l="1"/>
  <c r="AI107" i="31"/>
  <c r="Z107" i="31" l="1"/>
  <c r="Y107" i="31" l="1"/>
  <c r="I107" i="31" l="1"/>
  <c r="J108" i="31" l="1"/>
  <c r="AI108" i="31" l="1"/>
  <c r="AH108" i="31"/>
  <c r="Y108" i="31" l="1"/>
  <c r="Z108" i="31" l="1"/>
  <c r="I108" i="31"/>
  <c r="J109" i="31" l="1"/>
  <c r="AI109" i="31" l="1"/>
  <c r="AH109" i="31"/>
  <c r="Z109" i="31" l="1"/>
  <c r="Y109" i="31" l="1"/>
  <c r="I109" i="31" l="1"/>
  <c r="J110" i="31" l="1"/>
  <c r="AI110" i="31" l="1"/>
  <c r="AH110" i="31"/>
  <c r="Z110" i="31" l="1"/>
  <c r="Y110" i="31" l="1"/>
  <c r="I110" i="31" l="1"/>
  <c r="J111" i="31" l="1"/>
  <c r="AI111" i="31" l="1"/>
  <c r="AH111" i="31"/>
  <c r="Y111" i="31" l="1"/>
  <c r="Z111" i="31"/>
  <c r="I111" i="31" l="1"/>
  <c r="J112" i="31" l="1"/>
  <c r="AI112" i="31" l="1"/>
  <c r="AH112" i="31"/>
  <c r="Y112" i="31" l="1"/>
  <c r="Z112" i="31" l="1"/>
  <c r="I112" i="31"/>
  <c r="J113" i="31" l="1"/>
  <c r="AH113" i="31" l="1"/>
  <c r="AI113" i="31"/>
  <c r="Y113" i="31" l="1"/>
  <c r="Z113" i="31" l="1"/>
  <c r="I113" i="31"/>
  <c r="J114" i="31" l="1"/>
  <c r="AI114" i="31" l="1"/>
  <c r="AH114" i="31"/>
  <c r="Y114" i="31" l="1"/>
  <c r="Z114" i="31" l="1"/>
  <c r="I114" i="31"/>
  <c r="J115" i="31" l="1"/>
  <c r="AI115" i="31" l="1"/>
  <c r="AH115" i="31"/>
  <c r="Z115" i="31" l="1"/>
  <c r="Y115" i="31" l="1"/>
  <c r="I115" i="31" l="1"/>
  <c r="J116" i="31" l="1"/>
  <c r="AI116" i="31" l="1"/>
  <c r="AH116" i="31"/>
  <c r="Z116" i="31" l="1"/>
  <c r="Y116" i="31"/>
  <c r="I116" i="31" l="1"/>
  <c r="J117" i="31" l="1"/>
  <c r="AH117" i="31" l="1"/>
  <c r="AI117" i="31"/>
  <c r="Y117" i="31" l="1"/>
  <c r="Z117" i="31" l="1"/>
  <c r="I117" i="31"/>
  <c r="J118" i="31" l="1"/>
  <c r="AH118" i="31" l="1"/>
  <c r="AI118" i="31"/>
  <c r="Y118" i="31" l="1"/>
  <c r="I118" i="31" s="1"/>
  <c r="Z118" i="31"/>
  <c r="J119" i="31" l="1"/>
  <c r="AH119" i="31" l="1"/>
  <c r="AI119" i="31"/>
  <c r="Z119" i="31" l="1"/>
  <c r="Y119" i="31"/>
  <c r="I119" i="31" s="1"/>
  <c r="J120" i="31" l="1"/>
  <c r="AI120" i="31" l="1"/>
  <c r="AH120" i="31"/>
  <c r="Z120" i="31" l="1"/>
  <c r="Y120" i="31" l="1"/>
  <c r="I120" i="31" s="1"/>
  <c r="J121" i="31" l="1"/>
  <c r="AI121" i="31" l="1"/>
  <c r="AH121" i="31"/>
  <c r="Z121" i="31" l="1"/>
  <c r="Y121" i="31" l="1"/>
  <c r="I121" i="31" s="1"/>
  <c r="J122" i="31" s="1"/>
  <c r="AH122" i="31" l="1"/>
  <c r="AI122" i="31"/>
  <c r="Y122" i="31" l="1"/>
  <c r="I122" i="31" s="1"/>
  <c r="Z122" i="31"/>
  <c r="J123" i="31" l="1"/>
  <c r="AH123" i="31" l="1"/>
  <c r="AI123" i="31"/>
  <c r="Z123" i="31" l="1"/>
  <c r="Y123" i="31"/>
  <c r="I123" i="31" s="1"/>
  <c r="J124" i="31" s="1"/>
  <c r="AH124" i="31" l="1"/>
  <c r="AI124" i="31"/>
  <c r="Z124" i="31" l="1"/>
  <c r="Y124" i="31" l="1"/>
  <c r="I124" i="31" l="1"/>
  <c r="J125" i="31" l="1"/>
  <c r="AH125" i="31" l="1"/>
  <c r="AI125" i="31"/>
  <c r="Y125" i="31" l="1"/>
  <c r="Z125" i="31" l="1"/>
  <c r="I125" i="31"/>
  <c r="J126" i="31" l="1"/>
  <c r="AI126" i="31" l="1"/>
  <c r="AH126" i="31"/>
  <c r="Y126" i="31" l="1"/>
  <c r="Z126" i="31" l="1"/>
  <c r="I126" i="31"/>
  <c r="J127" i="31" l="1"/>
  <c r="AH127" i="31" l="1"/>
  <c r="AI127" i="31"/>
  <c r="Z127" i="31" l="1"/>
  <c r="Y127" i="31" l="1"/>
  <c r="J128" i="31" l="1"/>
  <c r="AI128" i="31" l="1"/>
  <c r="AH128" i="31"/>
  <c r="Z128" i="31" l="1"/>
  <c r="Y128" i="31"/>
  <c r="J129" i="31" l="1"/>
  <c r="AH129" i="31" l="1"/>
  <c r="AI129" i="31"/>
  <c r="Y129" i="31" l="1"/>
  <c r="Z129" i="31" l="1"/>
  <c r="J130" i="31" l="1"/>
  <c r="AI130" i="31" l="1"/>
  <c r="AH130" i="31"/>
  <c r="Z130" i="31" l="1"/>
  <c r="Y130" i="31" l="1"/>
  <c r="J131" i="31" l="1"/>
  <c r="AH131" i="31" l="1"/>
  <c r="AI131" i="31"/>
  <c r="Z131" i="31" l="1"/>
  <c r="Y131" i="31" l="1"/>
  <c r="J132" i="31" l="1"/>
  <c r="AI132" i="31" l="1"/>
  <c r="AH132" i="31"/>
  <c r="P125" i="31" l="1"/>
  <c r="P124" i="31"/>
  <c r="P120" i="31"/>
  <c r="AN120" i="31"/>
  <c r="P118" i="31"/>
  <c r="P95" i="31"/>
  <c r="P44" i="31"/>
  <c r="P91" i="31"/>
  <c r="P127" i="31"/>
  <c r="P116" i="31"/>
  <c r="P63" i="31"/>
  <c r="P130" i="31"/>
  <c r="X130" i="31"/>
  <c r="P81" i="31"/>
  <c r="P71" i="31"/>
  <c r="P69" i="31"/>
  <c r="P110" i="31"/>
  <c r="P87" i="31"/>
  <c r="P80" i="31"/>
  <c r="P82" i="31"/>
  <c r="P112" i="31"/>
  <c r="P73" i="31"/>
  <c r="AN73" i="31"/>
  <c r="P65" i="31"/>
  <c r="P126" i="31"/>
  <c r="P70" i="31"/>
  <c r="AN70" i="31"/>
  <c r="P67" i="31"/>
  <c r="P94" i="31"/>
  <c r="AN94" i="31"/>
  <c r="P88" i="31"/>
  <c r="P131" i="31"/>
  <c r="P104" i="31"/>
  <c r="P76" i="31"/>
  <c r="P64" i="31"/>
  <c r="P78" i="31"/>
  <c r="P98" i="31"/>
  <c r="P93" i="31"/>
  <c r="AN93" i="31"/>
  <c r="P103" i="31"/>
  <c r="P72" i="31"/>
  <c r="P111" i="31"/>
  <c r="P108" i="31"/>
  <c r="X66" i="31"/>
  <c r="P122" i="31"/>
  <c r="P74" i="31"/>
  <c r="P66" i="31"/>
  <c r="P90" i="31"/>
  <c r="AN90" i="31"/>
  <c r="P92" i="31"/>
  <c r="X92" i="31"/>
  <c r="P96" i="31"/>
  <c r="P105" i="31"/>
  <c r="P114" i="31"/>
  <c r="P101" i="31"/>
  <c r="P129" i="31"/>
  <c r="P30" i="31"/>
  <c r="P89" i="31"/>
  <c r="X89" i="31"/>
  <c r="AN89" i="31"/>
  <c r="AQ89" i="31" s="1"/>
  <c r="P43" i="31"/>
  <c r="P100" i="31"/>
  <c r="AN100" i="31"/>
  <c r="P39" i="31"/>
  <c r="AN13" i="31"/>
  <c r="P37" i="31"/>
  <c r="P54" i="31"/>
  <c r="P22" i="31"/>
  <c r="P62" i="31"/>
  <c r="P68" i="31"/>
  <c r="P49" i="31"/>
  <c r="P46" i="31"/>
  <c r="AN46" i="31"/>
  <c r="P38" i="31"/>
  <c r="X38" i="31"/>
  <c r="P40" i="31"/>
  <c r="AN40" i="31"/>
  <c r="P13" i="31"/>
  <c r="P59" i="31"/>
  <c r="P14" i="31"/>
  <c r="AN14" i="31"/>
  <c r="P42" i="31"/>
  <c r="P58" i="31"/>
  <c r="P132" i="31"/>
  <c r="P41" i="31"/>
  <c r="P35" i="31"/>
  <c r="AN35" i="31"/>
  <c r="P26" i="31"/>
  <c r="P17" i="31"/>
  <c r="AN17" i="31"/>
  <c r="P115" i="31"/>
  <c r="P31" i="31"/>
  <c r="X31" i="31"/>
  <c r="P60" i="31"/>
  <c r="P18" i="31"/>
  <c r="X18" i="31"/>
  <c r="P53" i="31"/>
  <c r="X16" i="31"/>
  <c r="P50" i="31"/>
  <c r="X50" i="31"/>
  <c r="X23" i="31"/>
  <c r="P23" i="31"/>
  <c r="P33" i="31"/>
  <c r="P28" i="31"/>
  <c r="AN28" i="31"/>
  <c r="P19" i="31"/>
  <c r="P117" i="31"/>
  <c r="P27" i="31"/>
  <c r="P123" i="31"/>
  <c r="X123" i="31"/>
  <c r="P45" i="31"/>
  <c r="P24" i="31"/>
  <c r="P15" i="31"/>
  <c r="P34" i="31"/>
  <c r="AN34" i="31"/>
  <c r="P21" i="31"/>
  <c r="AN21" i="31"/>
  <c r="P25" i="31"/>
  <c r="X25" i="31"/>
  <c r="P16" i="31"/>
  <c r="P52" i="31"/>
  <c r="P20" i="31"/>
  <c r="X20" i="31"/>
  <c r="P29" i="31"/>
  <c r="AN29" i="31"/>
  <c r="P12" i="31"/>
  <c r="AN123" i="31" l="1"/>
  <c r="AO123" i="31" s="1"/>
  <c r="X100" i="31"/>
  <c r="AO100" i="31"/>
  <c r="AP100" i="31"/>
  <c r="AQ100" i="31"/>
  <c r="AN25" i="31"/>
  <c r="AP25" i="31" s="1"/>
  <c r="AN50" i="31"/>
  <c r="AP50" i="31" s="1"/>
  <c r="X35" i="31"/>
  <c r="AN31" i="31"/>
  <c r="AN92" i="31"/>
  <c r="AQ92" i="31" s="1"/>
  <c r="X21" i="31"/>
  <c r="X29" i="31"/>
  <c r="X17" i="31"/>
  <c r="AN38" i="31"/>
  <c r="X94" i="31"/>
  <c r="AO21" i="31"/>
  <c r="AP21" i="31"/>
  <c r="AQ21" i="31"/>
  <c r="X52" i="31"/>
  <c r="AN52" i="31"/>
  <c r="X61" i="31"/>
  <c r="AN61" i="31"/>
  <c r="AP46" i="31"/>
  <c r="AO46" i="31"/>
  <c r="AQ46" i="31"/>
  <c r="AQ13" i="31"/>
  <c r="AP13" i="31"/>
  <c r="AO13" i="31"/>
  <c r="AN27" i="31"/>
  <c r="X27" i="31"/>
  <c r="AO29" i="31"/>
  <c r="AP29" i="31"/>
  <c r="AQ29" i="31"/>
  <c r="AQ28" i="31"/>
  <c r="AP28" i="31"/>
  <c r="AO28" i="31"/>
  <c r="AP34" i="31"/>
  <c r="AO34" i="31"/>
  <c r="AQ34" i="31"/>
  <c r="X15" i="31"/>
  <c r="AN15" i="31"/>
  <c r="AQ17" i="31"/>
  <c r="AO17" i="31"/>
  <c r="AP17" i="31"/>
  <c r="AQ14" i="31"/>
  <c r="AP14" i="31"/>
  <c r="AO14" i="31"/>
  <c r="X39" i="31"/>
  <c r="AN39" i="31"/>
  <c r="AO40" i="31"/>
  <c r="AQ40" i="31"/>
  <c r="AP40" i="31"/>
  <c r="X32" i="31"/>
  <c r="AN32" i="31"/>
  <c r="AN36" i="31"/>
  <c r="X36" i="31"/>
  <c r="X49" i="31"/>
  <c r="AN49" i="31"/>
  <c r="AN20" i="31"/>
  <c r="AQ35" i="31"/>
  <c r="AP35" i="31"/>
  <c r="AO35" i="31"/>
  <c r="X40" i="31"/>
  <c r="X13" i="31"/>
  <c r="X72" i="31"/>
  <c r="AN72" i="31"/>
  <c r="AO93" i="31"/>
  <c r="AQ93" i="31"/>
  <c r="AP93" i="31"/>
  <c r="X119" i="31"/>
  <c r="AN119" i="31"/>
  <c r="AO94" i="31"/>
  <c r="AQ94" i="31"/>
  <c r="AP94" i="31"/>
  <c r="AN109" i="31"/>
  <c r="X109" i="31"/>
  <c r="AN106" i="31"/>
  <c r="X106" i="31"/>
  <c r="AP120" i="31"/>
  <c r="AQ120" i="31"/>
  <c r="AO120" i="31"/>
  <c r="X24" i="31"/>
  <c r="AN24" i="31"/>
  <c r="P47" i="31"/>
  <c r="AP123" i="31"/>
  <c r="AN60" i="31"/>
  <c r="X60" i="31"/>
  <c r="P113" i="31"/>
  <c r="AN18" i="31"/>
  <c r="X41" i="31"/>
  <c r="AN41" i="31"/>
  <c r="AN132" i="31"/>
  <c r="X132" i="31"/>
  <c r="P32" i="31"/>
  <c r="X34" i="31"/>
  <c r="P57" i="31"/>
  <c r="AO89" i="31"/>
  <c r="AP92" i="31"/>
  <c r="AN97" i="31"/>
  <c r="X97" i="31"/>
  <c r="X47" i="31"/>
  <c r="AN47" i="31"/>
  <c r="P36" i="31"/>
  <c r="AQ123" i="31"/>
  <c r="AN23" i="31"/>
  <c r="X113" i="31"/>
  <c r="AN113" i="31"/>
  <c r="AN57" i="31"/>
  <c r="X57" i="31"/>
  <c r="X46" i="31"/>
  <c r="P61" i="31"/>
  <c r="AN16" i="31"/>
  <c r="P55" i="31"/>
  <c r="P48" i="31"/>
  <c r="AP89" i="31"/>
  <c r="X77" i="31"/>
  <c r="AN77" i="31"/>
  <c r="AN79" i="31"/>
  <c r="X79" i="31"/>
  <c r="AN128" i="31"/>
  <c r="X128" i="31"/>
  <c r="X55" i="31"/>
  <c r="AN55" i="31"/>
  <c r="X48" i="31"/>
  <c r="AN48" i="31"/>
  <c r="AN103" i="31"/>
  <c r="X103" i="31"/>
  <c r="AO70" i="31"/>
  <c r="AQ70" i="31"/>
  <c r="AP70" i="31"/>
  <c r="AN82" i="31"/>
  <c r="X82" i="31"/>
  <c r="AN75" i="31"/>
  <c r="X75" i="31"/>
  <c r="X19" i="31"/>
  <c r="AN19" i="31"/>
  <c r="AN53" i="31"/>
  <c r="X53" i="31"/>
  <c r="X105" i="31"/>
  <c r="AN105" i="31"/>
  <c r="X86" i="31"/>
  <c r="AN86" i="31"/>
  <c r="X121" i="31"/>
  <c r="AN121" i="31"/>
  <c r="AN102" i="31"/>
  <c r="X102" i="31"/>
  <c r="X28" i="31"/>
  <c r="X14" i="31"/>
  <c r="P84" i="31"/>
  <c r="P51" i="31"/>
  <c r="X90" i="31"/>
  <c r="AN66" i="31"/>
  <c r="X85" i="31"/>
  <c r="AN85" i="31"/>
  <c r="AN99" i="31"/>
  <c r="X99" i="31"/>
  <c r="AN84" i="31"/>
  <c r="X84" i="31"/>
  <c r="X51" i="31"/>
  <c r="AN51" i="31"/>
  <c r="AO90" i="31"/>
  <c r="AQ90" i="31"/>
  <c r="AP90" i="31"/>
  <c r="AN83" i="31"/>
  <c r="X83" i="31"/>
  <c r="AN63" i="31"/>
  <c r="X63" i="31"/>
  <c r="X107" i="31"/>
  <c r="AN107" i="31"/>
  <c r="X68" i="31"/>
  <c r="AN68" i="31"/>
  <c r="AN43" i="31"/>
  <c r="X43" i="31"/>
  <c r="AN129" i="31"/>
  <c r="X129" i="31"/>
  <c r="X114" i="31"/>
  <c r="AN114" i="31"/>
  <c r="X56" i="31"/>
  <c r="AN56" i="31"/>
  <c r="AP73" i="31"/>
  <c r="AO73" i="31"/>
  <c r="AQ73" i="31"/>
  <c r="AN127" i="31"/>
  <c r="X127" i="31"/>
  <c r="P86" i="31"/>
  <c r="P97" i="31"/>
  <c r="P83" i="31"/>
  <c r="X93" i="31"/>
  <c r="P119" i="31"/>
  <c r="X70" i="31"/>
  <c r="P128" i="31"/>
  <c r="AN130" i="31"/>
  <c r="P109" i="31"/>
  <c r="P79" i="31"/>
  <c r="P99" i="31"/>
  <c r="P102" i="31"/>
  <c r="P56" i="31"/>
  <c r="P77" i="31"/>
  <c r="P85" i="31"/>
  <c r="P75" i="31"/>
  <c r="X120" i="31"/>
  <c r="P107" i="31"/>
  <c r="P121" i="31"/>
  <c r="X73" i="31"/>
  <c r="P106" i="31"/>
  <c r="AQ25" i="31" l="1"/>
  <c r="AO92" i="31"/>
  <c r="AO25" i="31"/>
  <c r="AO50" i="31"/>
  <c r="AQ50" i="31"/>
  <c r="AO38" i="31"/>
  <c r="AP38" i="31"/>
  <c r="AQ38" i="31"/>
  <c r="AO31" i="31"/>
  <c r="AP31" i="31"/>
  <c r="AQ31" i="31"/>
  <c r="AN76" i="31"/>
  <c r="X76" i="31"/>
  <c r="AP129" i="31"/>
  <c r="AO129" i="31"/>
  <c r="AQ129" i="31"/>
  <c r="X78" i="31"/>
  <c r="AN78" i="31"/>
  <c r="X126" i="31"/>
  <c r="AN126" i="31"/>
  <c r="X81" i="31"/>
  <c r="AN81" i="31"/>
  <c r="AO84" i="31"/>
  <c r="AP84" i="31"/>
  <c r="AQ84" i="31"/>
  <c r="X30" i="31"/>
  <c r="AN30" i="31"/>
  <c r="AQ102" i="31"/>
  <c r="AP102" i="31"/>
  <c r="AO102" i="31"/>
  <c r="AO55" i="31"/>
  <c r="AQ55" i="31"/>
  <c r="AP55" i="31"/>
  <c r="X54" i="31"/>
  <c r="AN54" i="31"/>
  <c r="X117" i="31"/>
  <c r="AN117" i="31"/>
  <c r="AP97" i="31"/>
  <c r="AO97" i="31"/>
  <c r="AQ97" i="31"/>
  <c r="X22" i="31"/>
  <c r="AN22" i="31"/>
  <c r="AQ41" i="31"/>
  <c r="AO41" i="31"/>
  <c r="AP41" i="31"/>
  <c r="AQ72" i="31"/>
  <c r="AP72" i="31"/>
  <c r="AO72" i="31"/>
  <c r="AQ36" i="31"/>
  <c r="AP36" i="31"/>
  <c r="AO36" i="31"/>
  <c r="AN124" i="31"/>
  <c r="X124" i="31"/>
  <c r="AP63" i="31"/>
  <c r="AQ63" i="31"/>
  <c r="AO63" i="31"/>
  <c r="AQ82" i="31"/>
  <c r="AP82" i="31"/>
  <c r="AO82" i="31"/>
  <c r="AQ77" i="31"/>
  <c r="AP77" i="31"/>
  <c r="AO77" i="31"/>
  <c r="X33" i="31"/>
  <c r="AN33" i="31"/>
  <c r="AN95" i="31"/>
  <c r="X95" i="31"/>
  <c r="AN98" i="31"/>
  <c r="X98" i="31"/>
  <c r="AN125" i="31"/>
  <c r="X125" i="31"/>
  <c r="AN67" i="31"/>
  <c r="X67" i="31"/>
  <c r="AN71" i="31"/>
  <c r="X71" i="31"/>
  <c r="AO43" i="31"/>
  <c r="AQ43" i="31"/>
  <c r="AP43" i="31"/>
  <c r="AQ83" i="31"/>
  <c r="AP83" i="31"/>
  <c r="AO83" i="31"/>
  <c r="AQ121" i="31"/>
  <c r="AP121" i="31"/>
  <c r="AO121" i="31"/>
  <c r="AO53" i="31"/>
  <c r="AP53" i="31"/>
  <c r="AQ53" i="31"/>
  <c r="AN108" i="31"/>
  <c r="X108" i="31"/>
  <c r="X45" i="31"/>
  <c r="AN45" i="31"/>
  <c r="AO32" i="31"/>
  <c r="AQ32" i="31"/>
  <c r="AP32" i="31"/>
  <c r="AQ61" i="31"/>
  <c r="AP61" i="31"/>
  <c r="AO61" i="31"/>
  <c r="AN112" i="31"/>
  <c r="X112" i="31"/>
  <c r="AP16" i="31"/>
  <c r="AQ16" i="31"/>
  <c r="AO16" i="31"/>
  <c r="X42" i="31"/>
  <c r="AN42" i="31"/>
  <c r="AQ132" i="31"/>
  <c r="AO132" i="31"/>
  <c r="AP132" i="31"/>
  <c r="AQ109" i="31"/>
  <c r="AO109" i="31"/>
  <c r="AP109" i="31"/>
  <c r="AN87" i="31"/>
  <c r="X87" i="31"/>
  <c r="X80" i="31"/>
  <c r="AN80" i="31"/>
  <c r="X88" i="31"/>
  <c r="AN88" i="31"/>
  <c r="AQ56" i="31"/>
  <c r="AP56" i="31"/>
  <c r="AO56" i="31"/>
  <c r="AQ68" i="31"/>
  <c r="AO68" i="31"/>
  <c r="AP68" i="31"/>
  <c r="AO99" i="31"/>
  <c r="AP99" i="31"/>
  <c r="AQ99" i="31"/>
  <c r="AN115" i="31"/>
  <c r="X115" i="31"/>
  <c r="AQ19" i="31"/>
  <c r="AO19" i="31"/>
  <c r="AP19" i="31"/>
  <c r="X26" i="31"/>
  <c r="AN26" i="31"/>
  <c r="X96" i="31"/>
  <c r="AN96" i="31"/>
  <c r="X122" i="31"/>
  <c r="AN122" i="31"/>
  <c r="AO27" i="31"/>
  <c r="AQ27" i="31"/>
  <c r="AP27" i="31"/>
  <c r="AQ52" i="31"/>
  <c r="AP52" i="31"/>
  <c r="AO52" i="31"/>
  <c r="AO86" i="31"/>
  <c r="AQ86" i="31"/>
  <c r="AP86" i="31"/>
  <c r="AN62" i="31"/>
  <c r="X62" i="31"/>
  <c r="X64" i="31"/>
  <c r="AN64" i="31"/>
  <c r="AP114" i="31"/>
  <c r="AQ114" i="31"/>
  <c r="AO114" i="31"/>
  <c r="AQ107" i="31"/>
  <c r="AP107" i="31"/>
  <c r="AO107" i="31"/>
  <c r="AP103" i="31"/>
  <c r="AO103" i="31"/>
  <c r="AQ103" i="31"/>
  <c r="AO128" i="31"/>
  <c r="AQ128" i="31"/>
  <c r="AP128" i="31"/>
  <c r="AN101" i="31"/>
  <c r="X101" i="31"/>
  <c r="AO20" i="31"/>
  <c r="AP20" i="31"/>
  <c r="AQ20" i="31"/>
  <c r="X118" i="31"/>
  <c r="AN118" i="31"/>
  <c r="X104" i="31"/>
  <c r="AN104" i="31"/>
  <c r="AQ85" i="31"/>
  <c r="AO85" i="31"/>
  <c r="AP85" i="31"/>
  <c r="AQ18" i="31"/>
  <c r="AP18" i="31"/>
  <c r="AO18" i="31"/>
  <c r="AQ119" i="31"/>
  <c r="AO119" i="31"/>
  <c r="AP119" i="31"/>
  <c r="X110" i="31"/>
  <c r="AN110" i="31"/>
  <c r="AO51" i="31"/>
  <c r="AP51" i="31"/>
  <c r="AQ51" i="31"/>
  <c r="AN111" i="31"/>
  <c r="X111" i="31"/>
  <c r="AN74" i="31"/>
  <c r="X74" i="31"/>
  <c r="AO75" i="31"/>
  <c r="AQ75" i="31"/>
  <c r="AP75" i="31"/>
  <c r="AQ48" i="31"/>
  <c r="AP48" i="31"/>
  <c r="AO48" i="31"/>
  <c r="AP47" i="31"/>
  <c r="AQ47" i="31"/>
  <c r="AO47" i="31"/>
  <c r="X58" i="31"/>
  <c r="AN58" i="31"/>
  <c r="AP106" i="31"/>
  <c r="AO106" i="31"/>
  <c r="AQ106" i="31"/>
  <c r="AQ49" i="31"/>
  <c r="AO49" i="31"/>
  <c r="AP49" i="31"/>
  <c r="AP130" i="31"/>
  <c r="AO130" i="31"/>
  <c r="AQ130" i="31"/>
  <c r="AP113" i="31"/>
  <c r="AQ113" i="31"/>
  <c r="AO113" i="31"/>
  <c r="AN59" i="31"/>
  <c r="X59" i="31"/>
  <c r="AN44" i="31"/>
  <c r="X44" i="31"/>
  <c r="X116" i="31"/>
  <c r="AN116" i="31"/>
  <c r="X131" i="31"/>
  <c r="AN131" i="31"/>
  <c r="X69" i="31"/>
  <c r="AN69" i="31"/>
  <c r="AN91" i="31"/>
  <c r="X91" i="31"/>
  <c r="AO127" i="31"/>
  <c r="AQ127" i="31"/>
  <c r="AP127" i="31"/>
  <c r="AQ66" i="31"/>
  <c r="AO66" i="31"/>
  <c r="AP66" i="31"/>
  <c r="AN12" i="31"/>
  <c r="X12" i="31"/>
  <c r="AQ105" i="31"/>
  <c r="AO105" i="31"/>
  <c r="AP105" i="31"/>
  <c r="AP79" i="31"/>
  <c r="AQ79" i="31"/>
  <c r="AO79" i="31"/>
  <c r="AP57" i="31"/>
  <c r="AO57" i="31"/>
  <c r="AQ57" i="31"/>
  <c r="AO23" i="31"/>
  <c r="AQ23" i="31"/>
  <c r="AP23" i="31"/>
  <c r="AQ60" i="31"/>
  <c r="AP60" i="31"/>
  <c r="AO60" i="31"/>
  <c r="AO24" i="31"/>
  <c r="AQ24" i="31"/>
  <c r="AP24" i="31"/>
  <c r="AN37" i="31"/>
  <c r="X37" i="31"/>
  <c r="AP39" i="31"/>
  <c r="AQ39" i="31"/>
  <c r="AO39" i="31"/>
  <c r="AQ15" i="31"/>
  <c r="AP15" i="31"/>
  <c r="AO15" i="31"/>
  <c r="AN65" i="31"/>
  <c r="X65" i="31"/>
  <c r="AP110" i="31" l="1"/>
  <c r="AQ110" i="31"/>
  <c r="AO110" i="31"/>
  <c r="AQ124" i="31"/>
  <c r="AO124" i="31"/>
  <c r="AP124" i="31"/>
  <c r="AQ76" i="31"/>
  <c r="AO76" i="31"/>
  <c r="AP76" i="31"/>
  <c r="AQ59" i="31"/>
  <c r="AP59" i="31"/>
  <c r="AO59" i="31"/>
  <c r="AQ26" i="31"/>
  <c r="AP26" i="31"/>
  <c r="AO26" i="31"/>
  <c r="AQ88" i="31"/>
  <c r="AP88" i="31"/>
  <c r="AO88" i="31"/>
  <c r="AQ98" i="31"/>
  <c r="AO98" i="31"/>
  <c r="AP98" i="31"/>
  <c r="AO54" i="31"/>
  <c r="AQ54" i="31"/>
  <c r="AP54" i="31"/>
  <c r="AP30" i="31"/>
  <c r="AO30" i="31"/>
  <c r="AQ30" i="31"/>
  <c r="AQ126" i="31"/>
  <c r="AO126" i="31"/>
  <c r="AP126" i="31"/>
  <c r="AQ131" i="31"/>
  <c r="AP131" i="31"/>
  <c r="AO131" i="31"/>
  <c r="AP45" i="31"/>
  <c r="AO45" i="31"/>
  <c r="AQ45" i="31"/>
  <c r="AO22" i="31"/>
  <c r="AQ22" i="31"/>
  <c r="AP22" i="31"/>
  <c r="AO78" i="31"/>
  <c r="AP78" i="31"/>
  <c r="AQ78" i="31"/>
  <c r="AO69" i="31"/>
  <c r="AQ69" i="31"/>
  <c r="AP69" i="31"/>
  <c r="AP64" i="31"/>
  <c r="AO64" i="31"/>
  <c r="AQ64" i="31"/>
  <c r="AP74" i="31"/>
  <c r="AQ74" i="31"/>
  <c r="AO74" i="31"/>
  <c r="AQ65" i="31"/>
  <c r="AO65" i="31"/>
  <c r="AP65" i="31"/>
  <c r="AO37" i="31"/>
  <c r="AQ37" i="31"/>
  <c r="AP37" i="31"/>
  <c r="AQ104" i="31"/>
  <c r="AO104" i="31"/>
  <c r="AP104" i="31"/>
  <c r="AP101" i="31"/>
  <c r="AO101" i="31"/>
  <c r="AQ101" i="31"/>
  <c r="AQ62" i="31"/>
  <c r="AP62" i="31"/>
  <c r="AO62" i="31"/>
  <c r="AO80" i="31"/>
  <c r="AQ80" i="31"/>
  <c r="AP80" i="31"/>
  <c r="AO112" i="31"/>
  <c r="AP112" i="31"/>
  <c r="AQ112" i="31"/>
  <c r="AQ71" i="31"/>
  <c r="AP71" i="31"/>
  <c r="AO71" i="31"/>
  <c r="AP95" i="31"/>
  <c r="AO95" i="31"/>
  <c r="AQ95" i="31"/>
  <c r="AP33" i="31"/>
  <c r="AO33" i="31"/>
  <c r="AQ33" i="31"/>
  <c r="AO118" i="31"/>
  <c r="AQ118" i="31"/>
  <c r="AP118" i="31"/>
  <c r="AP122" i="31"/>
  <c r="AQ122" i="31"/>
  <c r="AO122" i="31"/>
  <c r="AP42" i="31"/>
  <c r="AQ42" i="31"/>
  <c r="AO42" i="31"/>
  <c r="AQ108" i="31"/>
  <c r="AO108" i="31"/>
  <c r="AP108" i="31"/>
  <c r="AO67" i="31"/>
  <c r="AQ67" i="31"/>
  <c r="AP67" i="31"/>
  <c r="AO58" i="31"/>
  <c r="AP58" i="31"/>
  <c r="AQ58" i="31"/>
  <c r="AP87" i="31"/>
  <c r="AQ87" i="31"/>
  <c r="AO87" i="31"/>
  <c r="AO81" i="31"/>
  <c r="AQ81" i="31"/>
  <c r="AP81" i="31"/>
  <c r="AQ116" i="31"/>
  <c r="AO116" i="31"/>
  <c r="AP116" i="31"/>
  <c r="AQ111" i="31"/>
  <c r="AO111" i="31"/>
  <c r="AP111" i="31"/>
  <c r="AQ12" i="31"/>
  <c r="AP12" i="31"/>
  <c r="AO12" i="31"/>
  <c r="AP91" i="31"/>
  <c r="AQ91" i="31"/>
  <c r="AO91" i="31"/>
  <c r="AQ44" i="31"/>
  <c r="AO44" i="31"/>
  <c r="AP44" i="31"/>
  <c r="AO96" i="31"/>
  <c r="AP96" i="31"/>
  <c r="AQ96" i="31"/>
  <c r="AO115" i="31"/>
  <c r="AP115" i="31"/>
  <c r="AQ115" i="31"/>
  <c r="AP125" i="31"/>
  <c r="AO125" i="31"/>
  <c r="AQ125" i="31"/>
  <c r="AP117" i="31"/>
  <c r="AQ117" i="31"/>
  <c r="AO117" i="31"/>
  <c r="X168" i="31"/>
  <c r="P171" i="31"/>
  <c r="P194" i="31"/>
  <c r="X186" i="31"/>
  <c r="X178" i="31"/>
  <c r="P170" i="31"/>
  <c r="X162" i="31"/>
  <c r="X154" i="31"/>
  <c r="P146" i="31"/>
  <c r="X138" i="31"/>
  <c r="X193" i="31"/>
  <c r="P193" i="31"/>
  <c r="P185" i="31"/>
  <c r="X177" i="31"/>
  <c r="P169" i="31"/>
  <c r="P161" i="31"/>
  <c r="X153" i="31"/>
  <c r="X145" i="31"/>
  <c r="P137" i="31"/>
  <c r="P155" i="31"/>
  <c r="X155" i="31"/>
  <c r="P200" i="31"/>
  <c r="X200" i="31"/>
  <c r="X192" i="31"/>
  <c r="X184" i="31"/>
  <c r="P176" i="31"/>
  <c r="X160" i="31"/>
  <c r="X152" i="31"/>
  <c r="X144" i="31"/>
  <c r="X136" i="31"/>
  <c r="P136" i="31"/>
  <c r="P179" i="31"/>
  <c r="P139" i="31"/>
  <c r="P199" i="31"/>
  <c r="P191" i="31"/>
  <c r="X191" i="31"/>
  <c r="P183" i="31"/>
  <c r="P175" i="31"/>
  <c r="X175" i="31"/>
  <c r="P167" i="31"/>
  <c r="P159" i="31"/>
  <c r="X159" i="31"/>
  <c r="P151" i="31"/>
  <c r="X143" i="31"/>
  <c r="P135" i="31"/>
  <c r="P187" i="31"/>
  <c r="X187" i="31"/>
  <c r="P198" i="31"/>
  <c r="P190" i="31"/>
  <c r="X182" i="31"/>
  <c r="P174" i="31"/>
  <c r="P166" i="31"/>
  <c r="P158" i="31"/>
  <c r="X158" i="31"/>
  <c r="P150" i="31"/>
  <c r="P142" i="31"/>
  <c r="X142" i="31"/>
  <c r="X195" i="31"/>
  <c r="X147" i="31"/>
  <c r="X197" i="31"/>
  <c r="P189" i="31"/>
  <c r="X189" i="31"/>
  <c r="X181" i="31"/>
  <c r="P181" i="31"/>
  <c r="P173" i="31"/>
  <c r="X165" i="31"/>
  <c r="P165" i="31"/>
  <c r="P157" i="31"/>
  <c r="X149" i="31"/>
  <c r="X141" i="31"/>
  <c r="P133" i="31"/>
  <c r="X163" i="31"/>
  <c r="X196" i="31"/>
  <c r="P196" i="31"/>
  <c r="X188" i="31"/>
  <c r="X180" i="31"/>
  <c r="X172" i="31"/>
  <c r="X164" i="31"/>
  <c r="P164" i="31"/>
  <c r="P156" i="31"/>
  <c r="X148" i="31"/>
  <c r="X140" i="31"/>
  <c r="X134" i="31" l="1"/>
  <c r="AN134" i="31"/>
  <c r="P144" i="31"/>
  <c r="X171" i="31"/>
  <c r="P172" i="31"/>
  <c r="P149" i="31"/>
  <c r="X139" i="31"/>
  <c r="X176" i="31"/>
  <c r="P140" i="31"/>
  <c r="X137" i="31"/>
  <c r="P195" i="31"/>
  <c r="P143" i="31"/>
  <c r="X194" i="31"/>
  <c r="X156" i="31"/>
  <c r="P180" i="31"/>
  <c r="X150" i="31"/>
  <c r="X166" i="31"/>
  <c r="X174" i="31"/>
  <c r="P160" i="31"/>
  <c r="P153" i="31"/>
  <c r="X169" i="31"/>
  <c r="X185" i="31"/>
  <c r="X183" i="31"/>
  <c r="P168" i="31"/>
  <c r="P163" i="31"/>
  <c r="P197" i="31"/>
  <c r="P147" i="31"/>
  <c r="P134" i="31"/>
  <c r="P148" i="31"/>
  <c r="P188" i="31"/>
  <c r="P141" i="31"/>
  <c r="P182" i="31"/>
  <c r="X190" i="31"/>
  <c r="P184" i="31"/>
  <c r="P192" i="31"/>
  <c r="P138" i="31"/>
  <c r="X146" i="31"/>
  <c r="X170" i="31"/>
  <c r="P178" i="31"/>
  <c r="X151" i="31"/>
  <c r="X173" i="31"/>
  <c r="P152" i="31"/>
  <c r="P145" i="31"/>
  <c r="X161" i="31"/>
  <c r="X157" i="31"/>
  <c r="X198" i="31"/>
  <c r="X135" i="31"/>
  <c r="X167" i="31"/>
  <c r="X179" i="31"/>
  <c r="P154" i="31"/>
  <c r="P186" i="31"/>
  <c r="X199" i="31"/>
  <c r="P177" i="31"/>
  <c r="P162" i="31"/>
  <c r="X133" i="31" l="1"/>
  <c r="AN133" i="31"/>
  <c r="AO134" i="31"/>
  <c r="AQ134" i="31"/>
  <c r="AP134" i="31"/>
  <c r="AO133" i="31" l="1"/>
  <c r="AQ133" i="31"/>
  <c r="AP133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Timon</author>
  </authors>
  <commentList>
    <comment ref="H9" authorId="0" shapeId="0" xr:uid="{0D4169FF-70E9-453C-8235-0C93A8013E6A}">
      <text>
        <r>
          <rPr>
            <b/>
            <sz val="10"/>
            <color indexed="81"/>
            <rFont val="Tahoma"/>
            <family val="2"/>
          </rPr>
          <t>(Exit Date - Entry Date)</t>
        </r>
      </text>
    </comment>
    <comment ref="I9" authorId="0" shapeId="0" xr:uid="{65C2E067-EB57-4477-A1C5-6A0661ABC945}">
      <text>
        <r>
          <rPr>
            <b/>
            <sz val="10"/>
            <color indexed="81"/>
            <rFont val="Tahoma"/>
            <family val="2"/>
          </rPr>
          <t>(Portfolio Value Before + Net P+L)</t>
        </r>
      </text>
    </comment>
    <comment ref="J9" authorId="0" shapeId="0" xr:uid="{6521722E-A456-4346-85F6-6064AB71D29C}">
      <text>
        <r>
          <rPr>
            <b/>
            <sz val="10"/>
            <color indexed="81"/>
            <rFont val="Tahoma"/>
            <family val="2"/>
          </rPr>
          <t xml:space="preserve">(Portfolio Value X Max Risk Per Trade) </t>
        </r>
      </text>
    </comment>
    <comment ref="K9" authorId="0" shapeId="0" xr:uid="{2B44247A-84DD-404E-B875-D91AC664EC21}">
      <text>
        <r>
          <rPr>
            <b/>
            <sz val="10"/>
            <color indexed="81"/>
            <rFont val="Tahoma"/>
            <family val="2"/>
          </rPr>
          <t>Choose The Max Risk For Each Trade</t>
        </r>
      </text>
    </comment>
    <comment ref="L9" authorId="0" shapeId="0" xr:uid="{909CD7BF-09FF-4CAB-9C17-4624A491D418}">
      <text>
        <r>
          <rPr>
            <b/>
            <sz val="10"/>
            <color indexed="81"/>
            <rFont val="Tahoma"/>
            <family val="2"/>
          </rPr>
          <t>Find The Margin Per CFD On Your Platform Or Ask Your Broker</t>
        </r>
      </text>
    </comment>
    <comment ref="M9" authorId="0" shapeId="0" xr:uid="{03E6F779-AEF3-42EF-AF47-6DE2783F06D4}">
      <text>
        <r>
          <rPr>
            <b/>
            <sz val="10"/>
            <color indexed="81"/>
            <rFont val="Tahoma"/>
            <family val="2"/>
          </rPr>
          <t>(Entry X Margin % Per Trade)</t>
        </r>
      </text>
    </comment>
    <comment ref="O9" authorId="0" shapeId="0" xr:uid="{AD2DEBBF-AF86-4D81-B34D-8ED0655FC3E0}">
      <text>
        <r>
          <rPr>
            <b/>
            <sz val="10"/>
            <color indexed="81"/>
            <rFont val="Tahoma"/>
            <family val="2"/>
          </rPr>
          <t xml:space="preserve">(Max Risk / Risk In Trade) </t>
        </r>
      </text>
    </comment>
    <comment ref="P9" authorId="0" shapeId="0" xr:uid="{0603F294-9B87-4CAD-A564-73DAF6149CC1}">
      <text>
        <r>
          <rPr>
            <b/>
            <sz val="10"/>
            <color indexed="81"/>
            <rFont val="Tahoma"/>
            <family val="2"/>
          </rPr>
          <t>(Margin Per CFD X No. CFDs)</t>
        </r>
      </text>
    </comment>
    <comment ref="V9" authorId="0" shapeId="0" xr:uid="{356BFA7C-68B7-4B96-B15E-E61712B6D464}">
      <text>
        <r>
          <rPr>
            <b/>
            <sz val="10"/>
            <color indexed="81"/>
            <rFont val="Tahoma"/>
            <family val="2"/>
          </rPr>
          <t>(Entry - Stop Loss) + Entry</t>
        </r>
      </text>
    </comment>
    <comment ref="X9" authorId="0" shapeId="0" xr:uid="{B6BB4834-3379-4E7A-B958-D74D177C08F4}">
      <text>
        <r>
          <rPr>
            <b/>
            <sz val="10"/>
            <color indexed="81"/>
            <rFont val="Tahoma"/>
            <family val="2"/>
          </rPr>
          <t>(Take Profit - Entry) / (Entry - Stop loss)</t>
        </r>
      </text>
    </comment>
    <comment ref="Y9" authorId="0" shapeId="0" xr:uid="{ABF624D4-A3CF-47AE-8B88-2C9DE33BB18F}">
      <text>
        <r>
          <rPr>
            <b/>
            <sz val="10"/>
            <color indexed="81"/>
            <rFont val="Tahoma"/>
            <family val="2"/>
          </rPr>
          <t xml:space="preserve">AL12 </t>
        </r>
      </text>
    </comment>
    <comment ref="Z9" authorId="0" shapeId="0" xr:uid="{6FDB4697-987E-4DE7-9CE6-B74900F5BB55}">
      <text>
        <r>
          <rPr>
            <b/>
            <sz val="10"/>
            <color indexed="81"/>
            <rFont val="Tahoma"/>
            <family val="2"/>
          </rPr>
          <t xml:space="preserve">(Net P+L + Acc P+L) </t>
        </r>
      </text>
    </comment>
    <comment ref="AB9" authorId="0" shapeId="0" xr:uid="{9DBFB9F9-8F24-4D00-ACA7-287237681D20}">
      <text>
        <r>
          <rPr>
            <b/>
            <sz val="10"/>
            <color indexed="81"/>
            <rFont val="Tahoma"/>
            <family val="2"/>
          </rPr>
          <t>(Entry - Stop loss)</t>
        </r>
      </text>
    </comment>
    <comment ref="AC9" authorId="0" shapeId="0" xr:uid="{CFF78AAE-7D43-4F9A-8505-20AEA31BB9DA}">
      <text>
        <r>
          <rPr>
            <b/>
            <sz val="10"/>
            <color indexed="81"/>
            <rFont val="Tahoma"/>
            <family val="2"/>
          </rPr>
          <t>(Entry - Close)</t>
        </r>
      </text>
    </comment>
    <comment ref="AE9" authorId="0" shapeId="0" xr:uid="{332BBD38-A19D-4B5C-88D9-C0C71449F2DB}">
      <text>
        <r>
          <rPr>
            <b/>
            <sz val="10"/>
            <color indexed="81"/>
            <rFont val="Tahoma"/>
            <family val="2"/>
          </rPr>
          <t>(Entry Price / Margin Per CFD)</t>
        </r>
      </text>
    </comment>
    <comment ref="AF9" authorId="0" shapeId="0" xr:uid="{009DCADE-0BBC-4447-9F51-C6D9F9FAD340}">
      <text>
        <r>
          <rPr>
            <b/>
            <sz val="10"/>
            <color indexed="81"/>
            <rFont val="Tahoma"/>
            <family val="2"/>
          </rPr>
          <t>(Margin Per CFD / Entry Price)</t>
        </r>
      </text>
    </comment>
    <comment ref="AH9" authorId="0" shapeId="0" xr:uid="{094F18E0-B2D8-420C-AD92-5B52E8DFEB3E}">
      <text>
        <r>
          <rPr>
            <b/>
            <sz val="10"/>
            <color indexed="81"/>
            <rFont val="Tahoma"/>
            <family val="2"/>
          </rPr>
          <t xml:space="preserve">(Entry Price X No. CFDs) </t>
        </r>
      </text>
    </comment>
    <comment ref="AI9" authorId="0" shapeId="0" xr:uid="{F3D47A9B-18E3-4C7F-8DAE-389AB892BA5C}">
      <text>
        <r>
          <rPr>
            <b/>
            <sz val="10"/>
            <color indexed="81"/>
            <rFont val="Tahoma"/>
            <family val="2"/>
          </rPr>
          <t>(Exit Price X No. CFDs)</t>
        </r>
      </text>
    </comment>
    <comment ref="AK9" authorId="0" shapeId="0" xr:uid="{5DC4293F-5430-4649-84F0-A0F32E8F13AB}">
      <text>
        <r>
          <rPr>
            <b/>
            <sz val="10"/>
            <color indexed="81"/>
            <rFont val="Tahoma"/>
            <family val="2"/>
          </rPr>
          <t>(Exposure Out - Exposure In)</t>
        </r>
      </text>
    </comment>
    <comment ref="AL9" authorId="0" shapeId="0" xr:uid="{A6A39825-5B69-45B5-8F6C-041699786A06}">
      <text>
        <r>
          <rPr>
            <b/>
            <sz val="10"/>
            <color indexed="81"/>
            <rFont val="Tahoma"/>
            <family val="2"/>
          </rPr>
          <t xml:space="preserve">(Net P+L / Portfolio Value) </t>
        </r>
      </text>
    </comment>
  </commentList>
</comments>
</file>

<file path=xl/sharedStrings.xml><?xml version="1.0" encoding="utf-8"?>
<sst xmlns="http://schemas.openxmlformats.org/spreadsheetml/2006/main" count="275" uniqueCount="183">
  <si>
    <t>No. Contracts:</t>
  </si>
  <si>
    <t>Margin per contract:</t>
  </si>
  <si>
    <t>Gearing:</t>
  </si>
  <si>
    <t>Exposure:</t>
  </si>
  <si>
    <t>No</t>
  </si>
  <si>
    <t>JSE Share Code:</t>
  </si>
  <si>
    <t>% Margin:</t>
  </si>
  <si>
    <t>Target price (cents):</t>
  </si>
  <si>
    <t>CFD Contract:</t>
  </si>
  <si>
    <t>Contract supplier:</t>
  </si>
  <si>
    <t>Nedbank</t>
  </si>
  <si>
    <t>Profit/Loss ratio:</t>
  </si>
  <si>
    <t>Ability to short:</t>
  </si>
  <si>
    <t>Long Rate:</t>
  </si>
  <si>
    <t>Fee on trade:</t>
  </si>
  <si>
    <t>Duration:</t>
  </si>
  <si>
    <t>Min. fee:</t>
  </si>
  <si>
    <t>Client Fee Rate:</t>
  </si>
  <si>
    <t>Portfolio value:</t>
  </si>
  <si>
    <t>Max. % drawdown:</t>
  </si>
  <si>
    <t>Max no. contracts</t>
  </si>
  <si>
    <t>% Profit on Margin</t>
  </si>
  <si>
    <t>% Loss on Margin</t>
  </si>
  <si>
    <t>Timon's rule:</t>
  </si>
  <si>
    <t>Break Even price:</t>
  </si>
  <si>
    <t>Stop loss:</t>
  </si>
  <si>
    <t>Max Loss Per Trade</t>
  </si>
  <si>
    <t>Exit Target date:</t>
  </si>
  <si>
    <t>Calculations</t>
  </si>
  <si>
    <t>(Portfolio Value X Max % loss per trade)</t>
  </si>
  <si>
    <t xml:space="preserve">Yes or No </t>
  </si>
  <si>
    <t xml:space="preserve">Number of days you hold your CFDs </t>
  </si>
  <si>
    <t xml:space="preserve">Buy Date </t>
  </si>
  <si>
    <t xml:space="preserve">Sell Date </t>
  </si>
  <si>
    <t xml:space="preserve">Buy Price level in cents </t>
  </si>
  <si>
    <t xml:space="preserve">Three letter Share code </t>
  </si>
  <si>
    <t xml:space="preserve">Expected Target Price </t>
  </si>
  <si>
    <t>Buy Date</t>
  </si>
  <si>
    <t>R</t>
  </si>
  <si>
    <t>INPUT</t>
  </si>
  <si>
    <t>L/S</t>
  </si>
  <si>
    <t>%</t>
  </si>
  <si>
    <t>PORT 
VALUE</t>
  </si>
  <si>
    <t>REPO</t>
  </si>
  <si>
    <t xml:space="preserve">BROKER </t>
  </si>
  <si>
    <t xml:space="preserve"> O/C</t>
  </si>
  <si>
    <t>INITIAL-
MARGIN</t>
  </si>
  <si>
    <t>CLOSE</t>
  </si>
  <si>
    <t>MARGIN %
PORTY</t>
  </si>
  <si>
    <t>EXPOSURE 
FOR TRADE</t>
  </si>
  <si>
    <t>PRICE 
PER CONTRACT</t>
  </si>
  <si>
    <t>LONG</t>
  </si>
  <si>
    <t>SHORT</t>
  </si>
  <si>
    <t>OPEN</t>
  </si>
  <si>
    <t>JSE
Share
Code</t>
  </si>
  <si>
    <t>Net Profit or Loss</t>
  </si>
  <si>
    <t xml:space="preserve">Profit or Loss % Portfolio </t>
  </si>
  <si>
    <t>Interest Expense (Long)</t>
  </si>
  <si>
    <t>Interest
Income
(Short)</t>
  </si>
  <si>
    <t>Entry Price (Rands):</t>
  </si>
  <si>
    <t>Trading Profit (Rands)</t>
  </si>
  <si>
    <t xml:space="preserve">Long or Short </t>
  </si>
  <si>
    <t>Loss Move in Rands:</t>
  </si>
  <si>
    <t>(Profit Move in Rands) X (No. of contracts)</t>
  </si>
  <si>
    <t>(Take Profit Level) - (Entry Price Level)</t>
  </si>
  <si>
    <t>Profit Move in Rands</t>
  </si>
  <si>
    <t>(Trading Profit Value) / (Total Margin)</t>
  </si>
  <si>
    <t>(Profit Move in Rands) / (Loss Move in Rands)</t>
  </si>
  <si>
    <t>NED_BAT_CFD</t>
  </si>
  <si>
    <t xml:space="preserve">Will be taken out from the CFD table </t>
  </si>
  <si>
    <t>(Entry Price level) X ( No. Of Contracts)</t>
  </si>
  <si>
    <t>(Margin Per Contract) X (No. Shares)</t>
  </si>
  <si>
    <t xml:space="preserve">(Exposure Value) / (Total Margin Paid) </t>
  </si>
  <si>
    <t>Total Margin Paid:</t>
  </si>
  <si>
    <t>(% Margin on Share) X (Entry Price Level)</t>
  </si>
  <si>
    <t>Expected Stop Loss</t>
  </si>
  <si>
    <t>(Stop Loss Level) - (Entry Price Level)</t>
  </si>
  <si>
    <t>(Loss Move In Rands) X (No. of Contracts)</t>
  </si>
  <si>
    <t>Total Trading Loss Value</t>
  </si>
  <si>
    <t>Total Trading Profit Value</t>
  </si>
  <si>
    <t>(Trading Loss Value) / (Total Margin Paid)</t>
  </si>
  <si>
    <t xml:space="preserve">Same as No. Of Contracts </t>
  </si>
  <si>
    <t xml:space="preserve">(Max loss per trade)  / (Loss value per share) </t>
  </si>
  <si>
    <t>(-Loss Move In rands)  + (Entry Price Level)</t>
  </si>
  <si>
    <t xml:space="preserve">(Exposure X Client Fee Rate) if it's smaller
 than R100 then it will still be R100 </t>
  </si>
  <si>
    <t>Total Trading Loss in (Rands)</t>
  </si>
  <si>
    <t>Rands Risked in Trade</t>
  </si>
  <si>
    <t>Reward to Risk</t>
  </si>
  <si>
    <t>Buy
Date</t>
  </si>
  <si>
    <t>Close
Date</t>
  </si>
  <si>
    <t xml:space="preserve">Days
Held </t>
  </si>
  <si>
    <t>No. of Contracts</t>
  </si>
  <si>
    <t>Risk % on
Portfolio</t>
  </si>
  <si>
    <t>Profit or Loss without Costs</t>
  </si>
  <si>
    <t xml:space="preserve">Break-Even-Rule </t>
  </si>
  <si>
    <t>Portfolio Value in Rands</t>
  </si>
  <si>
    <t xml:space="preserve">Max % LossTrade(Rands)) </t>
  </si>
  <si>
    <t>Profit or Loss move (Rands)</t>
  </si>
  <si>
    <t>Total 
Margin Paid</t>
  </si>
  <si>
    <t xml:space="preserve">Gearing
Level </t>
  </si>
  <si>
    <t>Gain or loss %
on Total Margin</t>
  </si>
  <si>
    <t xml:space="preserve">Margin Per
Contract </t>
  </si>
  <si>
    <t xml:space="preserve">% Margin
on Share  </t>
  </si>
  <si>
    <t>Broker Rate:</t>
  </si>
  <si>
    <t>Cash &amp; Margin:</t>
  </si>
  <si>
    <t>Total Costs</t>
  </si>
  <si>
    <t>SAFEY</t>
  </si>
  <si>
    <t>Short Rate</t>
  </si>
  <si>
    <t>Break-Even
Price</t>
  </si>
  <si>
    <t>Client Fee Rate</t>
  </si>
  <si>
    <t xml:space="preserve">Min Fee </t>
  </si>
  <si>
    <t>Accumulative Gains</t>
  </si>
  <si>
    <t>NOTES</t>
  </si>
  <si>
    <t>Exposure Out</t>
  </si>
  <si>
    <t>INPUT TRADING LEVELS</t>
  </si>
  <si>
    <t>REM</t>
  </si>
  <si>
    <t>AEG</t>
  </si>
  <si>
    <t>FSR</t>
  </si>
  <si>
    <t>MPC</t>
  </si>
  <si>
    <t>NPN</t>
  </si>
  <si>
    <t>NTC</t>
  </si>
  <si>
    <t>OML</t>
  </si>
  <si>
    <t>SOL</t>
  </si>
  <si>
    <t>SPP</t>
  </si>
  <si>
    <t>TBS</t>
  </si>
  <si>
    <t>TFG</t>
  </si>
  <si>
    <t>Reason</t>
  </si>
  <si>
    <t>BATS</t>
  </si>
  <si>
    <t>ARM</t>
  </si>
  <si>
    <t>VOD</t>
  </si>
  <si>
    <t>Open</t>
  </si>
  <si>
    <t>Max loss in Rands per trade</t>
  </si>
  <si>
    <t>Trade-Analysis Stop Loss</t>
  </si>
  <si>
    <t xml:space="preserve">Trade Analysis Take Profit </t>
  </si>
  <si>
    <t xml:space="preserve">Entry
Price Level (R) </t>
  </si>
  <si>
    <t xml:space="preserve">Take
Profit Level (R) </t>
  </si>
  <si>
    <t xml:space="preserve">Stop Loss
Level (R) </t>
  </si>
  <si>
    <t xml:space="preserve">Close Price
Level (R) </t>
  </si>
  <si>
    <t xml:space="preserve">Profit % on Porty </t>
  </si>
  <si>
    <t>Brokerage</t>
  </si>
  <si>
    <t xml:space="preserve">Exposure
In </t>
  </si>
  <si>
    <t>Exposure 
Out</t>
  </si>
  <si>
    <t>Profit or Loss exc Costs</t>
  </si>
  <si>
    <t>Closed</t>
  </si>
  <si>
    <t xml:space="preserve">Max Risk </t>
  </si>
  <si>
    <t>Max Risk</t>
  </si>
  <si>
    <t>Date in</t>
  </si>
  <si>
    <t>Date Out</t>
  </si>
  <si>
    <t>Profit/Loss</t>
  </si>
  <si>
    <t>P/L acc</t>
  </si>
  <si>
    <t>Long</t>
  </si>
  <si>
    <t>Exposure In</t>
  </si>
  <si>
    <t>Short</t>
  </si>
  <si>
    <t>CH</t>
  </si>
  <si>
    <t>Exposure</t>
  </si>
  <si>
    <t>Gearing/Margin</t>
  </si>
  <si>
    <t>Entry
Date</t>
  </si>
  <si>
    <t>Exit
Date</t>
  </si>
  <si>
    <t>Market</t>
  </si>
  <si>
    <t>Portfolio
Value</t>
  </si>
  <si>
    <t>Net Profit/Loss
(Inc. Costs)</t>
  </si>
  <si>
    <t>Risk In Trade
(OPEN)</t>
  </si>
  <si>
    <t>Accumulative P+L</t>
  </si>
  <si>
    <t>Net Profit/Loss</t>
  </si>
  <si>
    <t xml:space="preserve">Long Short </t>
  </si>
  <si>
    <t xml:space="preserve">INPUT </t>
  </si>
  <si>
    <t xml:space="preserve">
R:R
(OPEN)</t>
  </si>
  <si>
    <t>Risk % Per Trade</t>
  </si>
  <si>
    <t>Move In Trade
(CLOSE)</t>
  </si>
  <si>
    <t xml:space="preserve">Net Profit/Loss </t>
  </si>
  <si>
    <t>APN</t>
  </si>
  <si>
    <t>Value Per Point</t>
  </si>
  <si>
    <t>Margin %</t>
  </si>
  <si>
    <t xml:space="preserve">Margin %
Per Trade </t>
  </si>
  <si>
    <t>Margin
Per Min Value Per Point (0.01)</t>
  </si>
  <si>
    <t xml:space="preserve">Initial Portfolio Value (c) </t>
  </si>
  <si>
    <t>Ghost Level (c) 
(R:R=1)</t>
  </si>
  <si>
    <t>Entry
Price
Level</t>
  </si>
  <si>
    <t>Take
Profit 
Level</t>
  </si>
  <si>
    <t>Stop 
Loss
Level</t>
  </si>
  <si>
    <t xml:space="preserve">
Close 
Price</t>
  </si>
  <si>
    <t xml:space="preserve">Net P+L % </t>
  </si>
  <si>
    <t>Move In Spread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</si>
</sst>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R&quot;\ #,##0;[Red]&quot;R&quot;\ \-#,##0"/>
    <numFmt numFmtId="165" formatCode="&quot;R&quot;\ #,##0.00;&quot;R&quot;\ \-#,##0.00"/>
    <numFmt numFmtId="166" formatCode="&quot;R&quot;\ #,##0.00;[Red]&quot;R&quot;\ \-#,##0.00"/>
    <numFmt numFmtId="167" formatCode="_ &quot;R&quot;\ * #,##0_ ;_ &quot;R&quot;\ * \-#,##0_ ;_ &quot;R&quot;\ * &quot;-&quot;_ ;_ @_ "/>
    <numFmt numFmtId="168" formatCode="_ &quot;R&quot;\ * #,##0.00_ ;_ &quot;R&quot;\ * \-#,##0.00_ ;_ &quot;R&quot;\ * &quot;-&quot;??_ ;_ @_ "/>
    <numFmt numFmtId="169" formatCode="_ * #,##0.00_ ;_ * \-#,##0.00_ ;_ * &quot;-&quot;??_ ;_ @_ "/>
    <numFmt numFmtId="170" formatCode="_(* #,##0.00_);_(* \(#,##0.00\);_(* &quot;-&quot;??_);_(@_)"/>
    <numFmt numFmtId="172" formatCode="_(* #,##0_);_(* \(#,##0\);_(* &quot;-&quot;??_);_(@_)"/>
    <numFmt numFmtId="173" formatCode="&quot;R&quot;\ #,##0.00"/>
    <numFmt numFmtId="174" formatCode="&quot;R&quot;\ #,##0"/>
    <numFmt numFmtId="176" formatCode="0.00000%"/>
    <numFmt numFmtId="178" formatCode="0.0%"/>
    <numFmt numFmtId="180" formatCode="&quot;R&quot;#,##0.00"/>
    <numFmt numFmtId="184" formatCode="#,##0_ ;[Red]\-#,##0\ "/>
    <numFmt numFmtId="185" formatCode="#,##0_ ;\-#,##0\ "/>
  </numFmts>
  <fonts count="41" x14ac:knownFonts="1">
    <font>
      <sz val="10"/>
      <name val="Arial"/>
    </font>
    <font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6"/>
      <color theme="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sz val="20"/>
      <name val="Arial"/>
      <family val="2"/>
    </font>
    <font>
      <b/>
      <sz val="12"/>
      <color theme="0"/>
      <name val="Calibri Light"/>
      <family val="2"/>
    </font>
    <font>
      <sz val="12"/>
      <color theme="0"/>
      <name val="Calibri Light"/>
      <family val="2"/>
    </font>
    <font>
      <sz val="12"/>
      <name val="Calibri Light"/>
      <family val="2"/>
    </font>
    <font>
      <sz val="12"/>
      <color rgb="FFB1D9FD"/>
      <name val="Calibri Light"/>
      <family val="2"/>
    </font>
    <font>
      <b/>
      <sz val="12"/>
      <name val="Calibri Light"/>
      <family val="2"/>
    </font>
    <font>
      <shadow/>
      <sz val="12"/>
      <color theme="0"/>
      <name val="Calibri Light"/>
      <family val="2"/>
    </font>
    <font>
      <sz val="16"/>
      <name val="Calibri Light"/>
      <family val="2"/>
    </font>
    <font>
      <b/>
      <sz val="16"/>
      <color theme="0"/>
      <name val="Calibri Light"/>
      <family val="2"/>
    </font>
    <font>
      <sz val="16"/>
      <color theme="0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color rgb="FFB1D9FD"/>
      <name val="Calibri Light"/>
      <family val="2"/>
    </font>
    <font>
      <b/>
      <sz val="10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gradientFill degree="45">
        <stop position="0">
          <color theme="0"/>
        </stop>
        <stop position="1">
          <color rgb="FFFFFF00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45">
        <stop position="0">
          <color theme="0"/>
        </stop>
        <stop position="1">
          <color theme="3" tint="0.59999389629810485"/>
        </stop>
      </gradientFill>
    </fill>
    <fill>
      <gradientFill degree="45">
        <stop position="0">
          <color theme="0"/>
        </stop>
        <stop position="1">
          <color rgb="FFFFFF66"/>
        </stop>
      </gradient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45">
        <stop position="0">
          <color theme="0"/>
        </stop>
        <stop position="1">
          <color rgb="FF66FF66"/>
        </stop>
      </gradient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auto="1"/>
      </patternFill>
    </fill>
    <fill>
      <patternFill patternType="solid">
        <fgColor rgb="FFB1D9FD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1F3864"/>
        <bgColor auto="1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</borders>
  <cellStyleXfs count="8">
    <xf numFmtId="0" fontId="0" fillId="0" borderId="0"/>
    <xf numFmtId="170" fontId="4" fillId="0" borderId="0" applyFont="0" applyFill="0" applyBorder="0" applyAlignment="0" applyProtection="0"/>
    <xf numFmtId="0" fontId="5" fillId="0" borderId="0">
      <alignment vertical="top"/>
    </xf>
    <xf numFmtId="9" fontId="4" fillId="0" borderId="0" applyFont="0" applyFill="0" applyBorder="0" applyAlignment="0" applyProtection="0"/>
    <xf numFmtId="0" fontId="5" fillId="0" borderId="0">
      <alignment vertical="top"/>
    </xf>
    <xf numFmtId="0" fontId="4" fillId="0" borderId="0"/>
    <xf numFmtId="0" fontId="4" fillId="0" borderId="0"/>
    <xf numFmtId="0" fontId="3" fillId="0" borderId="0"/>
  </cellStyleXfs>
  <cellXfs count="443">
    <xf numFmtId="0" fontId="0" fillId="0" borderId="0" xfId="0"/>
    <xf numFmtId="0" fontId="9" fillId="0" borderId="0" xfId="0" applyFont="1"/>
    <xf numFmtId="0" fontId="0" fillId="0" borderId="0" xfId="0" applyBorder="1"/>
    <xf numFmtId="0" fontId="9" fillId="0" borderId="0" xfId="0" applyFont="1" applyBorder="1"/>
    <xf numFmtId="0" fontId="9" fillId="6" borderId="33" xfId="0" applyFont="1" applyFill="1" applyBorder="1" applyAlignment="1">
      <alignment wrapText="1"/>
    </xf>
    <xf numFmtId="0" fontId="9" fillId="6" borderId="4" xfId="0" applyFont="1" applyFill="1" applyBorder="1" applyAlignment="1">
      <alignment vertical="top" wrapText="1"/>
    </xf>
    <xf numFmtId="0" fontId="0" fillId="6" borderId="0" xfId="0" applyFill="1"/>
    <xf numFmtId="10" fontId="0" fillId="6" borderId="0" xfId="0" applyNumberFormat="1" applyFill="1"/>
    <xf numFmtId="0" fontId="0" fillId="6" borderId="0" xfId="0" applyFill="1" applyBorder="1"/>
    <xf numFmtId="4" fontId="0" fillId="6" borderId="0" xfId="0" applyNumberFormat="1" applyFill="1"/>
    <xf numFmtId="0" fontId="12" fillId="6" borderId="0" xfId="0" applyFont="1" applyFill="1" applyBorder="1"/>
    <xf numFmtId="0" fontId="9" fillId="6" borderId="0" xfId="0" applyFont="1" applyFill="1"/>
    <xf numFmtId="168" fontId="0" fillId="0" borderId="0" xfId="0" applyNumberFormat="1"/>
    <xf numFmtId="0" fontId="0" fillId="0" borderId="31" xfId="0" applyBorder="1"/>
    <xf numFmtId="10" fontId="0" fillId="0" borderId="0" xfId="0" applyNumberFormat="1"/>
    <xf numFmtId="4" fontId="0" fillId="0" borderId="0" xfId="0" applyNumberFormat="1"/>
    <xf numFmtId="0" fontId="14" fillId="4" borderId="6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4" fillId="5" borderId="10" xfId="0" applyFont="1" applyFill="1" applyBorder="1" applyAlignment="1">
      <alignment horizontal="right"/>
    </xf>
    <xf numFmtId="0" fontId="8" fillId="0" borderId="9" xfId="0" applyFont="1" applyBorder="1"/>
    <xf numFmtId="0" fontId="14" fillId="2" borderId="12" xfId="0" applyFont="1" applyFill="1" applyBorder="1" applyAlignment="1">
      <alignment horizontal="right"/>
    </xf>
    <xf numFmtId="0" fontId="14" fillId="5" borderId="8" xfId="0" applyFont="1" applyFill="1" applyBorder="1" applyAlignment="1">
      <alignment horizontal="right"/>
    </xf>
    <xf numFmtId="0" fontId="14" fillId="5" borderId="12" xfId="0" applyFont="1" applyFill="1" applyBorder="1" applyAlignment="1">
      <alignment horizontal="right"/>
    </xf>
    <xf numFmtId="0" fontId="14" fillId="5" borderId="28" xfId="0" applyFont="1" applyFill="1" applyBorder="1" applyAlignment="1">
      <alignment horizontal="right"/>
    </xf>
    <xf numFmtId="9" fontId="14" fillId="5" borderId="6" xfId="3" applyFont="1" applyFill="1" applyBorder="1" applyAlignment="1">
      <alignment horizontal="right"/>
    </xf>
    <xf numFmtId="9" fontId="14" fillId="5" borderId="8" xfId="3" applyFont="1" applyFill="1" applyBorder="1" applyAlignment="1">
      <alignment horizontal="right"/>
    </xf>
    <xf numFmtId="0" fontId="14" fillId="5" borderId="6" xfId="0" applyFont="1" applyFill="1" applyBorder="1" applyAlignment="1">
      <alignment horizontal="right"/>
    </xf>
    <xf numFmtId="0" fontId="14" fillId="4" borderId="10" xfId="0" applyFont="1" applyFill="1" applyBorder="1" applyAlignment="1">
      <alignment horizontal="right"/>
    </xf>
    <xf numFmtId="0" fontId="14" fillId="3" borderId="12" xfId="0" applyFont="1" applyFill="1" applyBorder="1" applyAlignment="1">
      <alignment horizontal="right"/>
    </xf>
    <xf numFmtId="0" fontId="14" fillId="4" borderId="28" xfId="0" applyFont="1" applyFill="1" applyBorder="1" applyAlignment="1">
      <alignment horizontal="right"/>
    </xf>
    <xf numFmtId="172" fontId="14" fillId="4" borderId="8" xfId="1" applyNumberFormat="1" applyFont="1" applyFill="1" applyBorder="1" applyAlignment="1">
      <alignment horizontal="center"/>
    </xf>
    <xf numFmtId="172" fontId="14" fillId="5" borderId="8" xfId="1" applyNumberFormat="1" applyFont="1" applyFill="1" applyBorder="1" applyAlignment="1">
      <alignment horizontal="center"/>
    </xf>
    <xf numFmtId="169" fontId="14" fillId="5" borderId="10" xfId="1" applyNumberFormat="1" applyFont="1" applyFill="1" applyBorder="1" applyAlignment="1">
      <alignment horizontal="center"/>
    </xf>
    <xf numFmtId="169" fontId="14" fillId="5" borderId="12" xfId="1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 horizontal="right"/>
    </xf>
    <xf numFmtId="0" fontId="15" fillId="0" borderId="6" xfId="0" applyFont="1" applyBorder="1"/>
    <xf numFmtId="0" fontId="8" fillId="0" borderId="7" xfId="0" applyFont="1" applyBorder="1"/>
    <xf numFmtId="0" fontId="15" fillId="0" borderId="8" xfId="0" applyFont="1" applyBorder="1"/>
    <xf numFmtId="0" fontId="8" fillId="0" borderId="30" xfId="0" applyFont="1" applyBorder="1"/>
    <xf numFmtId="9" fontId="8" fillId="0" borderId="9" xfId="0" applyNumberFormat="1" applyFont="1" applyBorder="1"/>
    <xf numFmtId="164" fontId="8" fillId="0" borderId="9" xfId="0" applyNumberFormat="1" applyFont="1" applyBorder="1"/>
    <xf numFmtId="10" fontId="8" fillId="0" borderId="9" xfId="0" applyNumberFormat="1" applyFont="1" applyBorder="1"/>
    <xf numFmtId="0" fontId="8" fillId="0" borderId="11" xfId="0" applyFont="1" applyBorder="1"/>
    <xf numFmtId="0" fontId="8" fillId="0" borderId="30" xfId="0" applyFont="1" applyBorder="1" applyAlignment="1">
      <alignment wrapText="1"/>
    </xf>
    <xf numFmtId="0" fontId="9" fillId="6" borderId="0" xfId="0" applyFont="1" applyFill="1" applyBorder="1" applyAlignment="1">
      <alignment wrapText="1"/>
    </xf>
    <xf numFmtId="0" fontId="9" fillId="6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6" borderId="0" xfId="0" applyFont="1" applyFill="1" applyBorder="1"/>
    <xf numFmtId="10" fontId="9" fillId="6" borderId="0" xfId="0" applyNumberFormat="1" applyFont="1" applyFill="1" applyBorder="1" applyAlignment="1">
      <alignment wrapText="1"/>
    </xf>
    <xf numFmtId="4" fontId="9" fillId="6" borderId="0" xfId="0" applyNumberFormat="1" applyFont="1" applyFill="1" applyBorder="1"/>
    <xf numFmtId="0" fontId="10" fillId="6" borderId="0" xfId="0" applyFont="1" applyFill="1" applyBorder="1" applyAlignment="1">
      <alignment wrapText="1"/>
    </xf>
    <xf numFmtId="168" fontId="0" fillId="6" borderId="0" xfId="0" applyNumberFormat="1" applyFill="1"/>
    <xf numFmtId="0" fontId="9" fillId="6" borderId="32" xfId="0" applyFont="1" applyFill="1" applyBorder="1" applyAlignment="1">
      <alignment wrapText="1"/>
    </xf>
    <xf numFmtId="168" fontId="0" fillId="6" borderId="59" xfId="0" applyNumberFormat="1" applyFill="1" applyBorder="1"/>
    <xf numFmtId="0" fontId="18" fillId="6" borderId="43" xfId="0" applyFont="1" applyFill="1" applyBorder="1"/>
    <xf numFmtId="0" fontId="18" fillId="6" borderId="32" xfId="0" applyFont="1" applyFill="1" applyBorder="1"/>
    <xf numFmtId="0" fontId="18" fillId="6" borderId="33" xfId="0" applyFont="1" applyFill="1" applyBorder="1"/>
    <xf numFmtId="0" fontId="18" fillId="0" borderId="33" xfId="0" applyFont="1" applyBorder="1"/>
    <xf numFmtId="1" fontId="9" fillId="5" borderId="49" xfId="0" applyNumberFormat="1" applyFont="1" applyFill="1" applyBorder="1"/>
    <xf numFmtId="9" fontId="9" fillId="0" borderId="0" xfId="0" applyNumberFormat="1" applyFont="1" applyBorder="1"/>
    <xf numFmtId="0" fontId="9" fillId="3" borderId="0" xfId="0" applyFont="1" applyFill="1"/>
    <xf numFmtId="168" fontId="0" fillId="6" borderId="0" xfId="0" applyNumberFormat="1" applyFill="1" applyBorder="1"/>
    <xf numFmtId="0" fontId="18" fillId="6" borderId="0" xfId="0" applyFont="1" applyFill="1" applyBorder="1"/>
    <xf numFmtId="168" fontId="0" fillId="6" borderId="67" xfId="0" applyNumberFormat="1" applyFill="1" applyBorder="1"/>
    <xf numFmtId="0" fontId="6" fillId="6" borderId="0" xfId="0" applyFont="1" applyFill="1" applyBorder="1"/>
    <xf numFmtId="0" fontId="9" fillId="3" borderId="38" xfId="0" applyFont="1" applyFill="1" applyBorder="1" applyAlignment="1">
      <alignment wrapText="1"/>
    </xf>
    <xf numFmtId="168" fontId="0" fillId="3" borderId="38" xfId="0" applyNumberFormat="1" applyFill="1" applyBorder="1"/>
    <xf numFmtId="0" fontId="0" fillId="0" borderId="38" xfId="0" applyFill="1" applyBorder="1"/>
    <xf numFmtId="168" fontId="0" fillId="3" borderId="24" xfId="0" applyNumberFormat="1" applyFill="1" applyBorder="1"/>
    <xf numFmtId="0" fontId="9" fillId="3" borderId="22" xfId="0" applyFont="1" applyFill="1" applyBorder="1"/>
    <xf numFmtId="0" fontId="9" fillId="3" borderId="27" xfId="0" applyFont="1" applyFill="1" applyBorder="1" applyAlignment="1">
      <alignment horizontal="center"/>
    </xf>
    <xf numFmtId="0" fontId="9" fillId="3" borderId="22" xfId="0" applyFont="1" applyFill="1" applyBorder="1" applyAlignment="1">
      <alignment wrapText="1"/>
    </xf>
    <xf numFmtId="0" fontId="9" fillId="3" borderId="25" xfId="0" applyFont="1" applyFill="1" applyBorder="1"/>
    <xf numFmtId="0" fontId="0" fillId="3" borderId="25" xfId="0" applyFill="1" applyBorder="1"/>
    <xf numFmtId="0" fontId="0" fillId="0" borderId="26" xfId="0" applyFill="1" applyBorder="1"/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3" fillId="6" borderId="0" xfId="0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11" fillId="6" borderId="0" xfId="0" applyFont="1" applyFill="1" applyBorder="1"/>
    <xf numFmtId="0" fontId="7" fillId="6" borderId="0" xfId="0" applyFont="1" applyFill="1" applyBorder="1"/>
    <xf numFmtId="9" fontId="11" fillId="6" borderId="0" xfId="0" applyNumberFormat="1" applyFont="1" applyFill="1" applyBorder="1"/>
    <xf numFmtId="10" fontId="0" fillId="6" borderId="0" xfId="0" applyNumberFormat="1" applyFill="1" applyBorder="1"/>
    <xf numFmtId="2" fontId="11" fillId="6" borderId="0" xfId="0" applyNumberFormat="1" applyFont="1" applyFill="1" applyBorder="1"/>
    <xf numFmtId="176" fontId="9" fillId="6" borderId="0" xfId="0" applyNumberFormat="1" applyFont="1" applyFill="1" applyBorder="1" applyAlignment="1">
      <alignment wrapText="1"/>
    </xf>
    <xf numFmtId="0" fontId="18" fillId="10" borderId="81" xfId="0" applyFont="1" applyFill="1" applyBorder="1"/>
    <xf numFmtId="0" fontId="18" fillId="10" borderId="83" xfId="0" applyFont="1" applyFill="1" applyBorder="1"/>
    <xf numFmtId="165" fontId="9" fillId="5" borderId="58" xfId="0" applyNumberFormat="1" applyFont="1" applyFill="1" applyBorder="1"/>
    <xf numFmtId="0" fontId="18" fillId="6" borderId="4" xfId="0" applyFont="1" applyFill="1" applyBorder="1" applyAlignment="1">
      <alignment wrapText="1"/>
    </xf>
    <xf numFmtId="173" fontId="9" fillId="6" borderId="4" xfId="0" applyNumberFormat="1" applyFont="1" applyFill="1" applyBorder="1"/>
    <xf numFmtId="168" fontId="9" fillId="6" borderId="4" xfId="0" applyNumberFormat="1" applyFont="1" applyFill="1" applyBorder="1"/>
    <xf numFmtId="0" fontId="9" fillId="6" borderId="60" xfId="0" applyFont="1" applyFill="1" applyBorder="1"/>
    <xf numFmtId="0" fontId="9" fillId="6" borderId="60" xfId="0" applyFont="1" applyFill="1" applyBorder="1" applyAlignment="1">
      <alignment wrapText="1"/>
    </xf>
    <xf numFmtId="0" fontId="9" fillId="6" borderId="60" xfId="0" applyFont="1" applyFill="1" applyBorder="1" applyAlignment="1">
      <alignment vertical="top" wrapText="1"/>
    </xf>
    <xf numFmtId="10" fontId="9" fillId="6" borderId="60" xfId="0" applyNumberFormat="1" applyFont="1" applyFill="1" applyBorder="1" applyAlignment="1">
      <alignment wrapText="1"/>
    </xf>
    <xf numFmtId="4" fontId="9" fillId="6" borderId="60" xfId="0" applyNumberFormat="1" applyFont="1" applyFill="1" applyBorder="1"/>
    <xf numFmtId="0" fontId="10" fillId="6" borderId="60" xfId="0" applyFont="1" applyFill="1" applyBorder="1" applyAlignment="1">
      <alignment wrapText="1"/>
    </xf>
    <xf numFmtId="0" fontId="9" fillId="6" borderId="61" xfId="0" applyFont="1" applyFill="1" applyBorder="1" applyAlignment="1">
      <alignment wrapText="1"/>
    </xf>
    <xf numFmtId="173" fontId="9" fillId="13" borderId="13" xfId="0" applyNumberFormat="1" applyFont="1" applyFill="1" applyBorder="1"/>
    <xf numFmtId="10" fontId="9" fillId="6" borderId="29" xfId="0" applyNumberFormat="1" applyFont="1" applyFill="1" applyBorder="1"/>
    <xf numFmtId="0" fontId="18" fillId="6" borderId="32" xfId="0" applyFont="1" applyFill="1" applyBorder="1" applyAlignment="1">
      <alignment wrapText="1"/>
    </xf>
    <xf numFmtId="0" fontId="18" fillId="6" borderId="33" xfId="0" applyFont="1" applyFill="1" applyBorder="1" applyAlignment="1">
      <alignment wrapText="1"/>
    </xf>
    <xf numFmtId="0" fontId="18" fillId="6" borderId="16" xfId="0" applyFont="1" applyFill="1" applyBorder="1" applyAlignment="1">
      <alignment wrapText="1"/>
    </xf>
    <xf numFmtId="173" fontId="9" fillId="6" borderId="29" xfId="0" applyNumberFormat="1" applyFont="1" applyFill="1" applyBorder="1"/>
    <xf numFmtId="0" fontId="13" fillId="6" borderId="45" xfId="0" applyFont="1" applyFill="1" applyBorder="1" applyAlignment="1">
      <alignment wrapText="1"/>
    </xf>
    <xf numFmtId="0" fontId="13" fillId="6" borderId="47" xfId="0" applyFont="1" applyFill="1" applyBorder="1" applyAlignment="1">
      <alignment wrapText="1"/>
    </xf>
    <xf numFmtId="0" fontId="20" fillId="6" borderId="0" xfId="0" applyFont="1" applyFill="1" applyBorder="1" applyAlignment="1">
      <alignment horizontal="center"/>
    </xf>
    <xf numFmtId="0" fontId="16" fillId="6" borderId="0" xfId="0" applyFont="1" applyFill="1" applyBorder="1"/>
    <xf numFmtId="0" fontId="19" fillId="6" borderId="0" xfId="0" applyFont="1" applyFill="1" applyBorder="1"/>
    <xf numFmtId="0" fontId="18" fillId="6" borderId="60" xfId="0" applyFont="1" applyFill="1" applyBorder="1"/>
    <xf numFmtId="173" fontId="18" fillId="5" borderId="31" xfId="0" applyNumberFormat="1" applyFont="1" applyFill="1" applyBorder="1"/>
    <xf numFmtId="0" fontId="19" fillId="0" borderId="0" xfId="0" applyFont="1" applyBorder="1"/>
    <xf numFmtId="0" fontId="18" fillId="12" borderId="89" xfId="0" applyFont="1" applyFill="1" applyBorder="1" applyAlignment="1" applyProtection="1">
      <alignment wrapText="1"/>
    </xf>
    <xf numFmtId="9" fontId="9" fillId="12" borderId="68" xfId="0" applyNumberFormat="1" applyFont="1" applyFill="1" applyBorder="1" applyProtection="1"/>
    <xf numFmtId="0" fontId="18" fillId="12" borderId="88" xfId="0" applyFont="1" applyFill="1" applyBorder="1" applyAlignment="1" applyProtection="1">
      <alignment wrapText="1"/>
    </xf>
    <xf numFmtId="0" fontId="18" fillId="12" borderId="90" xfId="0" applyFont="1" applyFill="1" applyBorder="1" applyAlignment="1" applyProtection="1">
      <alignment wrapText="1"/>
    </xf>
    <xf numFmtId="0" fontId="18" fillId="12" borderId="72" xfId="0" applyFont="1" applyFill="1" applyBorder="1" applyAlignment="1" applyProtection="1">
      <alignment wrapText="1"/>
    </xf>
    <xf numFmtId="0" fontId="9" fillId="12" borderId="62" xfId="0" applyFont="1" applyFill="1" applyBorder="1" applyProtection="1"/>
    <xf numFmtId="0" fontId="9" fillId="12" borderId="68" xfId="0" applyFont="1" applyFill="1" applyBorder="1" applyProtection="1"/>
    <xf numFmtId="2" fontId="9" fillId="12" borderId="63" xfId="0" applyNumberFormat="1" applyFont="1" applyFill="1" applyBorder="1" applyProtection="1"/>
    <xf numFmtId="167" fontId="9" fillId="12" borderId="63" xfId="0" applyNumberFormat="1" applyFont="1" applyFill="1" applyBorder="1" applyProtection="1"/>
    <xf numFmtId="165" fontId="9" fillId="12" borderId="66" xfId="0" applyNumberFormat="1" applyFont="1" applyFill="1" applyBorder="1" applyProtection="1"/>
    <xf numFmtId="0" fontId="9" fillId="12" borderId="50" xfId="0" applyFont="1" applyFill="1" applyBorder="1" applyProtection="1"/>
    <xf numFmtId="0" fontId="9" fillId="12" borderId="57" xfId="0" applyFont="1" applyFill="1" applyBorder="1" applyProtection="1"/>
    <xf numFmtId="165" fontId="9" fillId="12" borderId="58" xfId="0" applyNumberFormat="1" applyFont="1" applyFill="1" applyBorder="1" applyProtection="1"/>
    <xf numFmtId="0" fontId="18" fillId="13" borderId="80" xfId="0" applyFont="1" applyFill="1" applyBorder="1" applyAlignment="1" applyProtection="1">
      <alignment wrapText="1"/>
    </xf>
    <xf numFmtId="0" fontId="18" fillId="9" borderId="32" xfId="0" applyFont="1" applyFill="1" applyBorder="1" applyAlignment="1" applyProtection="1">
      <alignment wrapText="1"/>
    </xf>
    <xf numFmtId="10" fontId="18" fillId="9" borderId="33" xfId="0" applyNumberFormat="1" applyFont="1" applyFill="1" applyBorder="1" applyAlignment="1" applyProtection="1">
      <alignment wrapText="1"/>
    </xf>
    <xf numFmtId="0" fontId="18" fillId="7" borderId="5" xfId="0" applyFont="1" applyFill="1" applyBorder="1" applyAlignment="1" applyProtection="1">
      <alignment wrapText="1"/>
    </xf>
    <xf numFmtId="4" fontId="18" fillId="5" borderId="16" xfId="0" applyNumberFormat="1" applyFont="1" applyFill="1" applyBorder="1" applyAlignment="1" applyProtection="1">
      <alignment wrapText="1"/>
    </xf>
    <xf numFmtId="0" fontId="18" fillId="0" borderId="16" xfId="0" applyFont="1" applyBorder="1" applyAlignment="1" applyProtection="1">
      <alignment wrapText="1"/>
    </xf>
    <xf numFmtId="0" fontId="18" fillId="0" borderId="15" xfId="0" applyFont="1" applyBorder="1" applyAlignment="1" applyProtection="1">
      <alignment wrapText="1"/>
    </xf>
    <xf numFmtId="0" fontId="18" fillId="0" borderId="39" xfId="0" applyFont="1" applyBorder="1" applyAlignment="1" applyProtection="1">
      <alignment wrapText="1"/>
    </xf>
    <xf numFmtId="0" fontId="18" fillId="0" borderId="41" xfId="0" applyFont="1" applyBorder="1" applyAlignment="1" applyProtection="1">
      <alignment wrapText="1"/>
    </xf>
    <xf numFmtId="0" fontId="18" fillId="0" borderId="42" xfId="0" applyFont="1" applyBorder="1" applyAlignment="1" applyProtection="1">
      <alignment wrapText="1"/>
    </xf>
    <xf numFmtId="0" fontId="18" fillId="0" borderId="40" xfId="0" applyFont="1" applyBorder="1" applyAlignment="1" applyProtection="1">
      <alignment wrapText="1"/>
    </xf>
    <xf numFmtId="0" fontId="18" fillId="5" borderId="44" xfId="0" applyFont="1" applyFill="1" applyBorder="1" applyAlignment="1" applyProtection="1">
      <alignment wrapText="1"/>
    </xf>
    <xf numFmtId="0" fontId="18" fillId="0" borderId="20" xfId="0" applyFont="1" applyBorder="1" applyAlignment="1" applyProtection="1">
      <alignment wrapText="1"/>
    </xf>
    <xf numFmtId="173" fontId="9" fillId="13" borderId="4" xfId="0" applyNumberFormat="1" applyFont="1" applyFill="1" applyBorder="1" applyProtection="1"/>
    <xf numFmtId="173" fontId="18" fillId="9" borderId="3" xfId="0" applyNumberFormat="1" applyFont="1" applyFill="1" applyBorder="1" applyProtection="1"/>
    <xf numFmtId="10" fontId="18" fillId="9" borderId="29" xfId="0" applyNumberFormat="1" applyFont="1" applyFill="1" applyBorder="1" applyProtection="1"/>
    <xf numFmtId="4" fontId="9" fillId="5" borderId="36" xfId="0" applyNumberFormat="1" applyFont="1" applyFill="1" applyBorder="1" applyProtection="1"/>
    <xf numFmtId="173" fontId="9" fillId="0" borderId="36" xfId="0" applyNumberFormat="1" applyFont="1" applyBorder="1" applyProtection="1"/>
    <xf numFmtId="173" fontId="9" fillId="0" borderId="3" xfId="0" applyNumberFormat="1" applyFont="1" applyBorder="1" applyProtection="1"/>
    <xf numFmtId="10" fontId="9" fillId="0" borderId="2" xfId="0" applyNumberFormat="1" applyFont="1" applyBorder="1" applyProtection="1"/>
    <xf numFmtId="173" fontId="9" fillId="0" borderId="35" xfId="0" applyNumberFormat="1" applyFont="1" applyBorder="1" applyProtection="1"/>
    <xf numFmtId="173" fontId="10" fillId="0" borderId="35" xfId="0" applyNumberFormat="1" applyFont="1" applyBorder="1" applyProtection="1"/>
    <xf numFmtId="173" fontId="9" fillId="0" borderId="29" xfId="0" applyNumberFormat="1" applyFont="1" applyBorder="1" applyProtection="1"/>
    <xf numFmtId="173" fontId="9" fillId="5" borderId="87" xfId="0" applyNumberFormat="1" applyFont="1" applyFill="1" applyBorder="1" applyProtection="1"/>
    <xf numFmtId="173" fontId="9" fillId="0" borderId="2" xfId="0" applyNumberFormat="1" applyFont="1" applyBorder="1" applyProtection="1"/>
    <xf numFmtId="173" fontId="18" fillId="9" borderId="37" xfId="0" applyNumberFormat="1" applyFont="1" applyFill="1" applyBorder="1" applyProtection="1"/>
    <xf numFmtId="173" fontId="9" fillId="0" borderId="9" xfId="0" applyNumberFormat="1" applyFont="1" applyBorder="1" applyProtection="1"/>
    <xf numFmtId="173" fontId="9" fillId="0" borderId="8" xfId="0" applyNumberFormat="1" applyFont="1" applyBorder="1" applyProtection="1"/>
    <xf numFmtId="0" fontId="18" fillId="11" borderId="91" xfId="0" applyFont="1" applyFill="1" applyBorder="1" applyAlignment="1" applyProtection="1">
      <alignment wrapText="1"/>
      <protection locked="0"/>
    </xf>
    <xf numFmtId="0" fontId="9" fillId="11" borderId="64" xfId="0" applyFont="1" applyFill="1" applyBorder="1" applyProtection="1">
      <protection locked="0"/>
    </xf>
    <xf numFmtId="173" fontId="9" fillId="11" borderId="3" xfId="0" applyNumberFormat="1" applyFont="1" applyFill="1" applyBorder="1" applyProtection="1">
      <protection locked="0"/>
    </xf>
    <xf numFmtId="173" fontId="9" fillId="11" borderId="29" xfId="0" applyNumberFormat="1" applyFont="1" applyFill="1" applyBorder="1" applyProtection="1">
      <protection locked="0"/>
    </xf>
    <xf numFmtId="173" fontId="9" fillId="11" borderId="1" xfId="0" applyNumberFormat="1" applyFont="1" applyFill="1" applyBorder="1" applyProtection="1">
      <protection locked="0"/>
    </xf>
    <xf numFmtId="0" fontId="9" fillId="11" borderId="51" xfId="0" applyFont="1" applyFill="1" applyBorder="1" applyProtection="1">
      <protection locked="0"/>
    </xf>
    <xf numFmtId="173" fontId="9" fillId="11" borderId="37" xfId="0" applyNumberFormat="1" applyFont="1" applyFill="1" applyBorder="1" applyProtection="1">
      <protection locked="0"/>
    </xf>
    <xf numFmtId="173" fontId="9" fillId="11" borderId="4" xfId="0" applyNumberFormat="1" applyFont="1" applyFill="1" applyBorder="1" applyProtection="1">
      <protection locked="0"/>
    </xf>
    <xf numFmtId="173" fontId="9" fillId="11" borderId="34" xfId="0" applyNumberFormat="1" applyFont="1" applyFill="1" applyBorder="1" applyProtection="1">
      <protection locked="0"/>
    </xf>
    <xf numFmtId="15" fontId="9" fillId="11" borderId="63" xfId="0" applyNumberFormat="1" applyFont="1" applyFill="1" applyBorder="1" applyProtection="1">
      <protection locked="0"/>
    </xf>
    <xf numFmtId="15" fontId="9" fillId="11" borderId="66" xfId="0" applyNumberFormat="1" applyFont="1" applyFill="1" applyBorder="1" applyProtection="1">
      <protection locked="0"/>
    </xf>
    <xf numFmtId="15" fontId="9" fillId="11" borderId="49" xfId="0" applyNumberFormat="1" applyFont="1" applyFill="1" applyBorder="1" applyProtection="1">
      <protection locked="0"/>
    </xf>
    <xf numFmtId="15" fontId="9" fillId="11" borderId="58" xfId="0" applyNumberFormat="1" applyFont="1" applyFill="1" applyBorder="1" applyProtection="1">
      <protection locked="0"/>
    </xf>
    <xf numFmtId="0" fontId="9" fillId="11" borderId="69" xfId="0" applyFont="1" applyFill="1" applyBorder="1" applyProtection="1">
      <protection locked="0"/>
    </xf>
    <xf numFmtId="0" fontId="9" fillId="11" borderId="92" xfId="0" applyFont="1" applyFill="1" applyBorder="1" applyProtection="1">
      <protection locked="0"/>
    </xf>
    <xf numFmtId="0" fontId="9" fillId="11" borderId="68" xfId="0" applyFont="1" applyFill="1" applyBorder="1" applyProtection="1">
      <protection locked="0"/>
    </xf>
    <xf numFmtId="0" fontId="9" fillId="11" borderId="55" xfId="0" applyFont="1" applyFill="1" applyBorder="1" applyProtection="1">
      <protection locked="0"/>
    </xf>
    <xf numFmtId="0" fontId="9" fillId="11" borderId="93" xfId="0" applyFont="1" applyFill="1" applyBorder="1" applyProtection="1">
      <protection locked="0"/>
    </xf>
    <xf numFmtId="0" fontId="9" fillId="11" borderId="57" xfId="0" applyFont="1" applyFill="1" applyBorder="1" applyProtection="1">
      <protection locked="0"/>
    </xf>
    <xf numFmtId="10" fontId="18" fillId="10" borderId="82" xfId="0" applyNumberFormat="1" applyFont="1" applyFill="1" applyBorder="1" applyProtection="1">
      <protection locked="0"/>
    </xf>
    <xf numFmtId="9" fontId="18" fillId="10" borderId="84" xfId="0" applyNumberFormat="1" applyFont="1" applyFill="1" applyBorder="1" applyProtection="1">
      <protection locked="0"/>
    </xf>
    <xf numFmtId="10" fontId="13" fillId="6" borderId="46" xfId="0" applyNumberFormat="1" applyFont="1" applyFill="1" applyBorder="1" applyAlignment="1" applyProtection="1">
      <alignment wrapText="1"/>
      <protection locked="0"/>
    </xf>
    <xf numFmtId="0" fontId="13" fillId="6" borderId="48" xfId="0" applyFont="1" applyFill="1" applyBorder="1" applyAlignment="1" applyProtection="1">
      <alignment wrapText="1"/>
      <protection locked="0"/>
    </xf>
    <xf numFmtId="173" fontId="9" fillId="6" borderId="3" xfId="0" applyNumberFormat="1" applyFont="1" applyFill="1" applyBorder="1"/>
    <xf numFmtId="173" fontId="9" fillId="6" borderId="37" xfId="0" applyNumberFormat="1" applyFont="1" applyFill="1" applyBorder="1"/>
    <xf numFmtId="0" fontId="18" fillId="0" borderId="94" xfId="0" applyFont="1" applyBorder="1" applyAlignment="1" applyProtection="1">
      <alignment wrapText="1"/>
    </xf>
    <xf numFmtId="173" fontId="9" fillId="0" borderId="95" xfId="0" applyNumberFormat="1" applyFont="1" applyBorder="1" applyProtection="1"/>
    <xf numFmtId="0" fontId="9" fillId="6" borderId="96" xfId="0" applyFont="1" applyFill="1" applyBorder="1" applyAlignment="1">
      <alignment wrapText="1"/>
    </xf>
    <xf numFmtId="10" fontId="13" fillId="6" borderId="0" xfId="0" applyNumberFormat="1" applyFont="1" applyFill="1" applyBorder="1" applyAlignment="1" applyProtection="1">
      <alignment wrapText="1"/>
      <protection locked="0"/>
    </xf>
    <xf numFmtId="0" fontId="13" fillId="6" borderId="0" xfId="0" applyFont="1" applyFill="1" applyBorder="1" applyAlignment="1" applyProtection="1">
      <alignment wrapText="1"/>
      <protection locked="0"/>
    </xf>
    <xf numFmtId="0" fontId="18" fillId="5" borderId="20" xfId="0" applyFont="1" applyFill="1" applyBorder="1" applyAlignment="1" applyProtection="1">
      <alignment wrapText="1"/>
    </xf>
    <xf numFmtId="173" fontId="9" fillId="5" borderId="2" xfId="0" applyNumberFormat="1" applyFont="1" applyFill="1" applyBorder="1" applyProtection="1"/>
    <xf numFmtId="0" fontId="0" fillId="6" borderId="22" xfId="0" applyFill="1" applyBorder="1"/>
    <xf numFmtId="0" fontId="18" fillId="11" borderId="97" xfId="0" applyFont="1" applyFill="1" applyBorder="1" applyProtection="1">
      <protection locked="0"/>
    </xf>
    <xf numFmtId="0" fontId="18" fillId="11" borderId="0" xfId="0" applyFont="1" applyFill="1" applyBorder="1" applyAlignment="1" applyProtection="1">
      <alignment wrapText="1"/>
      <protection locked="0"/>
    </xf>
    <xf numFmtId="0" fontId="18" fillId="11" borderId="98" xfId="0" applyFont="1" applyFill="1" applyBorder="1" applyAlignment="1" applyProtection="1">
      <alignment wrapText="1"/>
      <protection locked="0"/>
    </xf>
    <xf numFmtId="173" fontId="18" fillId="11" borderId="42" xfId="0" applyNumberFormat="1" applyFont="1" applyFill="1" applyBorder="1" applyAlignment="1" applyProtection="1">
      <alignment wrapText="1"/>
      <protection locked="0"/>
    </xf>
    <xf numFmtId="173" fontId="18" fillId="11" borderId="40" xfId="0" applyNumberFormat="1" applyFont="1" applyFill="1" applyBorder="1" applyAlignment="1" applyProtection="1">
      <alignment wrapText="1"/>
      <protection locked="0"/>
    </xf>
    <xf numFmtId="173" fontId="18" fillId="11" borderId="43" xfId="0" applyNumberFormat="1" applyFont="1" applyFill="1" applyBorder="1" applyAlignment="1" applyProtection="1">
      <alignment wrapText="1"/>
      <protection locked="0"/>
    </xf>
    <xf numFmtId="173" fontId="18" fillId="5" borderId="4" xfId="0" applyNumberFormat="1" applyFont="1" applyFill="1" applyBorder="1" applyProtection="1"/>
    <xf numFmtId="173" fontId="18" fillId="5" borderId="29" xfId="0" applyNumberFormat="1" applyFont="1" applyFill="1" applyBorder="1" applyProtection="1"/>
    <xf numFmtId="168" fontId="9" fillId="8" borderId="0" xfId="0" applyNumberFormat="1" applyFont="1" applyFill="1"/>
    <xf numFmtId="0" fontId="17" fillId="6" borderId="17" xfId="0" applyFont="1" applyFill="1" applyBorder="1" applyAlignment="1">
      <alignment horizontal="center"/>
    </xf>
    <xf numFmtId="174" fontId="18" fillId="6" borderId="13" xfId="0" applyNumberFormat="1" applyFont="1" applyFill="1" applyBorder="1" applyAlignment="1">
      <alignment horizontal="center"/>
    </xf>
    <xf numFmtId="10" fontId="18" fillId="10" borderId="84" xfId="0" applyNumberFormat="1" applyFont="1" applyFill="1" applyBorder="1" applyProtection="1">
      <protection locked="0"/>
    </xf>
    <xf numFmtId="9" fontId="18" fillId="6" borderId="13" xfId="0" applyNumberFormat="1" applyFont="1" applyFill="1" applyBorder="1" applyAlignment="1">
      <alignment horizontal="center"/>
    </xf>
    <xf numFmtId="164" fontId="18" fillId="6" borderId="13" xfId="0" applyNumberFormat="1" applyFont="1" applyFill="1" applyBorder="1" applyAlignment="1">
      <alignment horizontal="center"/>
    </xf>
    <xf numFmtId="0" fontId="18" fillId="10" borderId="85" xfId="0" applyFont="1" applyFill="1" applyBorder="1"/>
    <xf numFmtId="10" fontId="18" fillId="10" borderId="86" xfId="0" applyNumberFormat="1" applyFont="1" applyFill="1" applyBorder="1" applyProtection="1">
      <protection locked="0"/>
    </xf>
    <xf numFmtId="0" fontId="23" fillId="6" borderId="0" xfId="0" applyFont="1" applyFill="1" applyBorder="1"/>
    <xf numFmtId="0" fontId="0" fillId="6" borderId="103" xfId="0" applyFill="1" applyBorder="1"/>
    <xf numFmtId="0" fontId="12" fillId="6" borderId="106" xfId="0" applyFont="1" applyFill="1" applyBorder="1"/>
    <xf numFmtId="0" fontId="0" fillId="0" borderId="0" xfId="0" applyFill="1"/>
    <xf numFmtId="0" fontId="18" fillId="8" borderId="65" xfId="0" applyFont="1" applyFill="1" applyBorder="1" applyAlignment="1">
      <alignment wrapText="1"/>
    </xf>
    <xf numFmtId="0" fontId="18" fillId="11" borderId="90" xfId="0" applyFont="1" applyFill="1" applyBorder="1" applyAlignment="1" applyProtection="1">
      <alignment wrapText="1"/>
      <protection locked="0"/>
    </xf>
    <xf numFmtId="0" fontId="18" fillId="11" borderId="72" xfId="0" applyFont="1" applyFill="1" applyBorder="1" applyAlignment="1" applyProtection="1">
      <alignment wrapText="1"/>
      <protection locked="0"/>
    </xf>
    <xf numFmtId="0" fontId="18" fillId="9" borderId="16" xfId="0" applyFont="1" applyFill="1" applyBorder="1" applyAlignment="1" applyProtection="1">
      <alignment wrapText="1"/>
    </xf>
    <xf numFmtId="0" fontId="18" fillId="5" borderId="16" xfId="0" applyFont="1" applyFill="1" applyBorder="1" applyAlignment="1" applyProtection="1">
      <alignment wrapText="1"/>
    </xf>
    <xf numFmtId="0" fontId="18" fillId="0" borderId="32" xfId="0" applyFont="1" applyBorder="1" applyAlignment="1" applyProtection="1">
      <alignment wrapText="1"/>
    </xf>
    <xf numFmtId="0" fontId="21" fillId="15" borderId="92" xfId="0" applyFont="1" applyFill="1" applyBorder="1" applyAlignment="1" applyProtection="1">
      <alignment wrapText="1"/>
      <protection locked="0"/>
    </xf>
    <xf numFmtId="173" fontId="9" fillId="8" borderId="0" xfId="0" applyNumberFormat="1" applyFont="1" applyFill="1"/>
    <xf numFmtId="1" fontId="9" fillId="12" borderId="63" xfId="0" applyNumberFormat="1" applyFont="1" applyFill="1" applyBorder="1" applyProtection="1"/>
    <xf numFmtId="173" fontId="18" fillId="9" borderId="36" xfId="0" applyNumberFormat="1" applyFont="1" applyFill="1" applyBorder="1" applyProtection="1"/>
    <xf numFmtId="173" fontId="18" fillId="5" borderId="31" xfId="0" applyNumberFormat="1" applyFont="1" applyFill="1" applyBorder="1" applyProtection="1"/>
    <xf numFmtId="9" fontId="18" fillId="5" borderId="36" xfId="0" applyNumberFormat="1" applyFont="1" applyFill="1" applyBorder="1" applyProtection="1"/>
    <xf numFmtId="173" fontId="9" fillId="15" borderId="93" xfId="0" applyNumberFormat="1" applyFont="1" applyFill="1" applyBorder="1" applyProtection="1">
      <protection locked="0"/>
    </xf>
    <xf numFmtId="1" fontId="9" fillId="12" borderId="49" xfId="0" applyNumberFormat="1" applyFont="1" applyFill="1" applyBorder="1" applyProtection="1"/>
    <xf numFmtId="166" fontId="9" fillId="0" borderId="0" xfId="0" applyNumberFormat="1" applyFont="1" applyFill="1" applyBorder="1"/>
    <xf numFmtId="167" fontId="9" fillId="12" borderId="66" xfId="0" applyNumberFormat="1" applyFont="1" applyFill="1" applyBorder="1" applyProtection="1"/>
    <xf numFmtId="0" fontId="4" fillId="0" borderId="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00" xfId="0" applyFont="1" applyBorder="1"/>
    <xf numFmtId="0" fontId="25" fillId="0" borderId="6" xfId="0" applyFont="1" applyBorder="1"/>
    <xf numFmtId="0" fontId="25" fillId="0" borderId="99" xfId="0" applyFont="1" applyBorder="1"/>
    <xf numFmtId="0" fontId="25" fillId="0" borderId="109" xfId="0" applyFont="1" applyBorder="1"/>
    <xf numFmtId="173" fontId="18" fillId="16" borderId="34" xfId="0" applyNumberFormat="1" applyFont="1" applyFill="1" applyBorder="1"/>
    <xf numFmtId="0" fontId="4" fillId="0" borderId="34" xfId="0" applyFont="1" applyBorder="1"/>
    <xf numFmtId="0" fontId="4" fillId="0" borderId="110" xfId="0" applyFont="1" applyBorder="1"/>
    <xf numFmtId="0" fontId="25" fillId="0" borderId="4" xfId="0" applyFont="1" applyFill="1" applyBorder="1"/>
    <xf numFmtId="173" fontId="9" fillId="0" borderId="4" xfId="0" applyNumberFormat="1" applyFont="1" applyBorder="1"/>
    <xf numFmtId="0" fontId="0" fillId="0" borderId="4" xfId="0" applyBorder="1"/>
    <xf numFmtId="168" fontId="28" fillId="20" borderId="0" xfId="0" applyNumberFormat="1" applyFont="1" applyFill="1" applyBorder="1"/>
    <xf numFmtId="0" fontId="28" fillId="20" borderId="0" xfId="0" applyFont="1" applyFill="1"/>
    <xf numFmtId="0" fontId="28" fillId="20" borderId="0" xfId="0" applyFont="1" applyFill="1" applyBorder="1"/>
    <xf numFmtId="0" fontId="28" fillId="20" borderId="0" xfId="0" applyFont="1" applyFill="1" applyAlignment="1">
      <alignment horizontal="center" vertical="center"/>
    </xf>
    <xf numFmtId="10" fontId="28" fillId="20" borderId="0" xfId="0" applyNumberFormat="1" applyFont="1" applyFill="1"/>
    <xf numFmtId="0" fontId="30" fillId="20" borderId="0" xfId="0" applyFont="1" applyFill="1" applyBorder="1"/>
    <xf numFmtId="0" fontId="30" fillId="20" borderId="0" xfId="0" applyFont="1" applyFill="1" applyBorder="1" applyAlignment="1">
      <alignment wrapText="1"/>
    </xf>
    <xf numFmtId="0" fontId="30" fillId="20" borderId="0" xfId="0" applyFont="1" applyFill="1" applyBorder="1" applyAlignment="1">
      <alignment horizontal="center" vertical="center" wrapText="1"/>
    </xf>
    <xf numFmtId="0" fontId="30" fillId="20" borderId="0" xfId="0" applyFont="1" applyFill="1" applyBorder="1" applyAlignment="1">
      <alignment vertical="top" wrapText="1"/>
    </xf>
    <xf numFmtId="176" fontId="30" fillId="20" borderId="0" xfId="0" applyNumberFormat="1" applyFont="1" applyFill="1" applyBorder="1" applyAlignment="1">
      <alignment wrapText="1"/>
    </xf>
    <xf numFmtId="0" fontId="26" fillId="20" borderId="0" xfId="0" applyFont="1" applyFill="1" applyBorder="1" applyAlignment="1" applyProtection="1">
      <alignment wrapText="1"/>
      <protection locked="0"/>
    </xf>
    <xf numFmtId="0" fontId="30" fillId="20" borderId="0" xfId="0" applyFont="1" applyFill="1"/>
    <xf numFmtId="0" fontId="31" fillId="20" borderId="0" xfId="0" applyFont="1" applyFill="1" applyBorder="1" applyAlignment="1">
      <alignment horizontal="center"/>
    </xf>
    <xf numFmtId="0" fontId="31" fillId="20" borderId="0" xfId="0" applyFont="1" applyFill="1" applyBorder="1" applyAlignment="1">
      <alignment horizontal="center" vertical="center"/>
    </xf>
    <xf numFmtId="0" fontId="26" fillId="20" borderId="0" xfId="0" applyFont="1" applyFill="1" applyBorder="1" applyAlignment="1">
      <alignment wrapText="1"/>
    </xf>
    <xf numFmtId="0" fontId="30" fillId="17" borderId="0" xfId="0" applyFont="1" applyFill="1" applyBorder="1" applyAlignment="1">
      <alignment horizontal="center"/>
    </xf>
    <xf numFmtId="0" fontId="30" fillId="17" borderId="0" xfId="0" applyFont="1" applyFill="1" applyBorder="1" applyAlignment="1">
      <alignment wrapText="1"/>
    </xf>
    <xf numFmtId="0" fontId="28" fillId="17" borderId="0" xfId="0" applyFont="1" applyFill="1" applyBorder="1"/>
    <xf numFmtId="0" fontId="30" fillId="17" borderId="0" xfId="0" applyFont="1" applyFill="1" applyBorder="1" applyAlignment="1">
      <alignment horizontal="center" vertical="center" wrapText="1"/>
    </xf>
    <xf numFmtId="0" fontId="30" fillId="17" borderId="0" xfId="0" applyFont="1" applyFill="1" applyBorder="1"/>
    <xf numFmtId="9" fontId="28" fillId="17" borderId="0" xfId="0" applyNumberFormat="1" applyFont="1" applyFill="1" applyBorder="1"/>
    <xf numFmtId="10" fontId="28" fillId="17" borderId="0" xfId="0" applyNumberFormat="1" applyFont="1" applyFill="1" applyBorder="1"/>
    <xf numFmtId="0" fontId="28" fillId="17" borderId="0" xfId="0" applyFont="1" applyFill="1"/>
    <xf numFmtId="0" fontId="30" fillId="20" borderId="0" xfId="0" applyFont="1" applyFill="1" applyBorder="1" applyAlignment="1">
      <alignment horizontal="center" vertical="center"/>
    </xf>
    <xf numFmtId="2" fontId="28" fillId="20" borderId="0" xfId="0" applyNumberFormat="1" applyFont="1" applyFill="1" applyBorder="1"/>
    <xf numFmtId="0" fontId="27" fillId="20" borderId="0" xfId="0" applyFont="1" applyFill="1" applyBorder="1" applyAlignment="1">
      <alignment horizontal="center"/>
    </xf>
    <xf numFmtId="0" fontId="32" fillId="20" borderId="0" xfId="0" applyFont="1" applyFill="1" applyBorder="1" applyAlignment="1">
      <alignment vertical="center"/>
    </xf>
    <xf numFmtId="168" fontId="36" fillId="20" borderId="0" xfId="0" applyNumberFormat="1" applyFont="1" applyFill="1" applyBorder="1"/>
    <xf numFmtId="0" fontId="36" fillId="19" borderId="60" xfId="0" applyFont="1" applyFill="1" applyBorder="1" applyAlignment="1" applyProtection="1">
      <alignment horizontal="center" vertical="center" wrapText="1"/>
    </xf>
    <xf numFmtId="0" fontId="37" fillId="21" borderId="60" xfId="0" applyFont="1" applyFill="1" applyBorder="1" applyAlignment="1" applyProtection="1">
      <alignment horizontal="center" vertical="center" wrapText="1"/>
    </xf>
    <xf numFmtId="0" fontId="37" fillId="22" borderId="60" xfId="0" applyFont="1" applyFill="1" applyBorder="1" applyAlignment="1" applyProtection="1">
      <alignment horizontal="center" vertical="center" wrapText="1"/>
      <protection locked="0"/>
    </xf>
    <xf numFmtId="173" fontId="37" fillId="22" borderId="60" xfId="0" applyNumberFormat="1" applyFont="1" applyFill="1" applyBorder="1" applyAlignment="1" applyProtection="1">
      <alignment horizontal="center" vertical="center" wrapText="1"/>
      <protection locked="0"/>
    </xf>
    <xf numFmtId="173" fontId="37" fillId="21" borderId="60" xfId="0" applyNumberFormat="1" applyFont="1" applyFill="1" applyBorder="1" applyAlignment="1" applyProtection="1">
      <alignment horizontal="center" vertical="center" wrapText="1"/>
      <protection locked="0"/>
    </xf>
    <xf numFmtId="0" fontId="36" fillId="18" borderId="60" xfId="0" applyFont="1" applyFill="1" applyBorder="1" applyAlignment="1" applyProtection="1">
      <alignment horizontal="center" vertical="center" wrapText="1"/>
    </xf>
    <xf numFmtId="0" fontId="36" fillId="6" borderId="32" xfId="0" applyFont="1" applyFill="1" applyBorder="1" applyAlignment="1">
      <alignment wrapText="1"/>
    </xf>
    <xf numFmtId="0" fontId="36" fillId="6" borderId="33" xfId="0" applyFont="1" applyFill="1" applyBorder="1" applyAlignment="1">
      <alignment wrapText="1"/>
    </xf>
    <xf numFmtId="173" fontId="28" fillId="6" borderId="3" xfId="0" applyNumberFormat="1" applyFont="1" applyFill="1" applyBorder="1"/>
    <xf numFmtId="10" fontId="28" fillId="6" borderId="29" xfId="0" applyNumberFormat="1" applyFont="1" applyFill="1" applyBorder="1"/>
    <xf numFmtId="173" fontId="28" fillId="6" borderId="29" xfId="0" applyNumberFormat="1" applyFont="1" applyFill="1" applyBorder="1"/>
    <xf numFmtId="0" fontId="27" fillId="22" borderId="50" xfId="0" applyFont="1" applyFill="1" applyBorder="1" applyAlignment="1" applyProtection="1">
      <alignment horizontal="center" vertical="center"/>
      <protection locked="0"/>
    </xf>
    <xf numFmtId="173" fontId="28" fillId="6" borderId="37" xfId="0" applyNumberFormat="1" applyFont="1" applyFill="1" applyBorder="1"/>
    <xf numFmtId="173" fontId="28" fillId="6" borderId="4" xfId="0" applyNumberFormat="1" applyFont="1" applyFill="1" applyBorder="1"/>
    <xf numFmtId="173" fontId="28" fillId="20" borderId="0" xfId="0" applyNumberFormat="1" applyFont="1" applyFill="1" applyBorder="1"/>
    <xf numFmtId="0" fontId="28" fillId="6" borderId="0" xfId="0" applyFont="1" applyFill="1"/>
    <xf numFmtId="0" fontId="28" fillId="0" borderId="0" xfId="0" applyFont="1"/>
    <xf numFmtId="0" fontId="27" fillId="22" borderId="111" xfId="0" applyFont="1" applyFill="1" applyBorder="1" applyAlignment="1" applyProtection="1">
      <alignment horizontal="center" vertical="center"/>
      <protection locked="0"/>
    </xf>
    <xf numFmtId="0" fontId="28" fillId="20" borderId="31" xfId="0" applyFont="1" applyFill="1" applyBorder="1"/>
    <xf numFmtId="10" fontId="28" fillId="20" borderId="0" xfId="0" applyNumberFormat="1" applyFont="1" applyFill="1" applyBorder="1"/>
    <xf numFmtId="0" fontId="36" fillId="20" borderId="0" xfId="0" applyFont="1" applyFill="1" applyBorder="1" applyAlignment="1" applyProtection="1">
      <alignment horizontal="center" vertical="center" wrapText="1"/>
    </xf>
    <xf numFmtId="10" fontId="28" fillId="20" borderId="0" xfId="0" applyNumberFormat="1" applyFont="1" applyFill="1" applyBorder="1" applyAlignment="1" applyProtection="1">
      <alignment horizontal="center" vertical="center"/>
    </xf>
    <xf numFmtId="0" fontId="27" fillId="22" borderId="49" xfId="0" applyFont="1" applyFill="1" applyBorder="1" applyAlignment="1" applyProtection="1">
      <alignment horizontal="center" vertical="center"/>
      <protection locked="0"/>
    </xf>
    <xf numFmtId="15" fontId="27" fillId="22" borderId="49" xfId="0" applyNumberFormat="1" applyFont="1" applyFill="1" applyBorder="1" applyAlignment="1" applyProtection="1">
      <alignment horizontal="center" vertical="center"/>
      <protection locked="0"/>
    </xf>
    <xf numFmtId="0" fontId="28" fillId="19" borderId="49" xfId="0" applyFont="1" applyFill="1" applyBorder="1" applyAlignment="1" applyProtection="1">
      <alignment horizontal="center" vertical="center"/>
    </xf>
    <xf numFmtId="10" fontId="28" fillId="18" borderId="49" xfId="0" applyNumberFormat="1" applyFont="1" applyFill="1" applyBorder="1" applyAlignment="1" applyProtection="1">
      <alignment horizontal="center" vertical="center"/>
    </xf>
    <xf numFmtId="0" fontId="27" fillId="22" borderId="112" xfId="0" applyFont="1" applyFill="1" applyBorder="1" applyAlignment="1" applyProtection="1">
      <alignment horizontal="center" vertical="center"/>
      <protection locked="0"/>
    </xf>
    <xf numFmtId="15" fontId="27" fillId="22" borderId="112" xfId="0" applyNumberFormat="1" applyFont="1" applyFill="1" applyBorder="1" applyAlignment="1" applyProtection="1">
      <alignment horizontal="center" vertical="center"/>
      <protection locked="0"/>
    </xf>
    <xf numFmtId="0" fontId="28" fillId="19" borderId="112" xfId="0" applyFont="1" applyFill="1" applyBorder="1" applyAlignment="1" applyProtection="1">
      <alignment horizontal="center" vertical="center"/>
    </xf>
    <xf numFmtId="4" fontId="28" fillId="18" borderId="50" xfId="0" applyNumberFormat="1" applyFont="1" applyFill="1" applyBorder="1" applyAlignment="1" applyProtection="1">
      <alignment horizontal="center" vertical="center"/>
    </xf>
    <xf numFmtId="173" fontId="28" fillId="14" borderId="51" xfId="0" applyNumberFormat="1" applyFont="1" applyFill="1" applyBorder="1" applyProtection="1">
      <protection locked="0"/>
    </xf>
    <xf numFmtId="0" fontId="28" fillId="14" borderId="51" xfId="0" applyFont="1" applyFill="1" applyBorder="1" applyAlignment="1" applyProtection="1">
      <alignment wrapText="1"/>
      <protection locked="0"/>
    </xf>
    <xf numFmtId="4" fontId="28" fillId="18" borderId="111" xfId="0" applyNumberFormat="1" applyFont="1" applyFill="1" applyBorder="1" applyAlignment="1" applyProtection="1">
      <alignment horizontal="center" vertical="center"/>
    </xf>
    <xf numFmtId="173" fontId="28" fillId="14" borderId="113" xfId="0" applyNumberFormat="1" applyFont="1" applyFill="1" applyBorder="1" applyProtection="1">
      <protection locked="0"/>
    </xf>
    <xf numFmtId="0" fontId="26" fillId="6" borderId="63" xfId="0" applyFont="1" applyFill="1" applyBorder="1" applyAlignment="1" applyProtection="1">
      <alignment horizontal="center" vertical="center" wrapText="1"/>
      <protection locked="0"/>
    </xf>
    <xf numFmtId="0" fontId="26" fillId="6" borderId="63" xfId="0" applyFont="1" applyFill="1" applyBorder="1" applyAlignment="1" applyProtection="1">
      <alignment horizontal="center" vertical="center" wrapText="1"/>
    </xf>
    <xf numFmtId="0" fontId="36" fillId="18" borderId="61" xfId="0" applyFont="1" applyFill="1" applyBorder="1" applyAlignment="1" applyProtection="1">
      <alignment horizontal="center" vertical="center" wrapText="1"/>
    </xf>
    <xf numFmtId="4" fontId="36" fillId="18" borderId="59" xfId="0" applyNumberFormat="1" applyFont="1" applyFill="1" applyBorder="1" applyAlignment="1" applyProtection="1">
      <alignment horizontal="center" vertical="center" wrapText="1"/>
    </xf>
    <xf numFmtId="0" fontId="36" fillId="14" borderId="61" xfId="0" applyFont="1" applyFill="1" applyBorder="1" applyAlignment="1" applyProtection="1">
      <alignment horizontal="center" vertical="center" wrapText="1"/>
      <protection locked="0"/>
    </xf>
    <xf numFmtId="0" fontId="18" fillId="8" borderId="74" xfId="0" applyFont="1" applyFill="1" applyBorder="1" applyAlignment="1">
      <alignment horizontal="center" wrapText="1"/>
    </xf>
    <xf numFmtId="0" fontId="18" fillId="8" borderId="56" xfId="0" applyFont="1" applyFill="1" applyBorder="1" applyAlignment="1">
      <alignment horizontal="center" wrapText="1"/>
    </xf>
    <xf numFmtId="0" fontId="18" fillId="8" borderId="101" xfId="0" applyFont="1" applyFill="1" applyBorder="1" applyAlignment="1">
      <alignment horizontal="center" wrapText="1"/>
    </xf>
    <xf numFmtId="178" fontId="20" fillId="8" borderId="74" xfId="0" applyNumberFormat="1" applyFont="1" applyFill="1" applyBorder="1" applyAlignment="1" applyProtection="1">
      <alignment horizontal="center"/>
      <protection locked="0"/>
    </xf>
    <xf numFmtId="178" fontId="20" fillId="8" borderId="56" xfId="0" applyNumberFormat="1" applyFont="1" applyFill="1" applyBorder="1" applyAlignment="1" applyProtection="1">
      <alignment horizontal="center"/>
      <protection locked="0"/>
    </xf>
    <xf numFmtId="178" fontId="20" fillId="8" borderId="102" xfId="0" applyNumberFormat="1" applyFont="1" applyFill="1" applyBorder="1" applyAlignment="1" applyProtection="1">
      <alignment horizontal="center"/>
      <protection locked="0"/>
    </xf>
    <xf numFmtId="0" fontId="9" fillId="6" borderId="24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17" fillId="6" borderId="17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9" fillId="6" borderId="72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18" fillId="8" borderId="73" xfId="0" applyFont="1" applyFill="1" applyBorder="1" applyAlignment="1">
      <alignment horizontal="center"/>
    </xf>
    <xf numFmtId="0" fontId="18" fillId="8" borderId="70" xfId="0" applyFont="1" applyFill="1" applyBorder="1" applyAlignment="1">
      <alignment horizontal="center"/>
    </xf>
    <xf numFmtId="0" fontId="18" fillId="8" borderId="78" xfId="0" applyFont="1" applyFill="1" applyBorder="1" applyAlignment="1">
      <alignment horizontal="center"/>
    </xf>
    <xf numFmtId="174" fontId="20" fillId="8" borderId="73" xfId="0" applyNumberFormat="1" applyFont="1" applyFill="1" applyBorder="1" applyAlignment="1" applyProtection="1">
      <alignment horizontal="center"/>
      <protection locked="0"/>
    </xf>
    <xf numFmtId="174" fontId="20" fillId="8" borderId="70" xfId="0" applyNumberFormat="1" applyFont="1" applyFill="1" applyBorder="1" applyAlignment="1" applyProtection="1">
      <alignment horizontal="center"/>
      <protection locked="0"/>
    </xf>
    <xf numFmtId="174" fontId="20" fillId="8" borderId="71" xfId="0" applyNumberFormat="1" applyFont="1" applyFill="1" applyBorder="1" applyAlignment="1" applyProtection="1">
      <alignment horizontal="center"/>
      <protection locked="0"/>
    </xf>
    <xf numFmtId="0" fontId="18" fillId="8" borderId="74" xfId="0" applyFont="1" applyFill="1" applyBorder="1" applyAlignment="1">
      <alignment horizontal="center"/>
    </xf>
    <xf numFmtId="0" fontId="18" fillId="8" borderId="56" xfId="0" applyFont="1" applyFill="1" applyBorder="1" applyAlignment="1">
      <alignment horizontal="center"/>
    </xf>
    <xf numFmtId="0" fontId="18" fillId="8" borderId="101" xfId="0" applyFont="1" applyFill="1" applyBorder="1" applyAlignment="1">
      <alignment horizontal="center"/>
    </xf>
    <xf numFmtId="164" fontId="20" fillId="8" borderId="74" xfId="0" applyNumberFormat="1" applyFont="1" applyFill="1" applyBorder="1" applyAlignment="1" applyProtection="1">
      <alignment horizontal="center"/>
    </xf>
    <xf numFmtId="164" fontId="20" fillId="8" borderId="56" xfId="0" applyNumberFormat="1" applyFont="1" applyFill="1" applyBorder="1" applyAlignment="1" applyProtection="1">
      <alignment horizontal="center"/>
    </xf>
    <xf numFmtId="164" fontId="20" fillId="8" borderId="102" xfId="0" applyNumberFormat="1" applyFont="1" applyFill="1" applyBorder="1" applyAlignment="1" applyProtection="1">
      <alignment horizontal="center"/>
    </xf>
    <xf numFmtId="0" fontId="9" fillId="6" borderId="74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9" fillId="6" borderId="101" xfId="0" applyFont="1" applyFill="1" applyBorder="1" applyAlignment="1">
      <alignment horizontal="center"/>
    </xf>
    <xf numFmtId="0" fontId="9" fillId="6" borderId="102" xfId="0" applyFont="1" applyFill="1" applyBorder="1" applyAlignment="1">
      <alignment horizontal="center"/>
    </xf>
    <xf numFmtId="0" fontId="18" fillId="6" borderId="75" xfId="0" applyFont="1" applyFill="1" applyBorder="1" applyAlignment="1">
      <alignment horizontal="center"/>
    </xf>
    <xf numFmtId="0" fontId="18" fillId="6" borderId="76" xfId="0" applyFont="1" applyFill="1" applyBorder="1" applyAlignment="1">
      <alignment horizontal="center"/>
    </xf>
    <xf numFmtId="0" fontId="18" fillId="6" borderId="79" xfId="0" applyFont="1" applyFill="1" applyBorder="1" applyAlignment="1">
      <alignment horizontal="center"/>
    </xf>
    <xf numFmtId="173" fontId="17" fillId="6" borderId="75" xfId="0" applyNumberFormat="1" applyFont="1" applyFill="1" applyBorder="1" applyAlignment="1">
      <alignment horizontal="center"/>
    </xf>
    <xf numFmtId="0" fontId="17" fillId="6" borderId="76" xfId="0" applyFont="1" applyFill="1" applyBorder="1" applyAlignment="1">
      <alignment horizontal="center"/>
    </xf>
    <xf numFmtId="0" fontId="17" fillId="6" borderId="77" xfId="0" applyFont="1" applyFill="1" applyBorder="1" applyAlignment="1">
      <alignment horizontal="center"/>
    </xf>
    <xf numFmtId="0" fontId="22" fillId="6" borderId="104" xfId="0" applyFont="1" applyFill="1" applyBorder="1" applyAlignment="1">
      <alignment horizontal="center"/>
    </xf>
    <xf numFmtId="0" fontId="22" fillId="6" borderId="105" xfId="0" applyFont="1" applyFill="1" applyBorder="1" applyAlignment="1">
      <alignment horizontal="center"/>
    </xf>
    <xf numFmtId="0" fontId="24" fillId="6" borderId="107" xfId="0" applyFont="1" applyFill="1" applyBorder="1" applyAlignment="1">
      <alignment horizontal="center"/>
    </xf>
    <xf numFmtId="0" fontId="24" fillId="6" borderId="108" xfId="0" applyFont="1" applyFill="1" applyBorder="1" applyAlignment="1">
      <alignment horizontal="center"/>
    </xf>
    <xf numFmtId="0" fontId="22" fillId="6" borderId="103" xfId="0" applyFont="1" applyFill="1" applyBorder="1" applyAlignment="1">
      <alignment horizontal="center"/>
    </xf>
    <xf numFmtId="0" fontId="12" fillId="6" borderId="104" xfId="0" applyFont="1" applyFill="1" applyBorder="1" applyAlignment="1">
      <alignment horizontal="center"/>
    </xf>
    <xf numFmtId="0" fontId="12" fillId="6" borderId="105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30" fillId="17" borderId="0" xfId="0" applyFont="1" applyFill="1" applyBorder="1" applyAlignment="1">
      <alignment horizontal="center"/>
    </xf>
    <xf numFmtId="0" fontId="26" fillId="20" borderId="0" xfId="0" applyFont="1" applyFill="1" applyBorder="1" applyAlignment="1">
      <alignment horizontal="center"/>
    </xf>
    <xf numFmtId="168" fontId="32" fillId="20" borderId="0" xfId="0" applyNumberFormat="1" applyFont="1" applyFill="1" applyBorder="1" applyAlignment="1">
      <alignment horizontal="center"/>
    </xf>
    <xf numFmtId="0" fontId="33" fillId="20" borderId="21" xfId="0" applyFont="1" applyFill="1" applyBorder="1" applyAlignment="1">
      <alignment horizontal="center"/>
    </xf>
    <xf numFmtId="0" fontId="33" fillId="20" borderId="22" xfId="0" applyFont="1" applyFill="1" applyBorder="1" applyAlignment="1">
      <alignment horizontal="center"/>
    </xf>
    <xf numFmtId="0" fontId="33" fillId="20" borderId="23" xfId="0" applyFont="1" applyFill="1" applyBorder="1" applyAlignment="1">
      <alignment horizontal="center"/>
    </xf>
    <xf numFmtId="0" fontId="33" fillId="20" borderId="0" xfId="0" applyFont="1" applyFill="1" applyBorder="1" applyAlignment="1">
      <alignment horizontal="center"/>
    </xf>
    <xf numFmtId="0" fontId="33" fillId="20" borderId="0" xfId="0" applyFont="1" applyFill="1" applyBorder="1" applyAlignment="1">
      <alignment horizontal="center" wrapText="1"/>
    </xf>
    <xf numFmtId="0" fontId="34" fillId="20" borderId="0" xfId="0" applyFont="1" applyFill="1" applyBorder="1" applyAlignment="1">
      <alignment horizontal="center"/>
    </xf>
    <xf numFmtId="0" fontId="32" fillId="20" borderId="0" xfId="0" applyFont="1" applyFill="1" applyBorder="1" applyAlignment="1">
      <alignment horizontal="center"/>
    </xf>
    <xf numFmtId="0" fontId="35" fillId="20" borderId="0" xfId="0" applyFont="1" applyFill="1" applyBorder="1" applyAlignment="1">
      <alignment horizontal="center"/>
    </xf>
    <xf numFmtId="0" fontId="32" fillId="20" borderId="0" xfId="0" applyFont="1" applyFill="1" applyAlignment="1">
      <alignment horizontal="center"/>
    </xf>
    <xf numFmtId="0" fontId="28" fillId="20" borderId="0" xfId="0" applyFont="1" applyFill="1" applyBorder="1" applyAlignment="1">
      <alignment horizontal="center" vertical="center" wrapText="1"/>
    </xf>
    <xf numFmtId="10" fontId="28" fillId="20" borderId="0" xfId="0" applyNumberFormat="1" applyFont="1" applyFill="1" applyBorder="1" applyAlignment="1" applyProtection="1">
      <alignment vertical="center"/>
      <protection locked="0"/>
    </xf>
    <xf numFmtId="0" fontId="28" fillId="3" borderId="114" xfId="0" applyFont="1" applyFill="1" applyBorder="1" applyAlignment="1">
      <alignment horizontal="center" vertical="center"/>
    </xf>
    <xf numFmtId="0" fontId="28" fillId="3" borderId="65" xfId="0" applyFont="1" applyFill="1" applyBorder="1" applyAlignment="1">
      <alignment horizontal="center" vertical="center"/>
    </xf>
    <xf numFmtId="173" fontId="26" fillId="20" borderId="0" xfId="0" applyNumberFormat="1" applyFont="1" applyFill="1" applyBorder="1" applyAlignment="1">
      <alignment horizontal="center" vertical="center"/>
    </xf>
    <xf numFmtId="0" fontId="26" fillId="6" borderId="66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26" fillId="20" borderId="0" xfId="0" applyFont="1" applyFill="1" applyBorder="1" applyAlignment="1" applyProtection="1">
      <alignment horizontal="center" vertical="center" wrapText="1"/>
    </xf>
    <xf numFmtId="0" fontId="26" fillId="20" borderId="0" xfId="0" applyFont="1" applyFill="1" applyBorder="1" applyAlignment="1">
      <alignment horizontal="center" vertical="center"/>
    </xf>
    <xf numFmtId="0" fontId="36" fillId="6" borderId="117" xfId="0" applyFont="1" applyFill="1" applyBorder="1" applyAlignment="1">
      <alignment wrapText="1"/>
    </xf>
    <xf numFmtId="173" fontId="28" fillId="6" borderId="1" xfId="0" applyNumberFormat="1" applyFont="1" applyFill="1" applyBorder="1"/>
    <xf numFmtId="173" fontId="28" fillId="6" borderId="34" xfId="0" applyNumberFormat="1" applyFont="1" applyFill="1" applyBorder="1"/>
    <xf numFmtId="0" fontId="36" fillId="20" borderId="0" xfId="0" applyFont="1" applyFill="1" applyBorder="1"/>
    <xf numFmtId="0" fontId="27" fillId="20" borderId="0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center" vertical="center"/>
    </xf>
    <xf numFmtId="0" fontId="29" fillId="20" borderId="0" xfId="0" applyFont="1" applyFill="1" applyBorder="1"/>
    <xf numFmtId="9" fontId="34" fillId="20" borderId="21" xfId="3" applyFont="1" applyFill="1" applyBorder="1" applyAlignment="1">
      <alignment horizontal="center"/>
    </xf>
    <xf numFmtId="9" fontId="34" fillId="20" borderId="23" xfId="3" applyFont="1" applyFill="1" applyBorder="1" applyAlignment="1">
      <alignment horizontal="center"/>
    </xf>
    <xf numFmtId="9" fontId="27" fillId="21" borderId="49" xfId="3" applyFont="1" applyFill="1" applyBorder="1" applyAlignment="1" applyProtection="1">
      <alignment horizontal="center" vertical="center"/>
      <protection locked="0"/>
    </xf>
    <xf numFmtId="9" fontId="27" fillId="21" borderId="112" xfId="3" applyFont="1" applyFill="1" applyBorder="1" applyAlignment="1" applyProtection="1">
      <alignment horizontal="center" vertical="center"/>
      <protection locked="0"/>
    </xf>
    <xf numFmtId="0" fontId="26" fillId="6" borderId="64" xfId="0" applyFont="1" applyFill="1" applyBorder="1" applyAlignment="1" applyProtection="1">
      <alignment horizontal="center" vertical="center" wrapText="1"/>
    </xf>
    <xf numFmtId="0" fontId="26" fillId="6" borderId="62" xfId="0" applyFont="1" applyFill="1" applyBorder="1" applyAlignment="1" applyProtection="1">
      <alignment horizontal="center" vertical="center" wrapText="1"/>
    </xf>
    <xf numFmtId="180" fontId="28" fillId="20" borderId="0" xfId="0" applyNumberFormat="1" applyFont="1" applyFill="1"/>
    <xf numFmtId="180" fontId="30" fillId="20" borderId="0" xfId="0" applyNumberFormat="1" applyFont="1" applyFill="1" applyBorder="1" applyAlignment="1">
      <alignment wrapText="1"/>
    </xf>
    <xf numFmtId="0" fontId="36" fillId="18" borderId="59" xfId="0" applyFont="1" applyFill="1" applyBorder="1" applyAlignment="1" applyProtection="1">
      <alignment horizontal="center" vertical="center" wrapText="1"/>
    </xf>
    <xf numFmtId="0" fontId="0" fillId="20" borderId="0" xfId="0" applyFill="1"/>
    <xf numFmtId="173" fontId="28" fillId="20" borderId="0" xfId="0" applyNumberFormat="1" applyFont="1" applyFill="1" applyBorder="1" applyAlignment="1" applyProtection="1">
      <alignment horizontal="center" vertical="center"/>
    </xf>
    <xf numFmtId="0" fontId="38" fillId="20" borderId="0" xfId="0" applyFont="1" applyFill="1" applyBorder="1" applyAlignment="1" applyProtection="1">
      <alignment horizontal="center" vertical="center" wrapText="1"/>
    </xf>
    <xf numFmtId="9" fontId="2" fillId="20" borderId="0" xfId="0" applyNumberFormat="1" applyFont="1" applyFill="1" applyBorder="1" applyAlignment="1" applyProtection="1">
      <alignment horizontal="center" vertical="center"/>
    </xf>
    <xf numFmtId="4" fontId="28" fillId="20" borderId="0" xfId="0" applyNumberFormat="1" applyFont="1" applyFill="1" applyBorder="1"/>
    <xf numFmtId="0" fontId="36" fillId="19" borderId="59" xfId="0" applyFont="1" applyFill="1" applyBorder="1" applyAlignment="1" applyProtection="1">
      <alignment horizontal="center" vertical="center" wrapText="1"/>
    </xf>
    <xf numFmtId="0" fontId="38" fillId="18" borderId="61" xfId="0" applyFont="1" applyFill="1" applyBorder="1" applyAlignment="1" applyProtection="1">
      <alignment horizontal="center" vertical="center" wrapText="1"/>
    </xf>
    <xf numFmtId="2" fontId="28" fillId="19" borderId="50" xfId="0" applyNumberFormat="1" applyFont="1" applyFill="1" applyBorder="1" applyAlignment="1" applyProtection="1">
      <alignment horizontal="center" vertical="center"/>
    </xf>
    <xf numFmtId="9" fontId="2" fillId="18" borderId="51" xfId="0" applyNumberFormat="1" applyFont="1" applyFill="1" applyBorder="1" applyAlignment="1" applyProtection="1">
      <alignment horizontal="center" vertical="center"/>
    </xf>
    <xf numFmtId="173" fontId="2" fillId="20" borderId="0" xfId="0" applyNumberFormat="1" applyFont="1" applyFill="1" applyBorder="1" applyAlignment="1" applyProtection="1">
      <alignment horizontal="center" vertical="center"/>
    </xf>
    <xf numFmtId="168" fontId="37" fillId="21" borderId="114" xfId="0" applyNumberFormat="1" applyFont="1" applyFill="1" applyBorder="1" applyAlignment="1">
      <alignment horizontal="center" vertical="center"/>
    </xf>
    <xf numFmtId="0" fontId="26" fillId="6" borderId="69" xfId="0" applyFont="1" applyFill="1" applyBorder="1" applyAlignment="1" applyProtection="1">
      <alignment horizontal="center" vertical="center"/>
      <protection locked="0"/>
    </xf>
    <xf numFmtId="0" fontId="27" fillId="22" borderId="55" xfId="0" applyFont="1" applyFill="1" applyBorder="1" applyAlignment="1" applyProtection="1">
      <alignment horizontal="center" vertical="center"/>
      <protection locked="0"/>
    </xf>
    <xf numFmtId="0" fontId="27" fillId="22" borderId="118" xfId="0" applyFont="1" applyFill="1" applyBorder="1" applyAlignment="1" applyProtection="1">
      <alignment horizontal="center" vertical="center"/>
      <protection locked="0"/>
    </xf>
    <xf numFmtId="0" fontId="37" fillId="22" borderId="59" xfId="0" applyFont="1" applyFill="1" applyBorder="1" applyAlignment="1" applyProtection="1">
      <alignment horizontal="center" vertical="center" wrapText="1"/>
      <protection locked="0"/>
    </xf>
    <xf numFmtId="0" fontId="26" fillId="6" borderId="62" xfId="0" applyFont="1" applyFill="1" applyBorder="1" applyAlignment="1" applyProtection="1">
      <alignment horizontal="center" vertical="center" wrapText="1"/>
      <protection locked="0"/>
    </xf>
    <xf numFmtId="3" fontId="27" fillId="22" borderId="49" xfId="0" applyNumberFormat="1" applyFont="1" applyFill="1" applyBorder="1" applyAlignment="1" applyProtection="1">
      <alignment horizontal="center" vertical="center"/>
      <protection locked="0"/>
    </xf>
    <xf numFmtId="3" fontId="27" fillId="21" borderId="49" xfId="0" applyNumberFormat="1" applyFont="1" applyFill="1" applyBorder="1" applyAlignment="1" applyProtection="1">
      <alignment horizontal="center" vertical="center"/>
      <protection locked="0"/>
    </xf>
    <xf numFmtId="3" fontId="2" fillId="3" borderId="51" xfId="0" applyNumberFormat="1" applyFont="1" applyFill="1" applyBorder="1" applyAlignment="1" applyProtection="1">
      <alignment horizontal="center" vertical="center"/>
    </xf>
    <xf numFmtId="3" fontId="27" fillId="21" borderId="49" xfId="0" applyNumberFormat="1" applyFont="1" applyFill="1" applyBorder="1" applyAlignment="1" applyProtection="1">
      <alignment horizontal="center" vertical="center" wrapText="1"/>
      <protection locked="0"/>
    </xf>
    <xf numFmtId="3" fontId="27" fillId="22" borderId="112" xfId="0" applyNumberFormat="1" applyFont="1" applyFill="1" applyBorder="1" applyAlignment="1" applyProtection="1">
      <alignment horizontal="center" vertical="center"/>
      <protection locked="0"/>
    </xf>
    <xf numFmtId="3" fontId="27" fillId="21" borderId="112" xfId="0" applyNumberFormat="1" applyFont="1" applyFill="1" applyBorder="1" applyAlignment="1" applyProtection="1">
      <alignment horizontal="center" vertical="center"/>
      <protection locked="0"/>
    </xf>
    <xf numFmtId="10" fontId="27" fillId="21" borderId="49" xfId="3" applyNumberFormat="1" applyFont="1" applyFill="1" applyBorder="1" applyAlignment="1" applyProtection="1">
      <alignment horizontal="center" vertical="center"/>
      <protection locked="0"/>
    </xf>
    <xf numFmtId="10" fontId="27" fillId="21" borderId="112" xfId="3" applyNumberFormat="1" applyFont="1" applyFill="1" applyBorder="1" applyAlignment="1" applyProtection="1">
      <alignment horizontal="center" vertical="center"/>
      <protection locked="0"/>
    </xf>
    <xf numFmtId="0" fontId="36" fillId="19" borderId="59" xfId="0" applyFont="1" applyFill="1" applyBorder="1" applyAlignment="1" applyProtection="1">
      <alignment horizontal="center" vertical="center" wrapText="1"/>
      <protection locked="0"/>
    </xf>
    <xf numFmtId="3" fontId="2" fillId="3" borderId="113" xfId="0" applyNumberFormat="1" applyFont="1" applyFill="1" applyBorder="1" applyAlignment="1" applyProtection="1">
      <alignment horizontal="center" vertical="center"/>
    </xf>
    <xf numFmtId="1" fontId="28" fillId="19" borderId="50" xfId="0" applyNumberFormat="1" applyFont="1" applyFill="1" applyBorder="1" applyAlignment="1" applyProtection="1">
      <alignment horizontal="center" vertical="center"/>
    </xf>
    <xf numFmtId="1" fontId="28" fillId="19" borderId="111" xfId="0" applyNumberFormat="1" applyFont="1" applyFill="1" applyBorder="1" applyAlignment="1" applyProtection="1">
      <alignment horizontal="center" vertical="center"/>
    </xf>
    <xf numFmtId="3" fontId="28" fillId="18" borderId="50" xfId="0" applyNumberFormat="1" applyFont="1" applyFill="1" applyBorder="1" applyAlignment="1" applyProtection="1">
      <alignment horizontal="center" vertical="center"/>
    </xf>
    <xf numFmtId="3" fontId="28" fillId="18" borderId="49" xfId="0" applyNumberFormat="1" applyFont="1" applyFill="1" applyBorder="1" applyAlignment="1" applyProtection="1">
      <alignment horizontal="center" vertical="center"/>
    </xf>
    <xf numFmtId="3" fontId="28" fillId="18" borderId="51" xfId="0" applyNumberFormat="1" applyFont="1" applyFill="1" applyBorder="1" applyAlignment="1" applyProtection="1">
      <alignment horizontal="center" vertical="center"/>
    </xf>
    <xf numFmtId="3" fontId="28" fillId="18" borderId="111" xfId="0" applyNumberFormat="1" applyFont="1" applyFill="1" applyBorder="1" applyAlignment="1" applyProtection="1">
      <alignment horizontal="center" vertical="center"/>
    </xf>
    <xf numFmtId="3" fontId="28" fillId="18" borderId="112" xfId="0" applyNumberFormat="1" applyFont="1" applyFill="1" applyBorder="1" applyAlignment="1" applyProtection="1">
      <alignment horizontal="center" vertical="center"/>
    </xf>
    <xf numFmtId="3" fontId="28" fillId="18" borderId="113" xfId="0" applyNumberFormat="1" applyFont="1" applyFill="1" applyBorder="1" applyAlignment="1" applyProtection="1">
      <alignment horizontal="center" vertical="center"/>
    </xf>
    <xf numFmtId="0" fontId="38" fillId="18" borderId="61" xfId="0" applyFont="1" applyFill="1" applyBorder="1" applyAlignment="1" applyProtection="1">
      <alignment horizontal="center" vertical="center" wrapText="1"/>
      <protection locked="0"/>
    </xf>
    <xf numFmtId="0" fontId="1" fillId="20" borderId="0" xfId="0" applyFont="1" applyFill="1"/>
    <xf numFmtId="1" fontId="1" fillId="18" borderId="51" xfId="0" applyNumberFormat="1" applyFont="1" applyFill="1" applyBorder="1" applyAlignment="1" applyProtection="1">
      <alignment horizontal="center" vertical="center"/>
    </xf>
    <xf numFmtId="1" fontId="1" fillId="18" borderId="113" xfId="0" applyNumberFormat="1" applyFont="1" applyFill="1" applyBorder="1" applyAlignment="1" applyProtection="1">
      <alignment horizontal="center" vertical="center"/>
    </xf>
    <xf numFmtId="184" fontId="28" fillId="19" borderId="49" xfId="0" applyNumberFormat="1" applyFont="1" applyFill="1" applyBorder="1" applyAlignment="1" applyProtection="1">
      <alignment horizontal="center" vertical="center"/>
    </xf>
    <xf numFmtId="184" fontId="28" fillId="19" borderId="112" xfId="0" applyNumberFormat="1" applyFont="1" applyFill="1" applyBorder="1" applyAlignment="1" applyProtection="1">
      <alignment horizontal="center" vertical="center"/>
    </xf>
    <xf numFmtId="185" fontId="28" fillId="19" borderId="49" xfId="0" applyNumberFormat="1" applyFont="1" applyFill="1" applyBorder="1" applyAlignment="1" applyProtection="1">
      <alignment horizontal="center" vertical="center"/>
    </xf>
    <xf numFmtId="185" fontId="28" fillId="19" borderId="112" xfId="0" applyNumberFormat="1" applyFont="1" applyFill="1" applyBorder="1" applyAlignment="1" applyProtection="1">
      <alignment horizontal="center" vertical="center"/>
    </xf>
    <xf numFmtId="3" fontId="28" fillId="3" borderId="115" xfId="0" applyNumberFormat="1" applyFont="1" applyFill="1" applyBorder="1" applyAlignment="1" applyProtection="1">
      <alignment horizontal="center" vertical="center"/>
      <protection locked="0"/>
    </xf>
    <xf numFmtId="3" fontId="28" fillId="3" borderId="65" xfId="0" applyNumberFormat="1" applyFont="1" applyFill="1" applyBorder="1" applyAlignment="1" applyProtection="1">
      <alignment horizontal="center" vertical="center"/>
      <protection locked="0"/>
    </xf>
    <xf numFmtId="3" fontId="28" fillId="3" borderId="116" xfId="0" applyNumberFormat="1" applyFont="1" applyFill="1" applyBorder="1" applyAlignment="1" applyProtection="1">
      <alignment horizontal="center" vertical="center"/>
      <protection locked="0"/>
    </xf>
    <xf numFmtId="3" fontId="26" fillId="6" borderId="63" xfId="0" applyNumberFormat="1" applyFont="1" applyFill="1" applyBorder="1" applyAlignment="1" applyProtection="1">
      <alignment horizontal="center" vertical="center" wrapText="1"/>
    </xf>
    <xf numFmtId="3" fontId="28" fillId="19" borderId="49" xfId="0" applyNumberFormat="1" applyFont="1" applyFill="1" applyBorder="1" applyAlignment="1" applyProtection="1">
      <alignment horizontal="center" vertical="center"/>
    </xf>
    <xf numFmtId="3" fontId="28" fillId="19" borderId="112" xfId="0" applyNumberFormat="1" applyFont="1" applyFill="1" applyBorder="1" applyAlignment="1" applyProtection="1">
      <alignment horizontal="center" vertical="center"/>
    </xf>
    <xf numFmtId="185" fontId="28" fillId="18" borderId="50" xfId="0" applyNumberFormat="1" applyFont="1" applyFill="1" applyBorder="1" applyAlignment="1" applyProtection="1">
      <alignment horizontal="center" vertical="center"/>
    </xf>
    <xf numFmtId="185" fontId="28" fillId="18" borderId="49" xfId="0" applyNumberFormat="1" applyFont="1" applyFill="1" applyBorder="1" applyAlignment="1" applyProtection="1">
      <alignment horizontal="center" vertical="center"/>
    </xf>
    <xf numFmtId="185" fontId="28" fillId="18" borderId="111" xfId="0" applyNumberFormat="1" applyFont="1" applyFill="1" applyBorder="1" applyAlignment="1" applyProtection="1">
      <alignment horizontal="center" vertical="center"/>
    </xf>
    <xf numFmtId="185" fontId="28" fillId="18" borderId="112" xfId="0" applyNumberFormat="1" applyFont="1" applyFill="1" applyBorder="1" applyAlignment="1" applyProtection="1">
      <alignment horizontal="center" vertical="center"/>
    </xf>
    <xf numFmtId="173" fontId="38" fillId="3" borderId="61" xfId="0" applyNumberFormat="1" applyFont="1" applyFill="1" applyBorder="1" applyAlignment="1" applyProtection="1">
      <alignment horizontal="center" vertical="center" wrapText="1"/>
    </xf>
    <xf numFmtId="173" fontId="38" fillId="20" borderId="0" xfId="0" applyNumberFormat="1" applyFont="1" applyFill="1" applyBorder="1" applyAlignment="1" applyProtection="1">
      <alignment horizontal="center" vertical="center" wrapText="1"/>
    </xf>
  </cellXfs>
  <cellStyles count="8">
    <cellStyle name="Comma" xfId="1" builtinId="3"/>
    <cellStyle name="Normal" xfId="0" builtinId="0"/>
    <cellStyle name="Normal 2" xfId="2" xr:uid="{00000000-0005-0000-0000-000002000000}"/>
    <cellStyle name="Normal 2 2" xfId="6" xr:uid="{00000000-0005-0000-0000-000003000000}"/>
    <cellStyle name="Normal 2 4" xfId="4" xr:uid="{00000000-0005-0000-0000-000004000000}"/>
    <cellStyle name="Normal 3" xfId="5" xr:uid="{00000000-0005-0000-0000-000005000000}"/>
    <cellStyle name="Normal 4" xfId="7" xr:uid="{00000000-0005-0000-0000-000006000000}"/>
    <cellStyle name="Percent" xfId="3" builtinId="5"/>
  </cellStyles>
  <dxfs count="48">
    <dxf>
      <fill>
        <patternFill>
          <bgColor rgb="FFFF0000"/>
        </patternFill>
      </fill>
    </dxf>
    <dxf>
      <fill>
        <gradientFill degree="4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0"/>
        </patternFill>
      </fill>
    </dxf>
    <dxf>
      <font>
        <color rgb="FFFF0000"/>
      </font>
    </dxf>
    <dxf>
      <fill>
        <gradientFill degree="45">
          <stop position="0">
            <color theme="0"/>
          </stop>
          <stop position="1">
            <color rgb="FF66FF66"/>
          </stop>
        </gradientFill>
      </fill>
    </dxf>
    <dxf>
      <fill>
        <gradientFill degree="45">
          <stop position="0">
            <color theme="0"/>
          </stop>
          <stop position="1">
            <color rgb="FF00CC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ont>
        <color rgb="FF9C0006"/>
      </font>
      <fill>
        <patternFill>
          <bgColor rgb="FFFFC7CE"/>
        </patternFill>
      </fill>
    </dxf>
    <dxf>
      <fill>
        <gradientFill degree="4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0"/>
        </patternFill>
      </fill>
    </dxf>
    <dxf>
      <fill>
        <gradientFill degree="45">
          <stop position="0">
            <color theme="0"/>
          </stop>
          <stop position="1">
            <color theme="3" tint="0.59999389629810485"/>
          </stop>
        </gradientFill>
      </fill>
    </dxf>
    <dxf>
      <fill>
        <patternFill>
          <bgColor theme="0"/>
        </patternFill>
      </fill>
    </dxf>
    <dxf>
      <fill>
        <gradientFill degree="45">
          <stop position="0">
            <color theme="0"/>
          </stop>
          <stop position="1">
            <color rgb="FF66FF66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degree="45">
          <stop position="0">
            <color theme="0"/>
          </stop>
          <stop position="1">
            <color rgb="FF00CC00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45">
          <stop position="0">
            <color theme="0"/>
          </stop>
          <stop position="1">
            <color theme="3" tint="0.59999389629810485"/>
          </stop>
        </gradientFill>
      </fill>
    </dxf>
    <dxf>
      <fill>
        <gradientFill degree="45">
          <stop position="0">
            <color theme="0"/>
          </stop>
          <stop position="1">
            <color theme="3" tint="0.59999389629810485"/>
          </stop>
        </gradientFill>
      </fill>
    </dxf>
    <dxf>
      <fill>
        <gradientFill degree="45">
          <stop position="0">
            <color theme="0"/>
          </stop>
          <stop position="1">
            <color rgb="FFFFFF66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degree="45">
          <stop position="0">
            <color theme="0"/>
          </stop>
          <stop position="1">
            <color rgb="FF00CC00"/>
          </stop>
        </gradient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degree="45">
          <stop position="0">
            <color theme="0"/>
          </stop>
          <stop position="1">
            <color rgb="FFFFFF66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gradientFill degree="45">
          <stop position="0">
            <color theme="0"/>
          </stop>
          <stop position="1">
            <color rgb="FFFFFF66"/>
          </stop>
        </gradientFill>
      </fill>
    </dxf>
    <dxf>
      <fill>
        <gradientFill degree="45">
          <stop position="0">
            <color theme="0"/>
          </stop>
          <stop position="0.5">
            <color rgb="FF00CC0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theme="0"/>
        </patternFill>
      </fill>
    </dxf>
    <dxf>
      <fill>
        <gradientFill degree="45">
          <stop position="0">
            <color theme="0"/>
          </stop>
          <stop position="1">
            <color rgb="FF00CC00"/>
          </stop>
        </gradientFill>
      </fill>
    </dxf>
    <dxf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  <color rgb="FF1F3864"/>
      <color rgb="FFB1D9FD"/>
      <color rgb="FF66FF66"/>
      <color rgb="FFFFFF66"/>
      <color rgb="FF00CC00"/>
      <color rgb="FF8C9A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Equity Curve SA Derivatives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Date</c:v>
          </c:tx>
          <c:spPr>
            <a:ln>
              <a:solidFill>
                <a:srgbClr val="00CC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'Track Record Chart'!$A$3:$A$67</c:f>
              <c:numCache>
                <c:formatCode>d\-mmm\-yy</c:formatCode>
                <c:ptCount val="65"/>
                <c:pt idx="0">
                  <c:v>40914</c:v>
                </c:pt>
                <c:pt idx="1">
                  <c:v>40977</c:v>
                </c:pt>
                <c:pt idx="2">
                  <c:v>40983</c:v>
                </c:pt>
                <c:pt idx="3">
                  <c:v>40998</c:v>
                </c:pt>
                <c:pt idx="4">
                  <c:v>41081</c:v>
                </c:pt>
                <c:pt idx="5">
                  <c:v>41065</c:v>
                </c:pt>
                <c:pt idx="6">
                  <c:v>41073</c:v>
                </c:pt>
                <c:pt idx="7">
                  <c:v>41074</c:v>
                </c:pt>
                <c:pt idx="8">
                  <c:v>41079</c:v>
                </c:pt>
                <c:pt idx="9">
                  <c:v>41080</c:v>
                </c:pt>
                <c:pt idx="10">
                  <c:v>41081</c:v>
                </c:pt>
                <c:pt idx="11">
                  <c:v>41096</c:v>
                </c:pt>
                <c:pt idx="12">
                  <c:v>41108</c:v>
                </c:pt>
                <c:pt idx="13">
                  <c:v>41134</c:v>
                </c:pt>
                <c:pt idx="14">
                  <c:v>41147</c:v>
                </c:pt>
                <c:pt idx="15">
                  <c:v>41159</c:v>
                </c:pt>
                <c:pt idx="16">
                  <c:v>41185</c:v>
                </c:pt>
                <c:pt idx="17">
                  <c:v>41185</c:v>
                </c:pt>
                <c:pt idx="18">
                  <c:v>41185</c:v>
                </c:pt>
                <c:pt idx="19">
                  <c:v>41194</c:v>
                </c:pt>
                <c:pt idx="20">
                  <c:v>41200</c:v>
                </c:pt>
                <c:pt idx="21">
                  <c:v>41200</c:v>
                </c:pt>
                <c:pt idx="22">
                  <c:v>41205</c:v>
                </c:pt>
                <c:pt idx="23">
                  <c:v>41218</c:v>
                </c:pt>
                <c:pt idx="24">
                  <c:v>41219</c:v>
                </c:pt>
                <c:pt idx="25">
                  <c:v>41222</c:v>
                </c:pt>
                <c:pt idx="26">
                  <c:v>41246</c:v>
                </c:pt>
                <c:pt idx="27">
                  <c:v>41250</c:v>
                </c:pt>
                <c:pt idx="28">
                  <c:v>41264</c:v>
                </c:pt>
                <c:pt idx="29">
                  <c:v>41267</c:v>
                </c:pt>
                <c:pt idx="30">
                  <c:v>41278</c:v>
                </c:pt>
                <c:pt idx="31">
                  <c:v>41285</c:v>
                </c:pt>
                <c:pt idx="32">
                  <c:v>41288</c:v>
                </c:pt>
                <c:pt idx="33">
                  <c:v>41289</c:v>
                </c:pt>
                <c:pt idx="34">
                  <c:v>41298</c:v>
                </c:pt>
                <c:pt idx="35">
                  <c:v>41313</c:v>
                </c:pt>
                <c:pt idx="36">
                  <c:v>41320</c:v>
                </c:pt>
                <c:pt idx="37">
                  <c:v>41325</c:v>
                </c:pt>
                <c:pt idx="38">
                  <c:v>41331</c:v>
                </c:pt>
                <c:pt idx="39">
                  <c:v>41338</c:v>
                </c:pt>
                <c:pt idx="40">
                  <c:v>41340</c:v>
                </c:pt>
                <c:pt idx="41">
                  <c:v>41359</c:v>
                </c:pt>
                <c:pt idx="42">
                  <c:v>41390</c:v>
                </c:pt>
                <c:pt idx="43">
                  <c:v>41393</c:v>
                </c:pt>
                <c:pt idx="44">
                  <c:v>41397</c:v>
                </c:pt>
                <c:pt idx="45">
                  <c:v>41400</c:v>
                </c:pt>
                <c:pt idx="46">
                  <c:v>41400</c:v>
                </c:pt>
                <c:pt idx="47">
                  <c:v>41402</c:v>
                </c:pt>
                <c:pt idx="48">
                  <c:v>41403</c:v>
                </c:pt>
                <c:pt idx="49">
                  <c:v>41410</c:v>
                </c:pt>
                <c:pt idx="50">
                  <c:v>41451</c:v>
                </c:pt>
                <c:pt idx="51">
                  <c:v>41452</c:v>
                </c:pt>
                <c:pt idx="52">
                  <c:v>41452</c:v>
                </c:pt>
                <c:pt idx="53">
                  <c:v>41466</c:v>
                </c:pt>
                <c:pt idx="54">
                  <c:v>41467</c:v>
                </c:pt>
                <c:pt idx="55">
                  <c:v>41479</c:v>
                </c:pt>
                <c:pt idx="56">
                  <c:v>41494</c:v>
                </c:pt>
                <c:pt idx="57">
                  <c:v>41499</c:v>
                </c:pt>
                <c:pt idx="58">
                  <c:v>41527</c:v>
                </c:pt>
                <c:pt idx="59">
                  <c:v>41527</c:v>
                </c:pt>
                <c:pt idx="60">
                  <c:v>41533</c:v>
                </c:pt>
                <c:pt idx="61">
                  <c:v>41533</c:v>
                </c:pt>
                <c:pt idx="62">
                  <c:v>41558</c:v>
                </c:pt>
                <c:pt idx="63">
                  <c:v>41563</c:v>
                </c:pt>
                <c:pt idx="64">
                  <c:v>41568</c:v>
                </c:pt>
              </c:numCache>
            </c:numRef>
          </c:cat>
          <c:val>
            <c:numRef>
              <c:f>'Track Record Chart'!$D$3:$D$67</c:f>
              <c:numCache>
                <c:formatCode>"R"\ #,##0.00</c:formatCode>
                <c:ptCount val="65"/>
                <c:pt idx="0">
                  <c:v>1333.8560119243803</c:v>
                </c:pt>
                <c:pt idx="1">
                  <c:v>2631.3441679408256</c:v>
                </c:pt>
                <c:pt idx="2">
                  <c:v>3331.7100665709627</c:v>
                </c:pt>
                <c:pt idx="3">
                  <c:v>4079.6225137556125</c:v>
                </c:pt>
                <c:pt idx="4">
                  <c:v>5157.34186401643</c:v>
                </c:pt>
                <c:pt idx="5">
                  <c:v>6756.5454804547862</c:v>
                </c:pt>
                <c:pt idx="6">
                  <c:v>5453.8241105917723</c:v>
                </c:pt>
                <c:pt idx="7">
                  <c:v>6697.5684612767036</c:v>
                </c:pt>
                <c:pt idx="8">
                  <c:v>7614.0714872493063</c:v>
                </c:pt>
                <c:pt idx="9">
                  <c:v>8689.7632858399938</c:v>
                </c:pt>
                <c:pt idx="10">
                  <c:v>9767.4826361008109</c:v>
                </c:pt>
                <c:pt idx="11">
                  <c:v>9569.838828287111</c:v>
                </c:pt>
                <c:pt idx="12">
                  <c:v>8119.8285907693025</c:v>
                </c:pt>
                <c:pt idx="13">
                  <c:v>9174.2315691188924</c:v>
                </c:pt>
                <c:pt idx="14">
                  <c:v>10231.695116981906</c:v>
                </c:pt>
                <c:pt idx="15">
                  <c:v>8815.9531523106762</c:v>
                </c:pt>
                <c:pt idx="16">
                  <c:v>9985.5644601462973</c:v>
                </c:pt>
                <c:pt idx="17">
                  <c:v>11879.307309461366</c:v>
                </c:pt>
                <c:pt idx="18">
                  <c:v>12213.029970392874</c:v>
                </c:pt>
                <c:pt idx="19">
                  <c:v>13370.166272792872</c:v>
                </c:pt>
                <c:pt idx="20">
                  <c:v>12061.570476190132</c:v>
                </c:pt>
                <c:pt idx="21">
                  <c:v>12450.554819959996</c:v>
                </c:pt>
                <c:pt idx="22">
                  <c:v>10994.775775686023</c:v>
                </c:pt>
                <c:pt idx="23">
                  <c:v>11308.517475864104</c:v>
                </c:pt>
                <c:pt idx="24">
                  <c:v>12801.613302823009</c:v>
                </c:pt>
                <c:pt idx="25">
                  <c:v>14118.042399261365</c:v>
                </c:pt>
                <c:pt idx="26">
                  <c:v>15131.575112390134</c:v>
                </c:pt>
                <c:pt idx="27">
                  <c:v>16235.100470924377</c:v>
                </c:pt>
                <c:pt idx="28">
                  <c:v>17541.002269313416</c:v>
                </c:pt>
                <c:pt idx="29">
                  <c:v>18640.010147121637</c:v>
                </c:pt>
                <c:pt idx="30">
                  <c:v>17379.497294907385</c:v>
                </c:pt>
                <c:pt idx="31">
                  <c:v>18896.764742167659</c:v>
                </c:pt>
                <c:pt idx="32">
                  <c:v>20534.169308743003</c:v>
                </c:pt>
                <c:pt idx="33">
                  <c:v>22317.00192089369</c:v>
                </c:pt>
                <c:pt idx="34">
                  <c:v>23276.973185813687</c:v>
                </c:pt>
                <c:pt idx="35">
                  <c:v>24390.347011207661</c:v>
                </c:pt>
                <c:pt idx="36">
                  <c:v>26144.010776048206</c:v>
                </c:pt>
                <c:pt idx="37">
                  <c:v>27057.359618513965</c:v>
                </c:pt>
                <c:pt idx="38">
                  <c:v>25885.626376541364</c:v>
                </c:pt>
                <c:pt idx="39">
                  <c:v>27234.914129966022</c:v>
                </c:pt>
                <c:pt idx="40">
                  <c:v>26026.799909924928</c:v>
                </c:pt>
                <c:pt idx="41">
                  <c:v>24632.316985322192</c:v>
                </c:pt>
                <c:pt idx="42">
                  <c:v>26424.83476691123</c:v>
                </c:pt>
                <c:pt idx="43">
                  <c:v>28279.028842030137</c:v>
                </c:pt>
                <c:pt idx="44">
                  <c:v>29935.397073056985</c:v>
                </c:pt>
                <c:pt idx="45">
                  <c:v>31363.781522056983</c:v>
                </c:pt>
                <c:pt idx="46">
                  <c:v>32573.579441167116</c:v>
                </c:pt>
                <c:pt idx="47">
                  <c:v>35322.307900520536</c:v>
                </c:pt>
                <c:pt idx="48">
                  <c:v>36514.1837499178</c:v>
                </c:pt>
                <c:pt idx="49">
                  <c:v>38946.857030481639</c:v>
                </c:pt>
                <c:pt idx="50">
                  <c:v>40963.274932043285</c:v>
                </c:pt>
                <c:pt idx="51">
                  <c:v>42453.548536949587</c:v>
                </c:pt>
                <c:pt idx="52">
                  <c:v>43876.652342909038</c:v>
                </c:pt>
                <c:pt idx="53">
                  <c:v>42321.347713839445</c:v>
                </c:pt>
                <c:pt idx="54">
                  <c:v>43721.414554579169</c:v>
                </c:pt>
                <c:pt idx="55">
                  <c:v>42378.27488334629</c:v>
                </c:pt>
                <c:pt idx="56">
                  <c:v>41095.143923888761</c:v>
                </c:pt>
                <c:pt idx="57">
                  <c:v>42626.776351286018</c:v>
                </c:pt>
                <c:pt idx="58">
                  <c:v>43934.195050902454</c:v>
                </c:pt>
                <c:pt idx="59">
                  <c:v>45116.148462299709</c:v>
                </c:pt>
                <c:pt idx="60">
                  <c:v>46294.86641316957</c:v>
                </c:pt>
                <c:pt idx="61">
                  <c:v>47459.769612098338</c:v>
                </c:pt>
                <c:pt idx="62">
                  <c:v>46516.038421432859</c:v>
                </c:pt>
                <c:pt idx="63">
                  <c:v>47673.326654813682</c:v>
                </c:pt>
                <c:pt idx="64">
                  <c:v>46356.555291021898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B-45F4-89C2-92114BACB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31776"/>
        <c:axId val="960306368"/>
      </c:lineChart>
      <c:dateAx>
        <c:axId val="894531776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60306368"/>
        <c:crosses val="autoZero"/>
        <c:auto val="1"/>
        <c:lblOffset val="100"/>
        <c:baseTimeUnit val="days"/>
      </c:dateAx>
      <c:valAx>
        <c:axId val="960306368"/>
        <c:scaling>
          <c:orientation val="minMax"/>
        </c:scaling>
        <c:delete val="0"/>
        <c:axPos val="l"/>
        <c:majorGridlines/>
        <c:numFmt formatCode="&quot;R&quot;\ #,##0.00" sourceLinked="1"/>
        <c:majorTickMark val="out"/>
        <c:minorTickMark val="none"/>
        <c:tickLblPos val="nextTo"/>
        <c:crossAx val="89453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Equity Curve SA Derivatives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Date</c:v>
          </c:tx>
          <c:spPr>
            <a:ln>
              <a:solidFill>
                <a:srgbClr val="00CC00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numRef>
              <c:f>'Track Record Chart Vunani'!$A$3:$A$67</c:f>
              <c:numCache>
                <c:formatCode>d\-mmm\-yy</c:formatCode>
                <c:ptCount val="65"/>
                <c:pt idx="0">
                  <c:v>40914</c:v>
                </c:pt>
                <c:pt idx="1">
                  <c:v>40977</c:v>
                </c:pt>
                <c:pt idx="2">
                  <c:v>40983</c:v>
                </c:pt>
                <c:pt idx="3">
                  <c:v>40998</c:v>
                </c:pt>
                <c:pt idx="4">
                  <c:v>41081</c:v>
                </c:pt>
                <c:pt idx="5">
                  <c:v>41065</c:v>
                </c:pt>
                <c:pt idx="6">
                  <c:v>41073</c:v>
                </c:pt>
                <c:pt idx="7">
                  <c:v>41074</c:v>
                </c:pt>
                <c:pt idx="8">
                  <c:v>41079</c:v>
                </c:pt>
                <c:pt idx="9">
                  <c:v>41080</c:v>
                </c:pt>
                <c:pt idx="10">
                  <c:v>41081</c:v>
                </c:pt>
                <c:pt idx="11">
                  <c:v>41096</c:v>
                </c:pt>
                <c:pt idx="12">
                  <c:v>41108</c:v>
                </c:pt>
                <c:pt idx="13">
                  <c:v>41134</c:v>
                </c:pt>
                <c:pt idx="14">
                  <c:v>41147</c:v>
                </c:pt>
                <c:pt idx="15">
                  <c:v>41159</c:v>
                </c:pt>
                <c:pt idx="16">
                  <c:v>41185</c:v>
                </c:pt>
                <c:pt idx="17">
                  <c:v>41185</c:v>
                </c:pt>
                <c:pt idx="18">
                  <c:v>41185</c:v>
                </c:pt>
                <c:pt idx="19">
                  <c:v>41194</c:v>
                </c:pt>
                <c:pt idx="20">
                  <c:v>41200</c:v>
                </c:pt>
                <c:pt idx="21">
                  <c:v>41200</c:v>
                </c:pt>
                <c:pt idx="22">
                  <c:v>41205</c:v>
                </c:pt>
                <c:pt idx="23">
                  <c:v>41218</c:v>
                </c:pt>
                <c:pt idx="24">
                  <c:v>41219</c:v>
                </c:pt>
                <c:pt idx="25">
                  <c:v>41222</c:v>
                </c:pt>
                <c:pt idx="26">
                  <c:v>41246</c:v>
                </c:pt>
                <c:pt idx="27">
                  <c:v>41250</c:v>
                </c:pt>
                <c:pt idx="28">
                  <c:v>41264</c:v>
                </c:pt>
                <c:pt idx="29">
                  <c:v>41267</c:v>
                </c:pt>
                <c:pt idx="30">
                  <c:v>41278</c:v>
                </c:pt>
                <c:pt idx="31">
                  <c:v>41285</c:v>
                </c:pt>
                <c:pt idx="32">
                  <c:v>41288</c:v>
                </c:pt>
                <c:pt idx="33">
                  <c:v>41289</c:v>
                </c:pt>
                <c:pt idx="34">
                  <c:v>41298</c:v>
                </c:pt>
                <c:pt idx="35">
                  <c:v>41313</c:v>
                </c:pt>
                <c:pt idx="36">
                  <c:v>41320</c:v>
                </c:pt>
                <c:pt idx="37">
                  <c:v>41325</c:v>
                </c:pt>
                <c:pt idx="38">
                  <c:v>41331</c:v>
                </c:pt>
                <c:pt idx="39">
                  <c:v>41338</c:v>
                </c:pt>
                <c:pt idx="40">
                  <c:v>41340</c:v>
                </c:pt>
                <c:pt idx="41">
                  <c:v>41359</c:v>
                </c:pt>
                <c:pt idx="42">
                  <c:v>41390</c:v>
                </c:pt>
                <c:pt idx="43">
                  <c:v>41393</c:v>
                </c:pt>
                <c:pt idx="44">
                  <c:v>41397</c:v>
                </c:pt>
                <c:pt idx="45">
                  <c:v>41400</c:v>
                </c:pt>
                <c:pt idx="46">
                  <c:v>41400</c:v>
                </c:pt>
                <c:pt idx="47">
                  <c:v>41402</c:v>
                </c:pt>
                <c:pt idx="48">
                  <c:v>41403</c:v>
                </c:pt>
                <c:pt idx="49">
                  <c:v>41410</c:v>
                </c:pt>
                <c:pt idx="50">
                  <c:v>41451</c:v>
                </c:pt>
                <c:pt idx="51">
                  <c:v>41452</c:v>
                </c:pt>
                <c:pt idx="52">
                  <c:v>41452</c:v>
                </c:pt>
                <c:pt idx="53">
                  <c:v>41466</c:v>
                </c:pt>
                <c:pt idx="54">
                  <c:v>41467</c:v>
                </c:pt>
                <c:pt idx="55">
                  <c:v>41479</c:v>
                </c:pt>
                <c:pt idx="56">
                  <c:v>41494</c:v>
                </c:pt>
                <c:pt idx="57">
                  <c:v>41499</c:v>
                </c:pt>
                <c:pt idx="58">
                  <c:v>41527</c:v>
                </c:pt>
                <c:pt idx="59">
                  <c:v>41527</c:v>
                </c:pt>
                <c:pt idx="60">
                  <c:v>41533</c:v>
                </c:pt>
                <c:pt idx="61">
                  <c:v>41533</c:v>
                </c:pt>
                <c:pt idx="62">
                  <c:v>41558</c:v>
                </c:pt>
                <c:pt idx="63">
                  <c:v>41563</c:v>
                </c:pt>
                <c:pt idx="64">
                  <c:v>41568</c:v>
                </c:pt>
              </c:numCache>
            </c:numRef>
          </c:cat>
          <c:val>
            <c:numRef>
              <c:f>'Track Record Chart Vunani'!$D$3:$D$67</c:f>
              <c:numCache>
                <c:formatCode>"R"\ #,##0.00</c:formatCode>
                <c:ptCount val="65"/>
                <c:pt idx="0">
                  <c:v>1912.7708815685455</c:v>
                </c:pt>
                <c:pt idx="1">
                  <c:v>3330.0120998523889</c:v>
                </c:pt>
                <c:pt idx="2">
                  <c:v>4766.2874294414305</c:v>
                </c:pt>
                <c:pt idx="3">
                  <c:v>5792.8875604204932</c:v>
                </c:pt>
                <c:pt idx="4">
                  <c:v>7045.3741562827381</c:v>
                </c:pt>
                <c:pt idx="5">
                  <c:v>8744.8400083375327</c:v>
                </c:pt>
                <c:pt idx="6">
                  <c:v>7714.4616521731496</c:v>
                </c:pt>
                <c:pt idx="7">
                  <c:v>9390.9030099813681</c:v>
                </c:pt>
                <c:pt idx="8">
                  <c:v>10940.573673827943</c:v>
                </c:pt>
                <c:pt idx="9">
                  <c:v>12350.444467697096</c:v>
                </c:pt>
                <c:pt idx="10">
                  <c:v>13602.931063559341</c:v>
                </c:pt>
                <c:pt idx="11">
                  <c:v>13823.377157709478</c:v>
                </c:pt>
                <c:pt idx="12">
                  <c:v>12510.977383889749</c:v>
                </c:pt>
                <c:pt idx="13">
                  <c:v>13711.880457655447</c:v>
                </c:pt>
                <c:pt idx="14">
                  <c:v>15116.061378288323</c:v>
                </c:pt>
                <c:pt idx="15">
                  <c:v>13820.298726229421</c:v>
                </c:pt>
                <c:pt idx="16">
                  <c:v>15054.90198803764</c:v>
                </c:pt>
                <c:pt idx="17">
                  <c:v>17208.401642832159</c:v>
                </c:pt>
                <c:pt idx="18">
                  <c:v>17623.165606251336</c:v>
                </c:pt>
                <c:pt idx="19">
                  <c:v>19248.915561131336</c:v>
                </c:pt>
                <c:pt idx="20">
                  <c:v>18015.393298555995</c:v>
                </c:pt>
                <c:pt idx="21">
                  <c:v>18891.046465712163</c:v>
                </c:pt>
                <c:pt idx="22">
                  <c:v>17961.820668177916</c:v>
                </c:pt>
                <c:pt idx="23">
                  <c:v>18383.238153875176</c:v>
                </c:pt>
                <c:pt idx="24">
                  <c:v>20413.743354762846</c:v>
                </c:pt>
                <c:pt idx="25">
                  <c:v>21978.050246598461</c:v>
                </c:pt>
                <c:pt idx="26">
                  <c:v>23329.900096679557</c:v>
                </c:pt>
                <c:pt idx="27">
                  <c:v>24925.244847171336</c:v>
                </c:pt>
                <c:pt idx="28">
                  <c:v>26374.332193109967</c:v>
                </c:pt>
                <c:pt idx="29">
                  <c:v>27974.318666435993</c:v>
                </c:pt>
                <c:pt idx="30">
                  <c:v>27139.676643043334</c:v>
                </c:pt>
                <c:pt idx="31">
                  <c:v>28784.520080180318</c:v>
                </c:pt>
                <c:pt idx="32">
                  <c:v>30632.534986152921</c:v>
                </c:pt>
                <c:pt idx="33">
                  <c:v>32581.111926322788</c:v>
                </c:pt>
                <c:pt idx="34">
                  <c:v>33681.61088123879</c:v>
                </c:pt>
                <c:pt idx="35">
                  <c:v>34934.958451349041</c:v>
                </c:pt>
                <c:pt idx="36">
                  <c:v>37083.305864400107</c:v>
                </c:pt>
                <c:pt idx="37">
                  <c:v>38180.582193441202</c:v>
                </c:pt>
                <c:pt idx="38">
                  <c:v>37371.704793967234</c:v>
                </c:pt>
                <c:pt idx="39">
                  <c:v>39146.432443282298</c:v>
                </c:pt>
                <c:pt idx="40">
                  <c:v>38320.293213352161</c:v>
                </c:pt>
                <c:pt idx="41">
                  <c:v>37426.94837517682</c:v>
                </c:pt>
                <c:pt idx="42">
                  <c:v>39430.568515291889</c:v>
                </c:pt>
                <c:pt idx="43">
                  <c:v>41372.405260735395</c:v>
                </c:pt>
                <c:pt idx="44">
                  <c:v>43467.928931269751</c:v>
                </c:pt>
                <c:pt idx="45">
                  <c:v>45008.438414769749</c:v>
                </c:pt>
                <c:pt idx="46">
                  <c:v>46602.175076602514</c:v>
                </c:pt>
                <c:pt idx="47">
                  <c:v>49628.368395695114</c:v>
                </c:pt>
                <c:pt idx="48">
                  <c:v>50901.926507719771</c:v>
                </c:pt>
                <c:pt idx="49">
                  <c:v>53404.666114295338</c:v>
                </c:pt>
                <c:pt idx="50">
                  <c:v>55937.69966409808</c:v>
                </c:pt>
                <c:pt idx="51">
                  <c:v>58050.242372237371</c:v>
                </c:pt>
                <c:pt idx="52">
                  <c:v>59868.392027830574</c:v>
                </c:pt>
                <c:pt idx="53">
                  <c:v>58885.595510842082</c:v>
                </c:pt>
                <c:pt idx="54">
                  <c:v>60808.942229584551</c:v>
                </c:pt>
                <c:pt idx="55">
                  <c:v>59552.471670680439</c:v>
                </c:pt>
                <c:pt idx="56">
                  <c:v>58682.594739358246</c:v>
                </c:pt>
                <c:pt idx="57">
                  <c:v>60564.948026481536</c:v>
                </c:pt>
                <c:pt idx="58">
                  <c:v>61929.667175325369</c:v>
                </c:pt>
                <c:pt idx="59">
                  <c:v>63389.997351950027</c:v>
                </c:pt>
                <c:pt idx="60">
                  <c:v>64660.531569136328</c:v>
                </c:pt>
                <c:pt idx="61">
                  <c:v>66320.303520557427</c:v>
                </c:pt>
                <c:pt idx="62">
                  <c:v>65498.879804913478</c:v>
                </c:pt>
                <c:pt idx="63">
                  <c:v>66777.324048166076</c:v>
                </c:pt>
                <c:pt idx="64">
                  <c:v>65877.752375596217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0-414B-A5CE-1773374E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2080"/>
        <c:axId val="925282640"/>
      </c:lineChart>
      <c:dateAx>
        <c:axId val="92528208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925282640"/>
        <c:crosses val="autoZero"/>
        <c:auto val="1"/>
        <c:lblOffset val="100"/>
        <c:baseTimeUnit val="days"/>
      </c:dateAx>
      <c:valAx>
        <c:axId val="925282640"/>
        <c:scaling>
          <c:orientation val="minMax"/>
        </c:scaling>
        <c:delete val="0"/>
        <c:axPos val="l"/>
        <c:majorGridlines/>
        <c:numFmt formatCode="&quot;R&quot;\ #,##0.00" sourceLinked="1"/>
        <c:majorTickMark val="out"/>
        <c:minorTickMark val="none"/>
        <c:tickLblPos val="nextTo"/>
        <c:crossAx val="92528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1</xdr:row>
      <xdr:rowOff>142874</xdr:rowOff>
    </xdr:from>
    <xdr:to>
      <xdr:col>26</xdr:col>
      <xdr:colOff>154781</xdr:colOff>
      <xdr:row>30</xdr:row>
      <xdr:rowOff>59532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24</xdr:col>
      <xdr:colOff>171450</xdr:colOff>
      <xdr:row>31</xdr:row>
      <xdr:rowOff>47626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4</xdr:col>
      <xdr:colOff>449580</xdr:colOff>
      <xdr:row>2</xdr:row>
      <xdr:rowOff>380962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89336E-409B-4F98-8640-726D90BDF8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714"/>
        <a:stretch/>
      </xdr:blipFill>
      <xdr:spPr>
        <a:xfrm>
          <a:off x="91440" y="76200"/>
          <a:ext cx="2194560" cy="548602"/>
        </a:xfrm>
        <a:prstGeom prst="rect">
          <a:avLst/>
        </a:prstGeom>
      </xdr:spPr>
    </xdr:pic>
    <xdr:clientData/>
  </xdr:twoCellAnchor>
  <xdr:oneCellAnchor>
    <xdr:from>
      <xdr:col>1</xdr:col>
      <xdr:colOff>15240</xdr:colOff>
      <xdr:row>2</xdr:row>
      <xdr:rowOff>312420</xdr:rowOff>
    </xdr:from>
    <xdr:ext cx="3421944" cy="32385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A75A72-6A49-43C0-A511-8636D7AFDE12}"/>
            </a:ext>
          </a:extLst>
        </xdr:cNvPr>
        <xdr:cNvSpPr txBox="1"/>
      </xdr:nvSpPr>
      <xdr:spPr>
        <a:xfrm>
          <a:off x="129540" y="556260"/>
          <a:ext cx="3421944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ZA" sz="1400" b="0" baseline="0">
              <a:solidFill>
                <a:srgbClr val="161616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SPREAD TRADING JOURNAL </a:t>
          </a:r>
          <a:endParaRPr lang="en-ZA" sz="1400" b="0">
            <a:solidFill>
              <a:srgbClr val="161616"/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twoCellAnchor editAs="oneCell">
    <xdr:from>
      <xdr:col>8</xdr:col>
      <xdr:colOff>91440</xdr:colOff>
      <xdr:row>2</xdr:row>
      <xdr:rowOff>495300</xdr:rowOff>
    </xdr:from>
    <xdr:to>
      <xdr:col>10</xdr:col>
      <xdr:colOff>941493</xdr:colOff>
      <xdr:row>4</xdr:row>
      <xdr:rowOff>144780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556A2C-2D86-4476-877D-99E9FB07E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9220" y="739140"/>
          <a:ext cx="3189393" cy="556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52"/>
  <sheetViews>
    <sheetView workbookViewId="0">
      <selection activeCell="C4" sqref="C4:D46"/>
    </sheetView>
  </sheetViews>
  <sheetFormatPr defaultRowHeight="13.2" x14ac:dyDescent="0.25"/>
  <cols>
    <col min="2" max="2" width="5.6640625" customWidth="1"/>
    <col min="3" max="3" width="34.5546875" customWidth="1"/>
    <col min="4" max="4" width="71.44140625" style="1" customWidth="1"/>
    <col min="5" max="5" width="5.5546875" customWidth="1"/>
  </cols>
  <sheetData>
    <row r="3" spans="3:6" ht="13.8" thickBot="1" x14ac:dyDescent="0.3"/>
    <row r="4" spans="3:6" ht="16.8" thickBot="1" x14ac:dyDescent="0.35">
      <c r="C4" s="35" t="s">
        <v>28</v>
      </c>
      <c r="D4" s="36"/>
    </row>
    <row r="5" spans="3:6" ht="16.2" x14ac:dyDescent="0.3">
      <c r="C5" s="16" t="s">
        <v>5</v>
      </c>
      <c r="D5" s="19" t="s">
        <v>35</v>
      </c>
    </row>
    <row r="6" spans="3:6" ht="16.2" x14ac:dyDescent="0.3">
      <c r="C6" s="17" t="s">
        <v>59</v>
      </c>
      <c r="D6" s="19" t="s">
        <v>34</v>
      </c>
    </row>
    <row r="7" spans="3:6" ht="16.2" x14ac:dyDescent="0.3">
      <c r="C7" s="17" t="s">
        <v>23</v>
      </c>
      <c r="D7" s="19" t="s">
        <v>30</v>
      </c>
    </row>
    <row r="8" spans="3:6" ht="16.8" thickBot="1" x14ac:dyDescent="0.35">
      <c r="C8" s="18" t="s">
        <v>0</v>
      </c>
      <c r="D8" s="19" t="s">
        <v>82</v>
      </c>
    </row>
    <row r="9" spans="3:6" ht="16.8" thickBot="1" x14ac:dyDescent="0.35">
      <c r="C9" s="20"/>
      <c r="D9" s="19"/>
    </row>
    <row r="10" spans="3:6" ht="16.2" x14ac:dyDescent="0.3">
      <c r="C10" s="16" t="s">
        <v>37</v>
      </c>
      <c r="D10" s="19" t="s">
        <v>32</v>
      </c>
    </row>
    <row r="11" spans="3:6" ht="16.2" x14ac:dyDescent="0.3">
      <c r="C11" s="17" t="s">
        <v>27</v>
      </c>
      <c r="D11" s="19" t="s">
        <v>33</v>
      </c>
    </row>
    <row r="12" spans="3:6" ht="16.8" thickBot="1" x14ac:dyDescent="0.35">
      <c r="C12" s="18" t="s">
        <v>15</v>
      </c>
      <c r="D12" s="19" t="s">
        <v>31</v>
      </c>
    </row>
    <row r="13" spans="3:6" ht="16.8" thickBot="1" x14ac:dyDescent="0.35">
      <c r="C13" s="37"/>
      <c r="D13" s="19"/>
    </row>
    <row r="14" spans="3:6" ht="16.2" x14ac:dyDescent="0.3">
      <c r="C14" s="16" t="s">
        <v>7</v>
      </c>
      <c r="D14" s="19" t="s">
        <v>36</v>
      </c>
      <c r="E14" s="2"/>
      <c r="F14" s="2"/>
    </row>
    <row r="15" spans="3:6" ht="16.2" x14ac:dyDescent="0.3">
      <c r="C15" s="21" t="s">
        <v>65</v>
      </c>
      <c r="D15" s="19" t="s">
        <v>64</v>
      </c>
    </row>
    <row r="16" spans="3:6" ht="16.2" x14ac:dyDescent="0.3">
      <c r="C16" s="21" t="s">
        <v>79</v>
      </c>
      <c r="D16" s="19" t="s">
        <v>63</v>
      </c>
    </row>
    <row r="17" spans="3:4" ht="16.8" thickBot="1" x14ac:dyDescent="0.35">
      <c r="C17" s="18" t="s">
        <v>21</v>
      </c>
      <c r="D17" s="19" t="s">
        <v>66</v>
      </c>
    </row>
    <row r="18" spans="3:4" ht="16.8" thickBot="1" x14ac:dyDescent="0.35">
      <c r="C18" s="22"/>
      <c r="D18" s="19"/>
    </row>
    <row r="19" spans="3:4" ht="16.2" x14ac:dyDescent="0.3">
      <c r="C19" s="23" t="s">
        <v>11</v>
      </c>
      <c r="D19" s="38" t="s">
        <v>67</v>
      </c>
    </row>
    <row r="20" spans="3:4" ht="16.8" thickBot="1" x14ac:dyDescent="0.35">
      <c r="C20" s="37"/>
      <c r="D20" s="19"/>
    </row>
    <row r="21" spans="3:4" ht="16.2" x14ac:dyDescent="0.3">
      <c r="C21" s="24" t="s">
        <v>9</v>
      </c>
      <c r="D21" s="19" t="s">
        <v>10</v>
      </c>
    </row>
    <row r="22" spans="3:4" ht="16.2" x14ac:dyDescent="0.3">
      <c r="C22" s="25" t="s">
        <v>12</v>
      </c>
      <c r="D22" s="19" t="s">
        <v>4</v>
      </c>
    </row>
    <row r="23" spans="3:4" ht="16.2" x14ac:dyDescent="0.3">
      <c r="C23" s="21" t="s">
        <v>8</v>
      </c>
      <c r="D23" s="19" t="s">
        <v>68</v>
      </c>
    </row>
    <row r="24" spans="3:4" ht="16.8" thickBot="1" x14ac:dyDescent="0.35">
      <c r="C24" s="18" t="s">
        <v>6</v>
      </c>
      <c r="D24" s="39" t="s">
        <v>69</v>
      </c>
    </row>
    <row r="25" spans="3:4" ht="16.8" thickBot="1" x14ac:dyDescent="0.35">
      <c r="C25" s="20"/>
      <c r="D25" s="19"/>
    </row>
    <row r="26" spans="3:4" ht="16.2" x14ac:dyDescent="0.3">
      <c r="C26" s="26" t="s">
        <v>1</v>
      </c>
      <c r="D26" s="19" t="s">
        <v>74</v>
      </c>
    </row>
    <row r="27" spans="3:4" ht="16.2" x14ac:dyDescent="0.3">
      <c r="C27" s="21" t="s">
        <v>73</v>
      </c>
      <c r="D27" s="19" t="s">
        <v>71</v>
      </c>
    </row>
    <row r="28" spans="3:4" ht="16.2" x14ac:dyDescent="0.3">
      <c r="C28" s="21" t="s">
        <v>3</v>
      </c>
      <c r="D28" s="19" t="s">
        <v>70</v>
      </c>
    </row>
    <row r="29" spans="3:4" ht="16.8" thickBot="1" x14ac:dyDescent="0.35">
      <c r="C29" s="18" t="s">
        <v>2</v>
      </c>
      <c r="D29" s="19" t="s">
        <v>72</v>
      </c>
    </row>
    <row r="30" spans="3:4" ht="16.8" thickBot="1" x14ac:dyDescent="0.35">
      <c r="C30" s="37"/>
      <c r="D30" s="19"/>
    </row>
    <row r="31" spans="3:4" ht="16.2" x14ac:dyDescent="0.3">
      <c r="C31" s="16" t="s">
        <v>25</v>
      </c>
      <c r="D31" s="19" t="s">
        <v>75</v>
      </c>
    </row>
    <row r="32" spans="3:4" ht="16.2" x14ac:dyDescent="0.3">
      <c r="C32" s="21" t="s">
        <v>62</v>
      </c>
      <c r="D32" s="19" t="s">
        <v>76</v>
      </c>
    </row>
    <row r="33" spans="3:4" ht="16.2" x14ac:dyDescent="0.3">
      <c r="C33" s="21" t="s">
        <v>78</v>
      </c>
      <c r="D33" s="19" t="s">
        <v>77</v>
      </c>
    </row>
    <row r="34" spans="3:4" ht="16.8" thickBot="1" x14ac:dyDescent="0.35">
      <c r="C34" s="18" t="s">
        <v>22</v>
      </c>
      <c r="D34" s="19" t="s">
        <v>80</v>
      </c>
    </row>
    <row r="35" spans="3:4" ht="16.8" thickBot="1" x14ac:dyDescent="0.35">
      <c r="C35" s="37"/>
      <c r="D35" s="19"/>
    </row>
    <row r="36" spans="3:4" ht="16.2" x14ac:dyDescent="0.3">
      <c r="C36" s="16" t="s">
        <v>16</v>
      </c>
      <c r="D36" s="40" t="str">
        <f>"R100"</f>
        <v>R100</v>
      </c>
    </row>
    <row r="37" spans="3:4" ht="16.8" thickBot="1" x14ac:dyDescent="0.35">
      <c r="C37" s="27" t="s">
        <v>17</v>
      </c>
      <c r="D37" s="41" t="str">
        <f>"0.5%"</f>
        <v>0.5%</v>
      </c>
    </row>
    <row r="38" spans="3:4" ht="16.8" thickBot="1" x14ac:dyDescent="0.35">
      <c r="C38" s="28"/>
      <c r="D38" s="19"/>
    </row>
    <row r="39" spans="3:4" ht="32.4" x14ac:dyDescent="0.3">
      <c r="C39" s="29" t="s">
        <v>14</v>
      </c>
      <c r="D39" s="43" t="s">
        <v>84</v>
      </c>
    </row>
    <row r="40" spans="3:4" ht="16.8" thickBot="1" x14ac:dyDescent="0.35">
      <c r="C40" s="37"/>
      <c r="D40" s="19"/>
    </row>
    <row r="41" spans="3:4" ht="16.2" x14ac:dyDescent="0.3">
      <c r="C41" s="16" t="s">
        <v>18</v>
      </c>
      <c r="D41" s="19" t="str">
        <f>"R100,000"</f>
        <v>R100,000</v>
      </c>
    </row>
    <row r="42" spans="3:4" ht="16.2" x14ac:dyDescent="0.3">
      <c r="C42" s="30" t="s">
        <v>19</v>
      </c>
      <c r="D42" s="19" t="str">
        <f>"3%"</f>
        <v>3%</v>
      </c>
    </row>
    <row r="43" spans="3:4" ht="16.2" x14ac:dyDescent="0.3">
      <c r="C43" s="31" t="s">
        <v>26</v>
      </c>
      <c r="D43" s="19" t="s">
        <v>29</v>
      </c>
    </row>
    <row r="44" spans="3:4" ht="16.8" thickBot="1" x14ac:dyDescent="0.35">
      <c r="C44" s="32" t="s">
        <v>20</v>
      </c>
      <c r="D44" s="19" t="s">
        <v>81</v>
      </c>
    </row>
    <row r="45" spans="3:4" ht="16.8" thickBot="1" x14ac:dyDescent="0.35">
      <c r="C45" s="33"/>
      <c r="D45" s="19"/>
    </row>
    <row r="46" spans="3:4" ht="16.8" thickBot="1" x14ac:dyDescent="0.35">
      <c r="C46" s="34" t="s">
        <v>24</v>
      </c>
      <c r="D46" s="42" t="s">
        <v>83</v>
      </c>
    </row>
    <row r="47" spans="3:4" x14ac:dyDescent="0.25">
      <c r="C47" s="2"/>
      <c r="D47" s="3"/>
    </row>
    <row r="48" spans="3:4" x14ac:dyDescent="0.25">
      <c r="C48" s="2"/>
      <c r="D48" s="3"/>
    </row>
    <row r="49" spans="3:4" x14ac:dyDescent="0.25">
      <c r="C49" s="2"/>
      <c r="D49" s="3"/>
    </row>
    <row r="50" spans="3:4" x14ac:dyDescent="0.25">
      <c r="C50" s="2"/>
      <c r="D50" s="3"/>
    </row>
    <row r="51" spans="3:4" x14ac:dyDescent="0.25">
      <c r="C51" s="2"/>
      <c r="D51" s="3"/>
    </row>
    <row r="52" spans="3:4" x14ac:dyDescent="0.25">
      <c r="C52" s="2"/>
      <c r="D52" s="3"/>
    </row>
  </sheetData>
  <conditionalFormatting sqref="C5:C12">
    <cfRule type="cellIs" dxfId="47" priority="6" operator="lessThan">
      <formula>0</formula>
    </cfRule>
  </conditionalFormatting>
  <conditionalFormatting sqref="C14:C19">
    <cfRule type="cellIs" dxfId="46" priority="5" operator="lessThan">
      <formula>0</formula>
    </cfRule>
  </conditionalFormatting>
  <conditionalFormatting sqref="C21:C29">
    <cfRule type="cellIs" dxfId="45" priority="4" operator="lessThan">
      <formula>0</formula>
    </cfRule>
  </conditionalFormatting>
  <conditionalFormatting sqref="C31:C34">
    <cfRule type="cellIs" dxfId="44" priority="3" operator="lessThan">
      <formula>0</formula>
    </cfRule>
  </conditionalFormatting>
  <conditionalFormatting sqref="C36:C39">
    <cfRule type="cellIs" dxfId="43" priority="2" operator="lessThan">
      <formula>0</formula>
    </cfRule>
  </conditionalFormatting>
  <conditionalFormatting sqref="C41:C46">
    <cfRule type="cellIs" dxfId="4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141"/>
  <sheetViews>
    <sheetView topLeftCell="A3" workbookViewId="0">
      <selection activeCell="C3" sqref="A1:XFD1048576"/>
    </sheetView>
  </sheetViews>
  <sheetFormatPr defaultRowHeight="13.8" x14ac:dyDescent="0.25"/>
  <cols>
    <col min="1" max="1" width="3.44140625" style="6" customWidth="1"/>
    <col min="2" max="2" width="3.6640625" style="12" customWidth="1"/>
    <col min="3" max="3" width="1.6640625" style="12" customWidth="1"/>
    <col min="4" max="4" width="9" customWidth="1"/>
    <col min="5" max="5" width="8" style="13" customWidth="1"/>
    <col min="6" max="6" width="10.6640625" customWidth="1"/>
    <col min="7" max="7" width="10.44140625" customWidth="1"/>
    <col min="8" max="8" width="9.88671875" customWidth="1"/>
    <col min="9" max="9" width="10" customWidth="1"/>
    <col min="10" max="10" width="6.6640625" customWidth="1"/>
    <col min="11" max="11" width="0.5546875" customWidth="1"/>
    <col min="12" max="12" width="13.33203125" customWidth="1"/>
    <col min="13" max="13" width="9.33203125" bestFit="1" customWidth="1"/>
    <col min="14" max="15" width="13.44140625" customWidth="1"/>
    <col min="16" max="16" width="13" customWidth="1"/>
    <col min="17" max="17" width="7.5546875" customWidth="1"/>
    <col min="18" max="18" width="15.88671875" customWidth="1"/>
    <col min="19" max="19" width="17.109375" customWidth="1"/>
    <col min="20" max="20" width="13" customWidth="1"/>
    <col min="21" max="21" width="17.6640625" customWidth="1"/>
    <col min="22" max="22" width="13.6640625" customWidth="1"/>
    <col min="23" max="23" width="17" customWidth="1"/>
    <col min="24" max="24" width="10.109375" style="14" customWidth="1"/>
    <col min="25" max="25" width="10.44140625" customWidth="1"/>
    <col min="26" max="26" width="19.5546875" style="111" customWidth="1"/>
    <col min="27" max="27" width="17" style="111" customWidth="1"/>
    <col min="28" max="28" width="17.109375" style="2" customWidth="1"/>
    <col min="29" max="30" width="13.5546875" customWidth="1"/>
    <col min="31" max="31" width="12.88671875" style="15" customWidth="1"/>
    <col min="32" max="32" width="17.109375" style="14" hidden="1" customWidth="1"/>
    <col min="33" max="33" width="17.44140625" style="14" hidden="1" customWidth="1"/>
    <col min="34" max="34" width="16" hidden="1" customWidth="1"/>
    <col min="35" max="35" width="16.33203125" customWidth="1"/>
    <col min="36" max="36" width="15.109375" customWidth="1"/>
    <col min="37" max="38" width="12" customWidth="1"/>
    <col min="39" max="39" width="16.109375" customWidth="1"/>
    <col min="40" max="42" width="12.5546875" customWidth="1"/>
    <col min="43" max="44" width="16.88671875" customWidth="1"/>
    <col min="45" max="45" width="58.33203125" style="6" customWidth="1"/>
    <col min="46" max="47" width="10.109375" style="6" hidden="1" customWidth="1"/>
    <col min="48" max="48" width="11.6640625" style="6" hidden="1" customWidth="1"/>
    <col min="49" max="49" width="16.44140625" style="6" hidden="1" customWidth="1"/>
    <col min="50" max="50" width="34.44140625" style="6" customWidth="1"/>
    <col min="51" max="106" width="9.109375" style="6"/>
  </cols>
  <sheetData>
    <row r="1" spans="1:106" s="6" customFormat="1" ht="10.5" customHeight="1" x14ac:dyDescent="0.25">
      <c r="B1" s="51"/>
      <c r="C1" s="51"/>
      <c r="E1" s="8"/>
      <c r="X1" s="7"/>
      <c r="Z1" s="108"/>
      <c r="AA1" s="108"/>
      <c r="AB1" s="8"/>
      <c r="AE1" s="9"/>
      <c r="AF1" s="7"/>
      <c r="AG1" s="7"/>
    </row>
    <row r="2" spans="1:106" s="5" customFormat="1" ht="14.25" hidden="1" customHeight="1" x14ac:dyDescent="0.25">
      <c r="A2" s="45"/>
      <c r="B2" s="53" t="s">
        <v>38</v>
      </c>
      <c r="C2" s="63"/>
      <c r="D2" s="91" t="s">
        <v>39</v>
      </c>
      <c r="E2" s="91" t="s">
        <v>39</v>
      </c>
      <c r="F2" s="91" t="s">
        <v>39</v>
      </c>
      <c r="G2" s="91"/>
      <c r="H2" s="91" t="s">
        <v>39</v>
      </c>
      <c r="I2" s="92" t="s">
        <v>39</v>
      </c>
      <c r="J2" s="92" t="s">
        <v>39</v>
      </c>
      <c r="K2" s="92"/>
      <c r="L2" s="91" t="s">
        <v>39</v>
      </c>
      <c r="M2" s="91" t="s">
        <v>39</v>
      </c>
      <c r="N2" s="92" t="s">
        <v>38</v>
      </c>
      <c r="O2" s="92"/>
      <c r="P2" s="92"/>
      <c r="Q2" s="91" t="s">
        <v>40</v>
      </c>
      <c r="R2" s="93" t="s">
        <v>39</v>
      </c>
      <c r="S2" s="93" t="s">
        <v>39</v>
      </c>
      <c r="T2" s="93" t="s">
        <v>39</v>
      </c>
      <c r="U2" s="93"/>
      <c r="V2" s="92"/>
      <c r="W2" s="92" t="s">
        <v>38</v>
      </c>
      <c r="X2" s="94" t="s">
        <v>41</v>
      </c>
      <c r="Y2" s="92" t="s">
        <v>38</v>
      </c>
      <c r="Z2" s="109" t="s">
        <v>38</v>
      </c>
      <c r="AA2" s="109"/>
      <c r="AB2" s="91"/>
      <c r="AC2" s="91" t="s">
        <v>38</v>
      </c>
      <c r="AD2" s="91"/>
      <c r="AE2" s="95"/>
      <c r="AF2" s="91" t="s">
        <v>38</v>
      </c>
      <c r="AG2" s="91" t="s">
        <v>41</v>
      </c>
      <c r="AH2" s="92" t="s">
        <v>38</v>
      </c>
      <c r="AI2" s="96" t="s">
        <v>38</v>
      </c>
      <c r="AJ2" s="92" t="s">
        <v>38</v>
      </c>
      <c r="AK2" s="92" t="s">
        <v>38</v>
      </c>
      <c r="AL2" s="92"/>
      <c r="AM2" s="92" t="s">
        <v>38</v>
      </c>
      <c r="AN2" s="92"/>
      <c r="AO2" s="180"/>
      <c r="AP2" s="180"/>
      <c r="AQ2" s="97" t="s">
        <v>38</v>
      </c>
      <c r="AR2" s="44"/>
      <c r="AS2" s="52"/>
      <c r="AT2" s="4" t="s">
        <v>38</v>
      </c>
      <c r="AU2" s="4"/>
      <c r="AV2" s="4" t="s">
        <v>38</v>
      </c>
      <c r="AW2" s="4" t="s">
        <v>38</v>
      </c>
      <c r="AX2" s="4"/>
    </row>
    <row r="3" spans="1:106" s="46" customFormat="1" ht="7.5" customHeight="1" thickBot="1" x14ac:dyDescent="0.3">
      <c r="A3" s="45"/>
      <c r="B3" s="61"/>
      <c r="C3" s="61"/>
      <c r="D3" s="47"/>
      <c r="E3" s="47"/>
      <c r="F3" s="47"/>
      <c r="G3" s="47"/>
      <c r="H3" s="47"/>
      <c r="I3" s="44"/>
      <c r="J3" s="44"/>
      <c r="K3" s="44"/>
      <c r="L3" s="47"/>
      <c r="M3" s="47"/>
      <c r="N3" s="44"/>
      <c r="O3" s="44"/>
      <c r="P3" s="44"/>
      <c r="Q3" s="47"/>
      <c r="R3" s="45"/>
      <c r="S3" s="45"/>
      <c r="T3" s="45"/>
      <c r="U3" s="45"/>
      <c r="V3" s="44"/>
      <c r="W3" s="44"/>
      <c r="X3" s="48"/>
      <c r="Y3" s="44"/>
      <c r="Z3" s="62"/>
      <c r="AA3" s="62"/>
      <c r="AB3" s="47"/>
      <c r="AC3" s="47"/>
      <c r="AD3" s="47"/>
      <c r="AE3" s="49"/>
      <c r="AF3" s="47"/>
      <c r="AG3" s="47"/>
      <c r="AH3" s="44"/>
      <c r="AI3" s="50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</row>
    <row r="4" spans="1:106" s="45" customFormat="1" ht="15" customHeight="1" thickBot="1" x14ac:dyDescent="0.3">
      <c r="B4" s="61"/>
      <c r="C4" s="66"/>
      <c r="D4" s="69"/>
      <c r="E4" s="69"/>
      <c r="F4" s="69"/>
      <c r="G4" s="69"/>
      <c r="H4" s="69"/>
      <c r="I4" s="71"/>
      <c r="J4" s="71"/>
      <c r="K4" s="65"/>
      <c r="L4" s="47"/>
      <c r="M4" s="47"/>
      <c r="N4" s="44"/>
      <c r="O4" s="44"/>
      <c r="P4" s="44"/>
      <c r="Q4" s="47"/>
      <c r="V4" s="44"/>
      <c r="W4" s="44"/>
      <c r="X4" s="48"/>
      <c r="Y4" s="44"/>
      <c r="Z4" s="62"/>
      <c r="AA4" s="62"/>
      <c r="AB4" s="47"/>
      <c r="AC4" s="47"/>
      <c r="AD4" s="47"/>
      <c r="AE4" s="49"/>
      <c r="AF4" s="47"/>
      <c r="AG4" s="47"/>
      <c r="AH4" s="44"/>
      <c r="AI4" s="85" t="s">
        <v>106</v>
      </c>
      <c r="AJ4" s="172">
        <v>4.7699999999999999E-2</v>
      </c>
      <c r="AK4" s="308"/>
      <c r="AL4" s="309"/>
      <c r="AM4" s="309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</row>
    <row r="5" spans="1:106" s="45" customFormat="1" ht="18" customHeight="1" thickBot="1" x14ac:dyDescent="0.45">
      <c r="B5" s="61"/>
      <c r="C5" s="68"/>
      <c r="D5" s="310" t="s">
        <v>94</v>
      </c>
      <c r="E5" s="311"/>
      <c r="F5" s="312"/>
      <c r="G5" s="195"/>
      <c r="H5" s="313"/>
      <c r="I5" s="314"/>
      <c r="J5" s="315"/>
      <c r="K5" s="70"/>
      <c r="L5" s="47"/>
      <c r="M5" s="47"/>
      <c r="N5" s="44"/>
      <c r="O5" s="44"/>
      <c r="P5" s="44"/>
      <c r="Q5" s="47"/>
      <c r="V5" s="44"/>
      <c r="W5" s="44"/>
      <c r="X5" s="48"/>
      <c r="Y5" s="44"/>
      <c r="Z5" s="62"/>
      <c r="AA5" s="62"/>
      <c r="AB5" s="47"/>
      <c r="AC5" s="47"/>
      <c r="AD5" s="47"/>
      <c r="AE5" s="49"/>
      <c r="AF5" s="47"/>
      <c r="AG5" s="47"/>
      <c r="AH5" s="44"/>
      <c r="AI5" s="86" t="s">
        <v>103</v>
      </c>
      <c r="AJ5" s="173">
        <v>0.03</v>
      </c>
      <c r="AK5" s="44"/>
      <c r="AL5" s="44"/>
      <c r="AM5" s="104" t="s">
        <v>109</v>
      </c>
      <c r="AN5" s="174">
        <v>3.5999999999999999E-3</v>
      </c>
      <c r="AO5" s="181"/>
      <c r="AP5" s="181"/>
      <c r="AQ5" s="44"/>
      <c r="AR5" s="44"/>
      <c r="AS5" s="44"/>
      <c r="AT5" s="44"/>
      <c r="AU5" s="44"/>
      <c r="AV5" s="44"/>
      <c r="AW5" s="44"/>
      <c r="AX5" s="44"/>
    </row>
    <row r="6" spans="1:106" s="45" customFormat="1" ht="18.75" customHeight="1" thickBot="1" x14ac:dyDescent="0.35">
      <c r="B6" s="61"/>
      <c r="C6" s="68"/>
      <c r="D6" s="316" t="s">
        <v>95</v>
      </c>
      <c r="E6" s="317"/>
      <c r="F6" s="318"/>
      <c r="G6" s="319">
        <v>100000</v>
      </c>
      <c r="H6" s="320"/>
      <c r="I6" s="321"/>
      <c r="J6" s="196"/>
      <c r="K6" s="72"/>
      <c r="L6" s="47"/>
      <c r="M6" s="44"/>
      <c r="N6" s="44"/>
      <c r="O6" s="44"/>
      <c r="P6" s="47"/>
      <c r="U6" s="44"/>
      <c r="V6" s="47"/>
      <c r="W6" s="48"/>
      <c r="X6" s="44"/>
      <c r="Y6" s="47"/>
      <c r="Z6" s="62"/>
      <c r="AA6" s="62"/>
      <c r="AB6" s="47"/>
      <c r="AC6" s="47"/>
      <c r="AD6" s="49"/>
      <c r="AE6" s="47"/>
      <c r="AF6" s="47"/>
      <c r="AG6" s="44"/>
      <c r="AH6" s="44"/>
      <c r="AI6" s="86" t="s">
        <v>13</v>
      </c>
      <c r="AJ6" s="197">
        <f>AJ4+AJ5</f>
        <v>7.7699999999999991E-2</v>
      </c>
      <c r="AK6" s="84">
        <f>AJ6/365</f>
        <v>2.128767123287671E-4</v>
      </c>
      <c r="AL6" s="84"/>
      <c r="AM6" s="105" t="s">
        <v>110</v>
      </c>
      <c r="AN6" s="175">
        <v>50</v>
      </c>
      <c r="AO6" s="182"/>
      <c r="AP6" s="182"/>
      <c r="AQ6" s="44"/>
      <c r="AR6" s="44"/>
      <c r="AS6" s="44"/>
      <c r="AT6" s="44"/>
      <c r="AU6" s="44"/>
      <c r="AV6" s="44"/>
      <c r="AW6" s="44"/>
    </row>
    <row r="7" spans="1:106" s="45" customFormat="1" ht="16.5" customHeight="1" x14ac:dyDescent="0.3">
      <c r="B7" s="61"/>
      <c r="C7" s="68"/>
      <c r="D7" s="302" t="s">
        <v>96</v>
      </c>
      <c r="E7" s="303"/>
      <c r="F7" s="304"/>
      <c r="G7" s="305">
        <v>5.0000000000000001E-3</v>
      </c>
      <c r="H7" s="306"/>
      <c r="I7" s="307"/>
      <c r="J7" s="198"/>
      <c r="K7" s="72"/>
      <c r="L7" s="47"/>
      <c r="M7" s="44"/>
      <c r="N7" s="44"/>
      <c r="O7" s="44"/>
      <c r="P7" s="47"/>
      <c r="U7" s="44"/>
      <c r="V7" s="47"/>
      <c r="W7" s="48"/>
      <c r="X7" s="44"/>
      <c r="Y7" s="47"/>
      <c r="Z7" s="62"/>
      <c r="AA7" s="62"/>
      <c r="AB7" s="47"/>
      <c r="AC7" s="47"/>
      <c r="AD7" s="49"/>
      <c r="AE7" s="47"/>
      <c r="AF7" s="47"/>
      <c r="AG7" s="44"/>
      <c r="AH7" s="44"/>
      <c r="AI7" s="86" t="s">
        <v>107</v>
      </c>
      <c r="AJ7" s="197">
        <f>AJ4-2.25%</f>
        <v>2.52E-2</v>
      </c>
      <c r="AK7" s="84">
        <f>AJ7/365</f>
        <v>6.904109589041096E-5</v>
      </c>
      <c r="AL7" s="84"/>
      <c r="AM7" s="77"/>
      <c r="AN7" s="77"/>
      <c r="AO7" s="77"/>
      <c r="AP7" s="77"/>
      <c r="AQ7" s="44"/>
      <c r="AR7" s="44"/>
      <c r="AS7" s="44"/>
      <c r="AT7" s="44"/>
      <c r="AU7" s="44"/>
      <c r="AV7" s="44"/>
      <c r="AW7" s="44"/>
    </row>
    <row r="8" spans="1:106" s="45" customFormat="1" ht="17.25" customHeight="1" thickBot="1" x14ac:dyDescent="0.35">
      <c r="B8" s="61"/>
      <c r="C8" s="68"/>
      <c r="D8" s="322" t="s">
        <v>131</v>
      </c>
      <c r="E8" s="323"/>
      <c r="F8" s="324"/>
      <c r="G8" s="325">
        <f>G6*G7*-1</f>
        <v>-500</v>
      </c>
      <c r="H8" s="326"/>
      <c r="I8" s="327"/>
      <c r="J8" s="199"/>
      <c r="K8" s="72"/>
      <c r="L8" s="220">
        <f>N15*M15</f>
        <v>16280</v>
      </c>
      <c r="M8" s="44" t="s">
        <v>130</v>
      </c>
      <c r="N8" s="44"/>
      <c r="O8" s="44"/>
      <c r="P8" s="47"/>
      <c r="U8" s="44"/>
      <c r="V8" s="47"/>
      <c r="W8" s="48"/>
      <c r="X8" s="44"/>
      <c r="Y8" s="47"/>
      <c r="Z8" s="62"/>
      <c r="AA8" s="62"/>
      <c r="AB8" s="47"/>
      <c r="AC8" s="47"/>
      <c r="AD8" s="49"/>
      <c r="AE8" s="47"/>
      <c r="AF8" s="47"/>
      <c r="AG8" s="44"/>
      <c r="AH8" s="44"/>
      <c r="AI8" s="200" t="s">
        <v>104</v>
      </c>
      <c r="AJ8" s="201">
        <f>AJ4-1.5%</f>
        <v>3.27E-2</v>
      </c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</row>
    <row r="9" spans="1:106" s="45" customFormat="1" ht="9.75" customHeight="1" thickBot="1" x14ac:dyDescent="0.3">
      <c r="B9" s="61"/>
      <c r="C9" s="68"/>
      <c r="D9" s="328"/>
      <c r="E9" s="329"/>
      <c r="F9" s="330"/>
      <c r="G9" s="328"/>
      <c r="H9" s="329"/>
      <c r="I9" s="331"/>
      <c r="J9" s="75"/>
      <c r="K9" s="72"/>
      <c r="L9" s="47"/>
      <c r="M9" s="44" t="s">
        <v>143</v>
      </c>
      <c r="N9" s="44"/>
      <c r="O9" s="44"/>
      <c r="P9" s="47"/>
      <c r="U9" s="44"/>
      <c r="V9" s="47"/>
      <c r="W9" s="48"/>
      <c r="X9" s="44"/>
      <c r="Y9" s="47"/>
      <c r="Z9" s="62"/>
      <c r="AA9" s="62"/>
      <c r="AB9" s="47"/>
      <c r="AC9" s="47"/>
      <c r="AD9" s="49"/>
      <c r="AE9" s="47"/>
      <c r="AF9" s="47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1:106" ht="11.25" hidden="1" customHeight="1" x14ac:dyDescent="0.4">
      <c r="B10" s="61"/>
      <c r="C10" s="68"/>
      <c r="D10" s="332"/>
      <c r="E10" s="333"/>
      <c r="F10" s="334"/>
      <c r="G10" s="335"/>
      <c r="H10" s="336"/>
      <c r="I10" s="337"/>
      <c r="J10" s="76"/>
      <c r="K10" s="73"/>
      <c r="L10" s="8"/>
      <c r="M10" s="78" t="s">
        <v>42</v>
      </c>
      <c r="N10" s="78"/>
      <c r="O10" s="78"/>
      <c r="P10" s="79">
        <v>100000</v>
      </c>
      <c r="Q10" s="8"/>
      <c r="R10" s="80" t="s">
        <v>43</v>
      </c>
      <c r="S10" s="81">
        <v>0.05</v>
      </c>
      <c r="T10" s="8"/>
      <c r="U10" s="10"/>
      <c r="V10" s="8"/>
      <c r="W10" s="8"/>
      <c r="X10" s="8"/>
      <c r="Y10" s="8"/>
      <c r="Z10" s="108"/>
      <c r="AA10" s="108"/>
      <c r="AB10" s="82"/>
      <c r="AC10" s="8"/>
      <c r="AD10" s="6"/>
      <c r="AE10" s="6"/>
      <c r="AF10" s="6"/>
      <c r="AG10" s="9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106" ht="8.25" customHeight="1" thickBot="1" x14ac:dyDescent="0.35">
      <c r="B11" s="61"/>
      <c r="C11" s="66"/>
      <c r="D11" s="74"/>
      <c r="E11" s="74"/>
      <c r="F11" s="74"/>
      <c r="G11" s="74"/>
      <c r="H11" s="74"/>
      <c r="I11" s="74"/>
      <c r="J11" s="74"/>
      <c r="K11" s="67"/>
      <c r="L11" s="8"/>
      <c r="M11" s="8"/>
      <c r="N11" s="80"/>
      <c r="O11" s="80"/>
      <c r="P11" s="80"/>
      <c r="Q11" s="83"/>
      <c r="R11" s="8"/>
      <c r="S11" s="80" t="s">
        <v>44</v>
      </c>
      <c r="T11" s="81">
        <v>0.03</v>
      </c>
      <c r="U11" s="8"/>
      <c r="V11" s="8"/>
      <c r="W11" s="8"/>
      <c r="X11" s="8"/>
      <c r="Y11" s="8"/>
      <c r="Z11" s="108"/>
      <c r="AA11" s="108"/>
      <c r="AB11" s="8"/>
      <c r="AC11" s="8"/>
      <c r="AD11" s="8"/>
      <c r="AE11" s="6"/>
      <c r="AF11" s="6"/>
      <c r="AG11" s="6"/>
      <c r="AH11" s="9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106" ht="18" customHeight="1" thickBot="1" x14ac:dyDescent="0.35">
      <c r="B12" s="61"/>
      <c r="C12" s="61"/>
      <c r="D12" s="8"/>
      <c r="E12" s="185"/>
      <c r="F12" s="8"/>
      <c r="G12" s="8"/>
      <c r="H12" s="8"/>
      <c r="I12" s="8"/>
      <c r="J12" s="8"/>
      <c r="K12" s="8"/>
      <c r="L12" s="8"/>
      <c r="M12" s="8"/>
      <c r="N12" s="80"/>
      <c r="O12" s="80"/>
      <c r="P12" s="80"/>
      <c r="Q12" s="83"/>
      <c r="R12" s="8"/>
      <c r="S12" s="8"/>
      <c r="T12" s="8"/>
      <c r="U12" s="8"/>
      <c r="V12" s="8"/>
      <c r="W12" s="8"/>
      <c r="X12" s="8"/>
      <c r="Y12" s="8"/>
      <c r="Z12" s="202"/>
      <c r="AA12" s="202"/>
      <c r="AB12" s="10"/>
      <c r="AC12" s="8"/>
      <c r="AD12" s="8"/>
      <c r="AE12" s="6"/>
      <c r="AF12" s="6"/>
      <c r="AG12" s="6"/>
      <c r="AH12" s="9"/>
      <c r="AI12" s="8"/>
      <c r="AJ12" s="8"/>
      <c r="AK12" s="6"/>
      <c r="AL12" s="6"/>
      <c r="AM12" s="6"/>
      <c r="AN12" s="6"/>
      <c r="AO12" s="6"/>
      <c r="AP12" s="6"/>
      <c r="AQ12" s="6"/>
      <c r="AR12" s="6"/>
    </row>
    <row r="13" spans="1:106" ht="34.5" customHeight="1" thickBot="1" x14ac:dyDescent="0.45">
      <c r="B13" s="61"/>
      <c r="C13" s="61"/>
      <c r="D13" s="203"/>
      <c r="E13" s="338" t="s">
        <v>39</v>
      </c>
      <c r="F13" s="339"/>
      <c r="G13" s="204"/>
      <c r="H13" s="340" t="s">
        <v>39</v>
      </c>
      <c r="I13" s="341"/>
      <c r="J13" s="64"/>
      <c r="K13" s="64"/>
      <c r="L13" s="10"/>
      <c r="M13" s="10"/>
      <c r="N13" s="10"/>
      <c r="O13" s="10"/>
      <c r="P13" s="10"/>
      <c r="Q13" s="342" t="s">
        <v>39</v>
      </c>
      <c r="R13" s="343"/>
      <c r="S13" s="343"/>
      <c r="T13" s="343"/>
      <c r="U13" s="344"/>
      <c r="V13" s="106"/>
      <c r="W13" s="345" t="s">
        <v>132</v>
      </c>
      <c r="X13" s="346"/>
      <c r="Y13" s="347"/>
      <c r="Z13" s="108"/>
      <c r="AA13" s="108"/>
      <c r="AB13" s="8"/>
      <c r="AC13" s="348" t="s">
        <v>133</v>
      </c>
      <c r="AD13" s="349"/>
      <c r="AE13" s="350"/>
      <c r="AF13" s="205"/>
      <c r="AG13" s="205"/>
      <c r="AH13" s="205"/>
      <c r="AI13" s="8"/>
      <c r="AJ13" s="8"/>
      <c r="AK13" s="107"/>
      <c r="AL13" s="107"/>
      <c r="AM13" s="107"/>
      <c r="AN13" s="107"/>
      <c r="AO13" s="107"/>
      <c r="AP13" s="107"/>
      <c r="AQ13" s="8"/>
      <c r="AR13" s="8"/>
    </row>
    <row r="14" spans="1:106" s="57" customFormat="1" ht="55.5" customHeight="1" thickBot="1" x14ac:dyDescent="0.65">
      <c r="A14" s="54"/>
      <c r="B14" s="88"/>
      <c r="C14" s="206"/>
      <c r="D14" s="186"/>
      <c r="E14" s="187" t="s">
        <v>45</v>
      </c>
      <c r="F14" s="188" t="s">
        <v>54</v>
      </c>
      <c r="G14" s="112" t="s">
        <v>102</v>
      </c>
      <c r="H14" s="207" t="s">
        <v>88</v>
      </c>
      <c r="I14" s="208" t="s">
        <v>89</v>
      </c>
      <c r="J14" s="114" t="s">
        <v>90</v>
      </c>
      <c r="K14" s="112"/>
      <c r="L14" s="115" t="s">
        <v>91</v>
      </c>
      <c r="M14" s="115" t="s">
        <v>99</v>
      </c>
      <c r="N14" s="115" t="s">
        <v>98</v>
      </c>
      <c r="O14" s="116" t="s">
        <v>144</v>
      </c>
      <c r="P14" s="116" t="s">
        <v>101</v>
      </c>
      <c r="Q14" s="153" t="s">
        <v>61</v>
      </c>
      <c r="R14" s="189" t="s">
        <v>134</v>
      </c>
      <c r="S14" s="190" t="s">
        <v>135</v>
      </c>
      <c r="T14" s="191" t="s">
        <v>136</v>
      </c>
      <c r="U14" s="190" t="s">
        <v>137</v>
      </c>
      <c r="V14" s="125" t="s">
        <v>108</v>
      </c>
      <c r="W14" s="126" t="s">
        <v>85</v>
      </c>
      <c r="X14" s="127" t="s">
        <v>92</v>
      </c>
      <c r="Y14" s="209" t="s">
        <v>86</v>
      </c>
      <c r="Z14" s="128" t="s">
        <v>55</v>
      </c>
      <c r="AA14" s="210" t="s">
        <v>100</v>
      </c>
      <c r="AB14" s="129" t="s">
        <v>87</v>
      </c>
      <c r="AC14" s="130" t="s">
        <v>60</v>
      </c>
      <c r="AD14" s="211" t="s">
        <v>65</v>
      </c>
      <c r="AE14" s="130" t="s">
        <v>138</v>
      </c>
      <c r="AF14" s="130" t="s">
        <v>56</v>
      </c>
      <c r="AG14" s="130" t="s">
        <v>93</v>
      </c>
      <c r="AH14" s="131" t="s">
        <v>97</v>
      </c>
      <c r="AI14" s="132" t="s">
        <v>57</v>
      </c>
      <c r="AJ14" s="133" t="s">
        <v>58</v>
      </c>
      <c r="AK14" s="134" t="s">
        <v>139</v>
      </c>
      <c r="AL14" s="134" t="s">
        <v>139</v>
      </c>
      <c r="AM14" s="135" t="s">
        <v>105</v>
      </c>
      <c r="AN14" s="136" t="s">
        <v>140</v>
      </c>
      <c r="AO14" s="183" t="s">
        <v>141</v>
      </c>
      <c r="AP14" s="183" t="s">
        <v>142</v>
      </c>
      <c r="AQ14" s="137" t="s">
        <v>55</v>
      </c>
      <c r="AR14" s="178" t="s">
        <v>111</v>
      </c>
      <c r="AS14" s="212" t="s">
        <v>112</v>
      </c>
      <c r="AT14" s="100" t="s">
        <v>46</v>
      </c>
      <c r="AU14" s="100" t="s">
        <v>48</v>
      </c>
      <c r="AV14" s="101" t="s">
        <v>49</v>
      </c>
      <c r="AW14" s="101" t="s">
        <v>50</v>
      </c>
      <c r="AX14" s="102"/>
      <c r="AY14" s="55"/>
      <c r="AZ14" s="56" t="s">
        <v>51</v>
      </c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</row>
    <row r="15" spans="1:106" s="1" customFormat="1" ht="14.4" thickBot="1" x14ac:dyDescent="0.3">
      <c r="A15" s="11"/>
      <c r="B15" s="89"/>
      <c r="C15" s="213"/>
      <c r="D15" s="166">
        <v>1</v>
      </c>
      <c r="E15" s="167" t="s">
        <v>143</v>
      </c>
      <c r="F15" s="168" t="s">
        <v>127</v>
      </c>
      <c r="G15" s="113">
        <f>IF(D15&gt;0,15%,"")</f>
        <v>0.15</v>
      </c>
      <c r="H15" s="162">
        <v>41185</v>
      </c>
      <c r="I15" s="163">
        <v>41190</v>
      </c>
      <c r="J15" s="117">
        <f>IF(H15&gt;1,ABS(H15-I15),"")</f>
        <v>5</v>
      </c>
      <c r="K15" s="118"/>
      <c r="L15" s="214">
        <f>IF(D15&gt;0,ROUND(($G$8/Y15),0),"")</f>
        <v>37</v>
      </c>
      <c r="M15" s="119">
        <f t="shared" ref="M15:M78" si="0">IF(D15&gt;0,(AN15/N15),"")</f>
        <v>6.666666666666667</v>
      </c>
      <c r="N15" s="120">
        <f>IF(D15&gt;0,(P15*L15),"")</f>
        <v>2442</v>
      </c>
      <c r="O15" s="221">
        <f>M15*N15</f>
        <v>16280</v>
      </c>
      <c r="P15" s="121">
        <f>IF(D15&gt;0,(G15*R15),"")</f>
        <v>66</v>
      </c>
      <c r="Q15" s="154" t="s">
        <v>51</v>
      </c>
      <c r="R15" s="155">
        <v>440</v>
      </c>
      <c r="S15" s="156">
        <v>469</v>
      </c>
      <c r="T15" s="157">
        <v>426.61</v>
      </c>
      <c r="U15" s="157">
        <v>469</v>
      </c>
      <c r="V15" s="138">
        <f t="shared" ref="V15:V78" si="1">IF(D15&gt;0,(-Y15+R15),"")</f>
        <v>453.39</v>
      </c>
      <c r="W15" s="139">
        <f t="shared" ref="W15:W78" si="2">IF(E15&gt;0,IF(Q15="LONG",(T15-R15)*L15,(R15-T15)*L15),"")</f>
        <v>-495.4299999999995</v>
      </c>
      <c r="X15" s="140">
        <f t="shared" ref="X15:X78" si="3">IF(D15&gt;0,(W15/$G$6),"")</f>
        <v>-4.9542999999999948E-3</v>
      </c>
      <c r="Y15" s="215">
        <f t="shared" ref="Y15:Y78" si="4">IF(D15&gt;0,IF(Q15="LONG",(T15-R15),(R15-T15)),"")</f>
        <v>-13.389999999999986</v>
      </c>
      <c r="Z15" s="216">
        <f>IF(D15&gt;0,AQ15,"")</f>
        <v>922.46332054794516</v>
      </c>
      <c r="AA15" s="217">
        <f>IF(D15&gt;0,Z15/N15,"")</f>
        <v>0.37774910751349106</v>
      </c>
      <c r="AB15" s="141">
        <f t="shared" ref="AB15:AB78" si="5">IF(D15&gt;0,IF(M15&gt;0,(S15-R15)/(R15-T15),""),"")</f>
        <v>2.1657953696788672</v>
      </c>
      <c r="AC15" s="142">
        <f t="shared" ref="AC15:AC78" si="6">IF(E15&gt;0,AD15*L15,"")</f>
        <v>1073</v>
      </c>
      <c r="AD15" s="143">
        <f t="shared" ref="AD15:AD78" si="7">IF(E15&gt;0,IF(Q15="LONG",(S15-R15),(R15-S15)),"")</f>
        <v>29</v>
      </c>
      <c r="AE15" s="144">
        <f t="shared" ref="AE15:AE78" si="8">IF(D15="","",IF(L15&gt;0,(AC15/$G$6),""))</f>
        <v>1.073E-2</v>
      </c>
      <c r="AF15" s="144">
        <f t="shared" ref="AF15:AF78" si="9">IF(D15&gt;0,IF(L15&gt;0,(AG15/$G$6),""),"")</f>
        <v>1.073E-2</v>
      </c>
      <c r="AG15" s="142">
        <f t="shared" ref="AG15:AG78" si="10">IF(E15&gt;0,AH15*L15,"")</f>
        <v>1073</v>
      </c>
      <c r="AH15" s="145">
        <f t="shared" ref="AH15:AH78" si="11">IF(D15="","",IF(Q15="LONG",(U15-R15),(R15-U15)))</f>
        <v>29</v>
      </c>
      <c r="AI15" s="146">
        <f t="shared" ref="AI15:AI78" si="12">IF(Q15="LONG",IF(D15&gt;0,(AN15-N15)*($AK$6*J15*-1),""),"")</f>
        <v>-14.728939726027395</v>
      </c>
      <c r="AJ15" s="142" t="str">
        <f t="shared" ref="AJ15:AJ78" si="13">IF(Q15="SHORT",IF(D15&gt;0,(AN15-N15)*($AK$7*J15),""),"")</f>
        <v/>
      </c>
      <c r="AK15" s="143">
        <f>IF(D15&gt;0,IF(AN15*$AN$5&lt;50,$AN$6,AN15*$AN$5*-1),"")</f>
        <v>-58.607999999999997</v>
      </c>
      <c r="AL15" s="143">
        <f>IF(D15&gt;0,IF(AN15*$AN$5&lt;50,$AN$6,AO15*$AN$5*-1),"")</f>
        <v>-62.470799999999997</v>
      </c>
      <c r="AM15" s="147">
        <f>IF(D15&gt;0,IF(Q15="LONG",(AI15+AK15+AL15),(AJ15+AK15+AL15)),"")</f>
        <v>-135.80773972602739</v>
      </c>
      <c r="AN15" s="148">
        <f t="shared" ref="AN15:AN78" si="14">IF(D15&gt;0,(R15*L15),"")</f>
        <v>16280</v>
      </c>
      <c r="AO15" s="184">
        <f>IF(D15&gt;0,(U15*L15),"")</f>
        <v>17353</v>
      </c>
      <c r="AP15" s="184">
        <f t="shared" ref="AP15:AP29" si="15">IF(E15&gt;0,AO15-AN15,"")</f>
        <v>1073</v>
      </c>
      <c r="AQ15" s="149">
        <f>IF(D15="","",IF(Q15="LONG",(AP15+AI15+AM15),(AP15+AJ15+AM15))*AND(L15&gt;1))</f>
        <v>922.46332054794516</v>
      </c>
      <c r="AR15" s="179">
        <f>AQ15</f>
        <v>922.46332054794516</v>
      </c>
      <c r="AS15" s="218"/>
      <c r="AT15" s="176">
        <f t="shared" ref="AT15:AT27" si="16">IF(L15&gt;1,(R15*L15)/M15,"")</f>
        <v>2442</v>
      </c>
      <c r="AU15" s="99">
        <f t="shared" ref="AU15:AU27" si="17">IF(D15&gt;0,AT15/$P$10,"")</f>
        <v>2.4420000000000001E-2</v>
      </c>
      <c r="AV15" s="103">
        <f t="shared" ref="AV15:AV27" si="18">IF(L15&gt;1,(AT15*M15),"")</f>
        <v>16280</v>
      </c>
      <c r="AW15" s="103">
        <f t="shared" ref="AW15:AW27" si="19">IF(L15&gt;1,(AT15/L15),"")</f>
        <v>66</v>
      </c>
      <c r="AX15" s="103"/>
      <c r="AY15" s="11"/>
      <c r="AZ15" s="11" t="s">
        <v>52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" customFormat="1" ht="14.4" thickBot="1" x14ac:dyDescent="0.3">
      <c r="A16" s="11"/>
      <c r="B16" s="90"/>
      <c r="C16" s="194"/>
      <c r="D16" s="169">
        <v>2</v>
      </c>
      <c r="E16" s="167" t="s">
        <v>143</v>
      </c>
      <c r="F16" s="171" t="s">
        <v>125</v>
      </c>
      <c r="G16" s="113">
        <f t="shared" ref="G16:G79" si="20">IF(D16&gt;0,15%,"")</f>
        <v>0.15</v>
      </c>
      <c r="H16" s="164">
        <v>41222</v>
      </c>
      <c r="I16" s="165">
        <v>41281</v>
      </c>
      <c r="J16" s="122">
        <f t="shared" ref="J16:J79" si="21">IF(H16&gt;1,ABS(H16-I16),"")</f>
        <v>59</v>
      </c>
      <c r="K16" s="123"/>
      <c r="L16" s="219">
        <f t="shared" ref="L16:L79" si="22">IF(D16&gt;0,ROUND(($G$8/Y16),0),"")</f>
        <v>53</v>
      </c>
      <c r="M16" s="119">
        <f t="shared" si="0"/>
        <v>6.666666666666667</v>
      </c>
      <c r="N16" s="120">
        <f t="shared" ref="N16:N79" si="23">IF(D16&gt;0,(P16*L16),"")</f>
        <v>1045.425</v>
      </c>
      <c r="O16" s="221">
        <f t="shared" ref="O16:O31" si="24">M16*N16</f>
        <v>6969.5</v>
      </c>
      <c r="P16" s="124">
        <f t="shared" ref="P16:P79" si="25">IF(D16&gt;0,(G16*R16),"")</f>
        <v>19.724999999999998</v>
      </c>
      <c r="Q16" s="154" t="s">
        <v>51</v>
      </c>
      <c r="R16" s="159">
        <v>131.5</v>
      </c>
      <c r="S16" s="160">
        <v>145.75</v>
      </c>
      <c r="T16" s="161">
        <v>122</v>
      </c>
      <c r="U16" s="161">
        <v>145.75</v>
      </c>
      <c r="V16" s="138">
        <f t="shared" si="1"/>
        <v>141</v>
      </c>
      <c r="W16" s="150">
        <f t="shared" si="2"/>
        <v>-503.5</v>
      </c>
      <c r="X16" s="140">
        <f t="shared" si="3"/>
        <v>-5.0350000000000004E-3</v>
      </c>
      <c r="Y16" s="215">
        <f t="shared" si="4"/>
        <v>-9.5</v>
      </c>
      <c r="Z16" s="216">
        <f t="shared" ref="Z16:Z78" si="26">IF(E16&gt;0,AQ16,"")</f>
        <v>706.44048206849311</v>
      </c>
      <c r="AA16" s="217">
        <f t="shared" ref="AA16:AA79" si="27">IF(D16&gt;0,Z16/N16,"")</f>
        <v>0.67574477563526136</v>
      </c>
      <c r="AB16" s="141">
        <f t="shared" si="5"/>
        <v>1.5</v>
      </c>
      <c r="AC16" s="142">
        <f t="shared" si="6"/>
        <v>755.25</v>
      </c>
      <c r="AD16" s="143">
        <f t="shared" si="7"/>
        <v>14.25</v>
      </c>
      <c r="AE16" s="144">
        <f t="shared" si="8"/>
        <v>7.5525000000000002E-3</v>
      </c>
      <c r="AF16" s="144">
        <f t="shared" si="9"/>
        <v>7.5525000000000002E-3</v>
      </c>
      <c r="AG16" s="151">
        <f t="shared" si="10"/>
        <v>755.25</v>
      </c>
      <c r="AH16" s="152">
        <f t="shared" si="11"/>
        <v>14.25</v>
      </c>
      <c r="AI16" s="146">
        <f t="shared" si="12"/>
        <v>-74.404758965753416</v>
      </c>
      <c r="AJ16" s="142" t="str">
        <f t="shared" si="13"/>
        <v/>
      </c>
      <c r="AK16" s="143">
        <f t="shared" ref="AK16:AK79" si="28">IF(D16&gt;0,IF(AN16*$AN$5&lt;50,$AN$6,AN16*$AN$5*-1),"")</f>
        <v>50</v>
      </c>
      <c r="AL16" s="143">
        <f t="shared" ref="AL16:AL79" si="29">IF(D16&gt;0,IF(AN16*$AN$5&lt;50,$AN$6,AO16*$AN$5*-1),"")</f>
        <v>50</v>
      </c>
      <c r="AM16" s="147">
        <f t="shared" ref="AM16:AM79" si="30">IF(D16&gt;0,IF(Q16="LONG",(AI16+AK16+AL16),(AJ16+AK16+AL16)),"")</f>
        <v>25.595241034246584</v>
      </c>
      <c r="AN16" s="148">
        <f t="shared" si="14"/>
        <v>6969.5</v>
      </c>
      <c r="AO16" s="184">
        <f t="shared" ref="AO16:AO79" si="31">IF(D16&gt;0,(U16*L16),"")</f>
        <v>7724.75</v>
      </c>
      <c r="AP16" s="184">
        <f t="shared" si="15"/>
        <v>755.25</v>
      </c>
      <c r="AQ16" s="149">
        <f t="shared" ref="AQ16:AQ79" si="32">IF(D16="","",IF(Q16="LONG",(AP16+AI16+AM16),(AP16+AJ16+AM16))*AND(L16&gt;1))</f>
        <v>706.44048206849311</v>
      </c>
      <c r="AR16" s="179">
        <f t="shared" ref="AR16:AR79" si="33">IF(D16&gt;0,AQ16+AR15,"")</f>
        <v>1628.9038026164383</v>
      </c>
      <c r="AS16" s="218"/>
      <c r="AT16" s="177">
        <f t="shared" si="16"/>
        <v>1045.425</v>
      </c>
      <c r="AU16" s="99">
        <f t="shared" si="17"/>
        <v>1.045425E-2</v>
      </c>
      <c r="AV16" s="89">
        <f t="shared" si="18"/>
        <v>6969.5</v>
      </c>
      <c r="AW16" s="89">
        <f t="shared" si="19"/>
        <v>19.724999999999998</v>
      </c>
      <c r="AX16" s="89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" customFormat="1" ht="14.4" thickBot="1" x14ac:dyDescent="0.3">
      <c r="A17" s="11"/>
      <c r="B17" s="90"/>
      <c r="C17" s="194"/>
      <c r="D17" s="169">
        <v>3</v>
      </c>
      <c r="E17" s="167" t="s">
        <v>143</v>
      </c>
      <c r="F17" s="171" t="s">
        <v>121</v>
      </c>
      <c r="G17" s="113">
        <f t="shared" si="20"/>
        <v>0.15</v>
      </c>
      <c r="H17" s="164">
        <v>41246</v>
      </c>
      <c r="I17" s="165">
        <v>41277</v>
      </c>
      <c r="J17" s="122">
        <f t="shared" si="21"/>
        <v>31</v>
      </c>
      <c r="K17" s="123"/>
      <c r="L17" s="219">
        <f t="shared" si="22"/>
        <v>962</v>
      </c>
      <c r="M17" s="119">
        <f t="shared" si="0"/>
        <v>6.666666666666667</v>
      </c>
      <c r="N17" s="120">
        <f t="shared" si="23"/>
        <v>3520.9199999999996</v>
      </c>
      <c r="O17" s="221">
        <f t="shared" si="24"/>
        <v>23472.799999999999</v>
      </c>
      <c r="P17" s="124">
        <f t="shared" si="25"/>
        <v>3.6599999999999997</v>
      </c>
      <c r="Q17" s="154" t="s">
        <v>51</v>
      </c>
      <c r="R17" s="159">
        <v>24.4</v>
      </c>
      <c r="S17" s="160">
        <v>25.38</v>
      </c>
      <c r="T17" s="161">
        <v>23.88</v>
      </c>
      <c r="U17" s="161">
        <v>25.38</v>
      </c>
      <c r="V17" s="138">
        <f t="shared" si="1"/>
        <v>24.919999999999998</v>
      </c>
      <c r="W17" s="150">
        <f t="shared" si="2"/>
        <v>-500.23999999999961</v>
      </c>
      <c r="X17" s="140">
        <f t="shared" si="3"/>
        <v>-5.0023999999999963E-3</v>
      </c>
      <c r="Y17" s="215">
        <f t="shared" si="4"/>
        <v>-0.51999999999999957</v>
      </c>
      <c r="Z17" s="216">
        <f t="shared" si="26"/>
        <v>507.02988561095742</v>
      </c>
      <c r="AA17" s="217">
        <f t="shared" si="27"/>
        <v>0.14400494348379328</v>
      </c>
      <c r="AB17" s="141">
        <f t="shared" si="5"/>
        <v>1.884615384615387</v>
      </c>
      <c r="AC17" s="142">
        <f t="shared" si="6"/>
        <v>942.76000000000045</v>
      </c>
      <c r="AD17" s="143">
        <f t="shared" si="7"/>
        <v>0.98000000000000043</v>
      </c>
      <c r="AE17" s="144">
        <f t="shared" si="8"/>
        <v>9.4276000000000047E-3</v>
      </c>
      <c r="AF17" s="144">
        <f t="shared" si="9"/>
        <v>9.4276000000000047E-3</v>
      </c>
      <c r="AG17" s="151">
        <f t="shared" si="10"/>
        <v>942.76000000000045</v>
      </c>
      <c r="AH17" s="152">
        <f t="shared" si="11"/>
        <v>0.98000000000000043</v>
      </c>
      <c r="AI17" s="146">
        <f t="shared" si="12"/>
        <v>-131.66600919452054</v>
      </c>
      <c r="AJ17" s="142" t="str">
        <f t="shared" si="13"/>
        <v/>
      </c>
      <c r="AK17" s="143">
        <f t="shared" si="28"/>
        <v>-84.502079999999992</v>
      </c>
      <c r="AL17" s="143">
        <f t="shared" si="29"/>
        <v>-87.896015999999989</v>
      </c>
      <c r="AM17" s="147">
        <f t="shared" si="30"/>
        <v>-304.06410519452049</v>
      </c>
      <c r="AN17" s="148">
        <f t="shared" si="14"/>
        <v>23472.799999999999</v>
      </c>
      <c r="AO17" s="184">
        <f t="shared" si="31"/>
        <v>24415.559999999998</v>
      </c>
      <c r="AP17" s="184">
        <f t="shared" si="15"/>
        <v>942.7599999999984</v>
      </c>
      <c r="AQ17" s="149">
        <f t="shared" si="32"/>
        <v>507.02988561095742</v>
      </c>
      <c r="AR17" s="179">
        <f t="shared" si="33"/>
        <v>2135.9336882273956</v>
      </c>
      <c r="AS17" s="218"/>
      <c r="AT17" s="177">
        <f t="shared" si="16"/>
        <v>3520.9199999999996</v>
      </c>
      <c r="AU17" s="99">
        <f t="shared" si="17"/>
        <v>3.5209199999999996E-2</v>
      </c>
      <c r="AV17" s="89">
        <f t="shared" si="18"/>
        <v>23472.799999999999</v>
      </c>
      <c r="AW17" s="89">
        <f t="shared" si="19"/>
        <v>3.6599999999999997</v>
      </c>
      <c r="AX17" s="89"/>
      <c r="AY17" s="11"/>
      <c r="AZ17" s="11" t="s">
        <v>53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s="1" customFormat="1" ht="14.4" thickBot="1" x14ac:dyDescent="0.3">
      <c r="A18" s="11"/>
      <c r="B18" s="90"/>
      <c r="C18" s="194"/>
      <c r="D18" s="169">
        <v>4</v>
      </c>
      <c r="E18" s="167" t="s">
        <v>143</v>
      </c>
      <c r="F18" s="171" t="s">
        <v>116</v>
      </c>
      <c r="G18" s="113">
        <f t="shared" si="20"/>
        <v>0.15</v>
      </c>
      <c r="H18" s="164">
        <v>41320</v>
      </c>
      <c r="I18" s="165">
        <v>41338</v>
      </c>
      <c r="J18" s="122">
        <f t="shared" si="21"/>
        <v>18</v>
      </c>
      <c r="K18" s="123"/>
      <c r="L18" s="219">
        <f t="shared" si="22"/>
        <v>270</v>
      </c>
      <c r="M18" s="119">
        <f t="shared" si="0"/>
        <v>6.6666666666666679</v>
      </c>
      <c r="N18" s="120">
        <f t="shared" si="23"/>
        <v>1314.6299999999999</v>
      </c>
      <c r="O18" s="221">
        <f t="shared" si="24"/>
        <v>8764.2000000000007</v>
      </c>
      <c r="P18" s="124">
        <f t="shared" si="25"/>
        <v>4.8689999999999998</v>
      </c>
      <c r="Q18" s="154" t="s">
        <v>51</v>
      </c>
      <c r="R18" s="159">
        <v>32.46</v>
      </c>
      <c r="S18" s="160">
        <v>36.159999999999997</v>
      </c>
      <c r="T18" s="161">
        <v>30.61</v>
      </c>
      <c r="U18" s="161">
        <v>36.159999999999997</v>
      </c>
      <c r="V18" s="138">
        <f t="shared" si="1"/>
        <v>34.31</v>
      </c>
      <c r="W18" s="150">
        <f t="shared" si="2"/>
        <v>-499.5000000000004</v>
      </c>
      <c r="X18" s="140">
        <f t="shared" si="3"/>
        <v>-4.9950000000000038E-3</v>
      </c>
      <c r="Y18" s="215">
        <f t="shared" si="4"/>
        <v>-1.8500000000000014</v>
      </c>
      <c r="Z18" s="216">
        <f t="shared" si="26"/>
        <v>1041.9097610849296</v>
      </c>
      <c r="AA18" s="217">
        <f t="shared" si="27"/>
        <v>0.79254981332004426</v>
      </c>
      <c r="AB18" s="141">
        <f t="shared" si="5"/>
        <v>1.9999999999999962</v>
      </c>
      <c r="AC18" s="142">
        <f t="shared" si="6"/>
        <v>998.99999999999886</v>
      </c>
      <c r="AD18" s="143">
        <f t="shared" si="7"/>
        <v>3.6999999999999957</v>
      </c>
      <c r="AE18" s="144">
        <f t="shared" si="8"/>
        <v>9.9899999999999885E-3</v>
      </c>
      <c r="AF18" s="144">
        <f t="shared" si="9"/>
        <v>9.9899999999999885E-3</v>
      </c>
      <c r="AG18" s="151">
        <f t="shared" si="10"/>
        <v>998.99999999999886</v>
      </c>
      <c r="AH18" s="152">
        <f t="shared" si="11"/>
        <v>3.6999999999999957</v>
      </c>
      <c r="AI18" s="146">
        <f t="shared" si="12"/>
        <v>-28.545119457534245</v>
      </c>
      <c r="AJ18" s="142" t="str">
        <f t="shared" si="13"/>
        <v/>
      </c>
      <c r="AK18" s="143">
        <f t="shared" si="28"/>
        <v>50</v>
      </c>
      <c r="AL18" s="143">
        <f t="shared" si="29"/>
        <v>50</v>
      </c>
      <c r="AM18" s="147">
        <f t="shared" si="30"/>
        <v>71.454880542465759</v>
      </c>
      <c r="AN18" s="148">
        <f t="shared" si="14"/>
        <v>8764.2000000000007</v>
      </c>
      <c r="AO18" s="184">
        <f t="shared" si="31"/>
        <v>9763.1999999999989</v>
      </c>
      <c r="AP18" s="184">
        <f t="shared" si="15"/>
        <v>998.99999999999818</v>
      </c>
      <c r="AQ18" s="149">
        <f t="shared" si="32"/>
        <v>1041.9097610849296</v>
      </c>
      <c r="AR18" s="179">
        <f t="shared" si="33"/>
        <v>3177.843449312325</v>
      </c>
      <c r="AS18" s="218"/>
      <c r="AT18" s="177">
        <f t="shared" si="16"/>
        <v>1314.6299999999999</v>
      </c>
      <c r="AU18" s="99">
        <f t="shared" si="17"/>
        <v>1.31463E-2</v>
      </c>
      <c r="AV18" s="89">
        <f t="shared" si="18"/>
        <v>8764.2000000000007</v>
      </c>
      <c r="AW18" s="89">
        <f t="shared" si="19"/>
        <v>4.8689999999999998</v>
      </c>
      <c r="AX18" s="89"/>
      <c r="AY18" s="11"/>
      <c r="AZ18" s="11" t="s">
        <v>47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s="1" customFormat="1" ht="14.4" thickBot="1" x14ac:dyDescent="0.3">
      <c r="A19" s="11"/>
      <c r="B19" s="90"/>
      <c r="C19" s="194"/>
      <c r="D19" s="169">
        <v>5</v>
      </c>
      <c r="E19" s="167" t="s">
        <v>143</v>
      </c>
      <c r="F19" s="171" t="s">
        <v>124</v>
      </c>
      <c r="G19" s="113">
        <f t="shared" si="20"/>
        <v>0.15</v>
      </c>
      <c r="H19" s="164">
        <v>41340</v>
      </c>
      <c r="I19" s="165">
        <v>41347</v>
      </c>
      <c r="J19" s="122">
        <f t="shared" si="21"/>
        <v>7</v>
      </c>
      <c r="K19" s="123"/>
      <c r="L19" s="219">
        <f t="shared" si="22"/>
        <v>34</v>
      </c>
      <c r="M19" s="119">
        <f t="shared" si="0"/>
        <v>6.6666666666666679</v>
      </c>
      <c r="N19" s="120">
        <f t="shared" si="23"/>
        <v>1603.9499999999998</v>
      </c>
      <c r="O19" s="221">
        <f t="shared" si="24"/>
        <v>10693</v>
      </c>
      <c r="P19" s="124">
        <f t="shared" si="25"/>
        <v>47.174999999999997</v>
      </c>
      <c r="Q19" s="154" t="s">
        <v>51</v>
      </c>
      <c r="R19" s="159">
        <v>314.5</v>
      </c>
      <c r="S19" s="160">
        <v>335.32</v>
      </c>
      <c r="T19" s="161">
        <v>300</v>
      </c>
      <c r="U19" s="161">
        <v>300</v>
      </c>
      <c r="V19" s="138">
        <f t="shared" si="1"/>
        <v>329</v>
      </c>
      <c r="W19" s="150">
        <f t="shared" si="2"/>
        <v>-493</v>
      </c>
      <c r="X19" s="140">
        <f t="shared" si="3"/>
        <v>-4.9300000000000004E-3</v>
      </c>
      <c r="Y19" s="215">
        <f t="shared" si="4"/>
        <v>-14.5</v>
      </c>
      <c r="Z19" s="216">
        <f t="shared" si="26"/>
        <v>-420.08785915068495</v>
      </c>
      <c r="AA19" s="217">
        <f t="shared" si="27"/>
        <v>-0.26190832578988432</v>
      </c>
      <c r="AB19" s="141">
        <f t="shared" si="5"/>
        <v>1.4358620689655168</v>
      </c>
      <c r="AC19" s="142">
        <f t="shared" si="6"/>
        <v>707.87999999999977</v>
      </c>
      <c r="AD19" s="143">
        <f t="shared" si="7"/>
        <v>20.819999999999993</v>
      </c>
      <c r="AE19" s="144">
        <f t="shared" si="8"/>
        <v>7.0787999999999979E-3</v>
      </c>
      <c r="AF19" s="144">
        <f t="shared" si="9"/>
        <v>-4.9300000000000004E-3</v>
      </c>
      <c r="AG19" s="151">
        <f t="shared" si="10"/>
        <v>-493</v>
      </c>
      <c r="AH19" s="152">
        <f t="shared" si="11"/>
        <v>-14.5</v>
      </c>
      <c r="AI19" s="146">
        <f t="shared" si="12"/>
        <v>-13.543929575342464</v>
      </c>
      <c r="AJ19" s="142" t="str">
        <f t="shared" si="13"/>
        <v/>
      </c>
      <c r="AK19" s="143">
        <f t="shared" si="28"/>
        <v>50</v>
      </c>
      <c r="AL19" s="143">
        <f t="shared" si="29"/>
        <v>50</v>
      </c>
      <c r="AM19" s="147">
        <f t="shared" si="30"/>
        <v>86.45607042465754</v>
      </c>
      <c r="AN19" s="148">
        <f t="shared" si="14"/>
        <v>10693</v>
      </c>
      <c r="AO19" s="184">
        <f t="shared" si="31"/>
        <v>10200</v>
      </c>
      <c r="AP19" s="184">
        <f t="shared" si="15"/>
        <v>-493</v>
      </c>
      <c r="AQ19" s="149">
        <f t="shared" si="32"/>
        <v>-420.08785915068495</v>
      </c>
      <c r="AR19" s="179">
        <f t="shared" si="33"/>
        <v>2757.7555901616402</v>
      </c>
      <c r="AS19" s="218"/>
      <c r="AT19" s="177">
        <f t="shared" si="16"/>
        <v>1603.9499999999998</v>
      </c>
      <c r="AU19" s="99">
        <f t="shared" si="17"/>
        <v>1.6039499999999998E-2</v>
      </c>
      <c r="AV19" s="89">
        <f t="shared" si="18"/>
        <v>10693</v>
      </c>
      <c r="AW19" s="89">
        <f t="shared" si="19"/>
        <v>47.174999999999997</v>
      </c>
      <c r="AX19" s="89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s="1" customFormat="1" ht="14.4" thickBot="1" x14ac:dyDescent="0.3">
      <c r="A20" s="11"/>
      <c r="B20" s="90"/>
      <c r="C20" s="194"/>
      <c r="D20" s="169">
        <v>6</v>
      </c>
      <c r="E20" s="167" t="s">
        <v>143</v>
      </c>
      <c r="F20" s="171" t="s">
        <v>117</v>
      </c>
      <c r="G20" s="113">
        <f t="shared" si="20"/>
        <v>0.15</v>
      </c>
      <c r="H20" s="164">
        <v>41359</v>
      </c>
      <c r="I20" s="165">
        <v>41379</v>
      </c>
      <c r="J20" s="122">
        <f t="shared" si="21"/>
        <v>20</v>
      </c>
      <c r="K20" s="123"/>
      <c r="L20" s="219">
        <f t="shared" si="22"/>
        <v>427</v>
      </c>
      <c r="M20" s="119">
        <f t="shared" si="0"/>
        <v>6.666666666666667</v>
      </c>
      <c r="N20" s="120">
        <f t="shared" si="23"/>
        <v>2063.6909999999998</v>
      </c>
      <c r="O20" s="221">
        <f t="shared" si="24"/>
        <v>13757.939999999999</v>
      </c>
      <c r="P20" s="124">
        <f t="shared" si="25"/>
        <v>4.8329999999999993</v>
      </c>
      <c r="Q20" s="154" t="s">
        <v>51</v>
      </c>
      <c r="R20" s="159">
        <v>32.22</v>
      </c>
      <c r="S20" s="160">
        <v>34.42</v>
      </c>
      <c r="T20" s="161">
        <v>31.05</v>
      </c>
      <c r="U20" s="161">
        <v>31.05</v>
      </c>
      <c r="V20" s="138">
        <f t="shared" si="1"/>
        <v>33.39</v>
      </c>
      <c r="W20" s="150">
        <f t="shared" si="2"/>
        <v>-499.58999999999924</v>
      </c>
      <c r="X20" s="140">
        <f t="shared" si="3"/>
        <v>-4.9958999999999924E-3</v>
      </c>
      <c r="Y20" s="215">
        <f t="shared" si="4"/>
        <v>-1.1699999999999982</v>
      </c>
      <c r="Z20" s="216">
        <f t="shared" si="26"/>
        <v>-499.16733121095717</v>
      </c>
      <c r="AA20" s="217">
        <f t="shared" si="27"/>
        <v>-0.24188084902776491</v>
      </c>
      <c r="AB20" s="141">
        <f t="shared" si="5"/>
        <v>1.8803418803418857</v>
      </c>
      <c r="AC20" s="142">
        <f t="shared" si="6"/>
        <v>939.40000000000123</v>
      </c>
      <c r="AD20" s="143">
        <f t="shared" si="7"/>
        <v>2.2000000000000028</v>
      </c>
      <c r="AE20" s="144">
        <f t="shared" si="8"/>
        <v>9.3940000000000117E-3</v>
      </c>
      <c r="AF20" s="144">
        <f t="shared" si="9"/>
        <v>-4.9958999999999924E-3</v>
      </c>
      <c r="AG20" s="151">
        <f t="shared" si="10"/>
        <v>-499.58999999999924</v>
      </c>
      <c r="AH20" s="152">
        <f t="shared" si="11"/>
        <v>-1.1699999999999982</v>
      </c>
      <c r="AI20" s="146">
        <f t="shared" si="12"/>
        <v>-49.788665605479444</v>
      </c>
      <c r="AJ20" s="142" t="str">
        <f t="shared" si="13"/>
        <v/>
      </c>
      <c r="AK20" s="143">
        <f t="shared" si="28"/>
        <v>50</v>
      </c>
      <c r="AL20" s="143">
        <f t="shared" si="29"/>
        <v>50</v>
      </c>
      <c r="AM20" s="147">
        <f t="shared" si="30"/>
        <v>50.211334394520556</v>
      </c>
      <c r="AN20" s="148">
        <f t="shared" si="14"/>
        <v>13757.939999999999</v>
      </c>
      <c r="AO20" s="184">
        <f t="shared" si="31"/>
        <v>13258.35</v>
      </c>
      <c r="AP20" s="184">
        <f t="shared" si="15"/>
        <v>-499.58999999999833</v>
      </c>
      <c r="AQ20" s="149">
        <f t="shared" si="32"/>
        <v>-499.16733121095717</v>
      </c>
      <c r="AR20" s="179">
        <f t="shared" si="33"/>
        <v>2258.5882589506828</v>
      </c>
      <c r="AS20" s="218"/>
      <c r="AT20" s="177">
        <f t="shared" si="16"/>
        <v>2063.6909999999998</v>
      </c>
      <c r="AU20" s="99">
        <f t="shared" si="17"/>
        <v>2.0636909999999998E-2</v>
      </c>
      <c r="AV20" s="89">
        <f t="shared" si="18"/>
        <v>13757.939999999999</v>
      </c>
      <c r="AW20" s="89">
        <f t="shared" si="19"/>
        <v>4.8329999999999993</v>
      </c>
      <c r="AX20" s="89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s="1" customFormat="1" ht="14.4" thickBot="1" x14ac:dyDescent="0.3">
      <c r="A21" s="11"/>
      <c r="B21" s="90"/>
      <c r="C21" s="194"/>
      <c r="D21" s="169">
        <v>7</v>
      </c>
      <c r="E21" s="167" t="s">
        <v>143</v>
      </c>
      <c r="F21" s="171" t="s">
        <v>123</v>
      </c>
      <c r="G21" s="113">
        <f t="shared" si="20"/>
        <v>0.15</v>
      </c>
      <c r="H21" s="164">
        <v>41390</v>
      </c>
      <c r="I21" s="165">
        <v>41409</v>
      </c>
      <c r="J21" s="122">
        <f t="shared" si="21"/>
        <v>19</v>
      </c>
      <c r="K21" s="123"/>
      <c r="L21" s="219">
        <f t="shared" si="22"/>
        <v>187</v>
      </c>
      <c r="M21" s="119">
        <f t="shared" si="0"/>
        <v>6.6666666666666661</v>
      </c>
      <c r="N21" s="120">
        <f t="shared" si="23"/>
        <v>3309.9</v>
      </c>
      <c r="O21" s="221">
        <f t="shared" si="24"/>
        <v>22066</v>
      </c>
      <c r="P21" s="124">
        <f t="shared" si="25"/>
        <v>17.7</v>
      </c>
      <c r="Q21" s="154" t="s">
        <v>51</v>
      </c>
      <c r="R21" s="159">
        <v>118</v>
      </c>
      <c r="S21" s="160">
        <v>124.49</v>
      </c>
      <c r="T21" s="161">
        <v>115.32</v>
      </c>
      <c r="U21" s="161">
        <v>115.32</v>
      </c>
      <c r="V21" s="138">
        <f t="shared" si="1"/>
        <v>120.68</v>
      </c>
      <c r="W21" s="150">
        <f t="shared" si="2"/>
        <v>-501.16000000000128</v>
      </c>
      <c r="X21" s="140">
        <f t="shared" si="3"/>
        <v>-5.0116000000000127E-3</v>
      </c>
      <c r="Y21" s="215">
        <f t="shared" si="4"/>
        <v>-2.6800000000000068</v>
      </c>
      <c r="Z21" s="216">
        <f t="shared" si="26"/>
        <v>-809.95502635616424</v>
      </c>
      <c r="AA21" s="217">
        <f t="shared" si="27"/>
        <v>-0.24470679668756284</v>
      </c>
      <c r="AB21" s="141">
        <f t="shared" si="5"/>
        <v>2.4216417910447681</v>
      </c>
      <c r="AC21" s="142">
        <f t="shared" si="6"/>
        <v>1213.629999999999</v>
      </c>
      <c r="AD21" s="143">
        <f t="shared" si="7"/>
        <v>6.4899999999999949</v>
      </c>
      <c r="AE21" s="144">
        <f t="shared" si="8"/>
        <v>1.213629999999999E-2</v>
      </c>
      <c r="AF21" s="144">
        <f t="shared" si="9"/>
        <v>-5.0116000000000127E-3</v>
      </c>
      <c r="AG21" s="151">
        <f t="shared" si="10"/>
        <v>-501.16000000000128</v>
      </c>
      <c r="AH21" s="152">
        <f t="shared" si="11"/>
        <v>-2.6800000000000068</v>
      </c>
      <c r="AI21" s="146">
        <f t="shared" si="12"/>
        <v>-75.862001178082181</v>
      </c>
      <c r="AJ21" s="142" t="str">
        <f t="shared" si="13"/>
        <v/>
      </c>
      <c r="AK21" s="143">
        <f t="shared" si="28"/>
        <v>-79.437600000000003</v>
      </c>
      <c r="AL21" s="143">
        <f t="shared" si="29"/>
        <v>-77.633424000000005</v>
      </c>
      <c r="AM21" s="147">
        <f t="shared" si="30"/>
        <v>-232.93302517808218</v>
      </c>
      <c r="AN21" s="148">
        <f t="shared" si="14"/>
        <v>22066</v>
      </c>
      <c r="AO21" s="184">
        <f t="shared" si="31"/>
        <v>21564.84</v>
      </c>
      <c r="AP21" s="184">
        <f t="shared" si="15"/>
        <v>-501.15999999999985</v>
      </c>
      <c r="AQ21" s="149">
        <f t="shared" si="32"/>
        <v>-809.95502635616424</v>
      </c>
      <c r="AR21" s="179">
        <f t="shared" si="33"/>
        <v>1448.6332325945186</v>
      </c>
      <c r="AS21" s="218"/>
      <c r="AT21" s="177">
        <f t="shared" si="16"/>
        <v>3309.9</v>
      </c>
      <c r="AU21" s="99">
        <f t="shared" si="17"/>
        <v>3.3099000000000003E-2</v>
      </c>
      <c r="AV21" s="89">
        <f t="shared" si="18"/>
        <v>22066</v>
      </c>
      <c r="AW21" s="89">
        <f t="shared" si="19"/>
        <v>17.7</v>
      </c>
      <c r="AX21" s="89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" customFormat="1" ht="14.4" thickBot="1" x14ac:dyDescent="0.3">
      <c r="A22" s="11"/>
      <c r="B22" s="90"/>
      <c r="C22" s="194"/>
      <c r="D22" s="169">
        <v>8</v>
      </c>
      <c r="E22" s="167" t="s">
        <v>143</v>
      </c>
      <c r="F22" s="171" t="s">
        <v>119</v>
      </c>
      <c r="G22" s="113">
        <f t="shared" si="20"/>
        <v>0.15</v>
      </c>
      <c r="H22" s="164">
        <v>41397</v>
      </c>
      <c r="I22" s="165">
        <v>41409</v>
      </c>
      <c r="J22" s="122">
        <f t="shared" si="21"/>
        <v>12</v>
      </c>
      <c r="K22" s="123"/>
      <c r="L22" s="219">
        <f t="shared" si="22"/>
        <v>20</v>
      </c>
      <c r="M22" s="119">
        <f t="shared" si="0"/>
        <v>6.666666666666667</v>
      </c>
      <c r="N22" s="120">
        <f t="shared" si="23"/>
        <v>1876.38</v>
      </c>
      <c r="O22" s="221">
        <f t="shared" si="24"/>
        <v>12509.2</v>
      </c>
      <c r="P22" s="124">
        <f t="shared" si="25"/>
        <v>93.819000000000003</v>
      </c>
      <c r="Q22" s="154" t="s">
        <v>51</v>
      </c>
      <c r="R22" s="159">
        <v>625.46</v>
      </c>
      <c r="S22" s="160">
        <v>675.33</v>
      </c>
      <c r="T22" s="161">
        <v>600</v>
      </c>
      <c r="U22" s="161">
        <v>675.33</v>
      </c>
      <c r="V22" s="138">
        <f t="shared" si="1"/>
        <v>650.92000000000007</v>
      </c>
      <c r="W22" s="150">
        <f t="shared" si="2"/>
        <v>-509.20000000000073</v>
      </c>
      <c r="X22" s="140">
        <f t="shared" si="3"/>
        <v>-5.0920000000000071E-3</v>
      </c>
      <c r="Y22" s="215">
        <f t="shared" si="4"/>
        <v>-25.460000000000036</v>
      </c>
      <c r="Z22" s="216">
        <f t="shared" si="26"/>
        <v>1043.0764856547942</v>
      </c>
      <c r="AA22" s="217">
        <f t="shared" si="27"/>
        <v>0.55589831785394972</v>
      </c>
      <c r="AB22" s="141">
        <f t="shared" si="5"/>
        <v>1.9587588373919849</v>
      </c>
      <c r="AC22" s="142">
        <f t="shared" si="6"/>
        <v>997.40000000000009</v>
      </c>
      <c r="AD22" s="143">
        <f t="shared" si="7"/>
        <v>49.870000000000005</v>
      </c>
      <c r="AE22" s="144">
        <f t="shared" si="8"/>
        <v>9.9740000000000002E-3</v>
      </c>
      <c r="AF22" s="144">
        <f t="shared" si="9"/>
        <v>9.9740000000000002E-3</v>
      </c>
      <c r="AG22" s="151">
        <f t="shared" si="10"/>
        <v>997.40000000000009</v>
      </c>
      <c r="AH22" s="152">
        <f t="shared" si="11"/>
        <v>49.870000000000005</v>
      </c>
      <c r="AI22" s="146">
        <f t="shared" si="12"/>
        <v>-27.161757172602734</v>
      </c>
      <c r="AJ22" s="142" t="str">
        <f t="shared" si="13"/>
        <v/>
      </c>
      <c r="AK22" s="143">
        <f t="shared" si="28"/>
        <v>50</v>
      </c>
      <c r="AL22" s="143">
        <f t="shared" si="29"/>
        <v>50</v>
      </c>
      <c r="AM22" s="147">
        <f t="shared" si="30"/>
        <v>72.838242827397266</v>
      </c>
      <c r="AN22" s="148">
        <f t="shared" si="14"/>
        <v>12509.2</v>
      </c>
      <c r="AO22" s="184">
        <f t="shared" si="31"/>
        <v>13506.6</v>
      </c>
      <c r="AP22" s="184">
        <f t="shared" si="15"/>
        <v>997.39999999999964</v>
      </c>
      <c r="AQ22" s="149">
        <f t="shared" si="32"/>
        <v>1043.0764856547942</v>
      </c>
      <c r="AR22" s="179">
        <f t="shared" si="33"/>
        <v>2491.7097182493126</v>
      </c>
      <c r="AS22" s="218"/>
      <c r="AT22" s="177">
        <f t="shared" si="16"/>
        <v>1876.38</v>
      </c>
      <c r="AU22" s="99">
        <f t="shared" si="17"/>
        <v>1.8763800000000001E-2</v>
      </c>
      <c r="AV22" s="89">
        <f t="shared" si="18"/>
        <v>12509.2</v>
      </c>
      <c r="AW22" s="89">
        <f t="shared" si="19"/>
        <v>93.819000000000003</v>
      </c>
      <c r="AX22" s="89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1" customFormat="1" ht="14.4" thickBot="1" x14ac:dyDescent="0.3">
      <c r="A23" s="11"/>
      <c r="B23" s="90"/>
      <c r="C23" s="194"/>
      <c r="D23" s="169">
        <v>9</v>
      </c>
      <c r="E23" s="167" t="s">
        <v>143</v>
      </c>
      <c r="F23" s="171" t="s">
        <v>121</v>
      </c>
      <c r="G23" s="113">
        <f t="shared" si="20"/>
        <v>0.15</v>
      </c>
      <c r="H23" s="164">
        <v>41400</v>
      </c>
      <c r="I23" s="165">
        <v>41403</v>
      </c>
      <c r="J23" s="122">
        <f t="shared" si="21"/>
        <v>3</v>
      </c>
      <c r="K23" s="123"/>
      <c r="L23" s="219">
        <f t="shared" si="22"/>
        <v>373</v>
      </c>
      <c r="M23" s="119">
        <f t="shared" si="0"/>
        <v>6.6666666666666661</v>
      </c>
      <c r="N23" s="120">
        <f t="shared" si="23"/>
        <v>1620.3120000000001</v>
      </c>
      <c r="O23" s="221">
        <f t="shared" si="24"/>
        <v>10802.08</v>
      </c>
      <c r="P23" s="124">
        <f t="shared" si="25"/>
        <v>4.3440000000000003</v>
      </c>
      <c r="Q23" s="154" t="s">
        <v>51</v>
      </c>
      <c r="R23" s="159">
        <v>28.96</v>
      </c>
      <c r="S23" s="160">
        <v>30.73</v>
      </c>
      <c r="T23" s="161">
        <v>27.62</v>
      </c>
      <c r="U23" s="161">
        <v>30.73</v>
      </c>
      <c r="V23" s="138">
        <f t="shared" si="1"/>
        <v>30.3</v>
      </c>
      <c r="W23" s="150">
        <f t="shared" si="2"/>
        <v>-499.81999999999994</v>
      </c>
      <c r="X23" s="140">
        <f t="shared" si="3"/>
        <v>-4.9981999999999995E-3</v>
      </c>
      <c r="Y23" s="215">
        <f t="shared" si="4"/>
        <v>-1.3399999999999999</v>
      </c>
      <c r="Z23" s="216">
        <f t="shared" si="26"/>
        <v>748.482492488768</v>
      </c>
      <c r="AA23" s="217">
        <f t="shared" si="27"/>
        <v>0.4619372642360039</v>
      </c>
      <c r="AB23" s="141">
        <f t="shared" si="5"/>
        <v>1.3208955223880596</v>
      </c>
      <c r="AC23" s="142">
        <f t="shared" si="6"/>
        <v>660.20999999999981</v>
      </c>
      <c r="AD23" s="143">
        <f t="shared" si="7"/>
        <v>1.7699999999999996</v>
      </c>
      <c r="AE23" s="144">
        <f t="shared" si="8"/>
        <v>6.6020999999999979E-3</v>
      </c>
      <c r="AF23" s="144">
        <f t="shared" si="9"/>
        <v>6.6020999999999979E-3</v>
      </c>
      <c r="AG23" s="151">
        <f t="shared" si="10"/>
        <v>660.20999999999981</v>
      </c>
      <c r="AH23" s="152">
        <f t="shared" si="11"/>
        <v>1.7699999999999996</v>
      </c>
      <c r="AI23" s="146">
        <f t="shared" si="12"/>
        <v>-5.8637537556164379</v>
      </c>
      <c r="AJ23" s="142" t="str">
        <f t="shared" si="13"/>
        <v/>
      </c>
      <c r="AK23" s="143">
        <f t="shared" si="28"/>
        <v>50</v>
      </c>
      <c r="AL23" s="143">
        <f t="shared" si="29"/>
        <v>50</v>
      </c>
      <c r="AM23" s="147">
        <f t="shared" si="30"/>
        <v>94.136246244383557</v>
      </c>
      <c r="AN23" s="148">
        <f t="shared" si="14"/>
        <v>10802.08</v>
      </c>
      <c r="AO23" s="184">
        <f t="shared" si="31"/>
        <v>11462.29</v>
      </c>
      <c r="AP23" s="184">
        <f t="shared" si="15"/>
        <v>660.21000000000095</v>
      </c>
      <c r="AQ23" s="149">
        <f t="shared" si="32"/>
        <v>748.482492488768</v>
      </c>
      <c r="AR23" s="179">
        <f t="shared" si="33"/>
        <v>3240.1922107380806</v>
      </c>
      <c r="AS23" s="218"/>
      <c r="AT23" s="177">
        <f t="shared" si="16"/>
        <v>1620.3120000000001</v>
      </c>
      <c r="AU23" s="99">
        <f t="shared" si="17"/>
        <v>1.6203120000000001E-2</v>
      </c>
      <c r="AV23" s="89">
        <f t="shared" si="18"/>
        <v>10802.08</v>
      </c>
      <c r="AW23" s="89">
        <f t="shared" si="19"/>
        <v>4.3440000000000003</v>
      </c>
      <c r="AX23" s="89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1" customFormat="1" ht="14.4" thickBot="1" x14ac:dyDescent="0.3">
      <c r="A24" s="11"/>
      <c r="B24" s="90"/>
      <c r="C24" s="194"/>
      <c r="D24" s="169">
        <v>10</v>
      </c>
      <c r="E24" s="167" t="s">
        <v>143</v>
      </c>
      <c r="F24" s="171" t="s">
        <v>120</v>
      </c>
      <c r="G24" s="113">
        <f t="shared" si="20"/>
        <v>0.15</v>
      </c>
      <c r="H24" s="164">
        <v>41410</v>
      </c>
      <c r="I24" s="165">
        <v>41411</v>
      </c>
      <c r="J24" s="122">
        <f t="shared" si="21"/>
        <v>1</v>
      </c>
      <c r="K24" s="123"/>
      <c r="L24" s="219">
        <f t="shared" si="22"/>
        <v>1163</v>
      </c>
      <c r="M24" s="119">
        <f t="shared" si="0"/>
        <v>6.666666666666667</v>
      </c>
      <c r="N24" s="120">
        <f t="shared" si="23"/>
        <v>3686.1284999999998</v>
      </c>
      <c r="O24" s="221">
        <f t="shared" si="24"/>
        <v>24574.19</v>
      </c>
      <c r="P24" s="124">
        <f t="shared" si="25"/>
        <v>3.1694999999999998</v>
      </c>
      <c r="Q24" s="154" t="s">
        <v>51</v>
      </c>
      <c r="R24" s="159">
        <v>21.13</v>
      </c>
      <c r="S24" s="160">
        <v>22.34</v>
      </c>
      <c r="T24" s="161">
        <v>20.7</v>
      </c>
      <c r="U24" s="161">
        <v>22.34</v>
      </c>
      <c r="V24" s="138">
        <f t="shared" si="1"/>
        <v>21.56</v>
      </c>
      <c r="W24" s="150">
        <f t="shared" si="2"/>
        <v>-500.08999999999969</v>
      </c>
      <c r="X24" s="140">
        <f t="shared" si="3"/>
        <v>-5.0008999999999965E-3</v>
      </c>
      <c r="Y24" s="215">
        <f t="shared" si="4"/>
        <v>-0.42999999999999972</v>
      </c>
      <c r="Z24" s="216">
        <f t="shared" si="26"/>
        <v>1216.3366402819174</v>
      </c>
      <c r="AA24" s="217">
        <f t="shared" si="27"/>
        <v>0.32997673311766462</v>
      </c>
      <c r="AB24" s="141">
        <f t="shared" si="5"/>
        <v>2.8139534883720967</v>
      </c>
      <c r="AC24" s="142">
        <f t="shared" si="6"/>
        <v>1407.2300000000009</v>
      </c>
      <c r="AD24" s="143">
        <f t="shared" si="7"/>
        <v>1.2100000000000009</v>
      </c>
      <c r="AE24" s="144">
        <f t="shared" si="8"/>
        <v>1.407230000000001E-2</v>
      </c>
      <c r="AF24" s="144">
        <f t="shared" si="9"/>
        <v>1.407230000000001E-2</v>
      </c>
      <c r="AG24" s="151">
        <f t="shared" si="10"/>
        <v>1407.2300000000009</v>
      </c>
      <c r="AH24" s="152">
        <f t="shared" si="11"/>
        <v>1.2100000000000009</v>
      </c>
      <c r="AI24" s="146">
        <f t="shared" si="12"/>
        <v>-4.4465818590410953</v>
      </c>
      <c r="AJ24" s="142" t="str">
        <f t="shared" si="13"/>
        <v/>
      </c>
      <c r="AK24" s="143">
        <f t="shared" si="28"/>
        <v>-88.467084</v>
      </c>
      <c r="AL24" s="143">
        <f t="shared" si="29"/>
        <v>-93.533111999999988</v>
      </c>
      <c r="AM24" s="147">
        <f t="shared" si="30"/>
        <v>-186.44677785904108</v>
      </c>
      <c r="AN24" s="148">
        <f t="shared" si="14"/>
        <v>24574.19</v>
      </c>
      <c r="AO24" s="184">
        <f t="shared" si="31"/>
        <v>25981.42</v>
      </c>
      <c r="AP24" s="184">
        <f t="shared" si="15"/>
        <v>1407.2299999999996</v>
      </c>
      <c r="AQ24" s="149">
        <f t="shared" si="32"/>
        <v>1216.3366402819174</v>
      </c>
      <c r="AR24" s="179">
        <f t="shared" si="33"/>
        <v>4456.528851019998</v>
      </c>
      <c r="AS24" s="218"/>
      <c r="AT24" s="177">
        <f t="shared" si="16"/>
        <v>3686.1284999999998</v>
      </c>
      <c r="AU24" s="99">
        <f t="shared" si="17"/>
        <v>3.6861285000000001E-2</v>
      </c>
      <c r="AV24" s="89">
        <f t="shared" si="18"/>
        <v>24574.19</v>
      </c>
      <c r="AW24" s="89">
        <f t="shared" si="19"/>
        <v>3.1694999999999998</v>
      </c>
      <c r="AX24" s="89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1" customFormat="1" ht="14.4" thickBot="1" x14ac:dyDescent="0.3">
      <c r="A25" s="11"/>
      <c r="B25" s="90"/>
      <c r="C25" s="194"/>
      <c r="D25" s="169">
        <v>11</v>
      </c>
      <c r="E25" s="167" t="s">
        <v>143</v>
      </c>
      <c r="F25" s="171" t="s">
        <v>122</v>
      </c>
      <c r="G25" s="113">
        <f t="shared" si="20"/>
        <v>0.15</v>
      </c>
      <c r="H25" s="164">
        <v>41470</v>
      </c>
      <c r="I25" s="165">
        <v>41487</v>
      </c>
      <c r="J25" s="122">
        <f t="shared" si="21"/>
        <v>17</v>
      </c>
      <c r="K25" s="123"/>
      <c r="L25" s="219">
        <f t="shared" si="22"/>
        <v>56</v>
      </c>
      <c r="M25" s="119">
        <f t="shared" si="0"/>
        <v>6.6666666666666679</v>
      </c>
      <c r="N25" s="120">
        <f t="shared" si="23"/>
        <v>3771.5999999999995</v>
      </c>
      <c r="O25" s="221">
        <f t="shared" si="24"/>
        <v>25144</v>
      </c>
      <c r="P25" s="124">
        <f t="shared" si="25"/>
        <v>67.349999999999994</v>
      </c>
      <c r="Q25" s="154" t="s">
        <v>51</v>
      </c>
      <c r="R25" s="159">
        <v>449</v>
      </c>
      <c r="S25" s="160">
        <v>466.46</v>
      </c>
      <c r="T25" s="161">
        <v>440</v>
      </c>
      <c r="U25" s="161">
        <v>466.46</v>
      </c>
      <c r="V25" s="138">
        <f t="shared" si="1"/>
        <v>458</v>
      </c>
      <c r="W25" s="150">
        <f t="shared" si="2"/>
        <v>-504</v>
      </c>
      <c r="X25" s="140">
        <f t="shared" si="3"/>
        <v>-5.0400000000000002E-3</v>
      </c>
      <c r="Y25" s="215">
        <f t="shared" si="4"/>
        <v>-9</v>
      </c>
      <c r="Z25" s="216">
        <f t="shared" si="26"/>
        <v>638.51393161643682</v>
      </c>
      <c r="AA25" s="217">
        <f t="shared" si="27"/>
        <v>0.16929524117521394</v>
      </c>
      <c r="AB25" s="141">
        <f t="shared" si="5"/>
        <v>1.9399999999999977</v>
      </c>
      <c r="AC25" s="142">
        <f t="shared" si="6"/>
        <v>977.75999999999885</v>
      </c>
      <c r="AD25" s="143">
        <f t="shared" si="7"/>
        <v>17.45999999999998</v>
      </c>
      <c r="AE25" s="144">
        <f t="shared" si="8"/>
        <v>9.7775999999999887E-3</v>
      </c>
      <c r="AF25" s="144">
        <f t="shared" si="9"/>
        <v>9.7775999999999887E-3</v>
      </c>
      <c r="AG25" s="151">
        <f t="shared" si="10"/>
        <v>977.75999999999885</v>
      </c>
      <c r="AH25" s="152">
        <f t="shared" si="11"/>
        <v>17.45999999999998</v>
      </c>
      <c r="AI25" s="146">
        <f t="shared" si="12"/>
        <v>-77.344666191780817</v>
      </c>
      <c r="AJ25" s="142" t="str">
        <f t="shared" si="13"/>
        <v/>
      </c>
      <c r="AK25" s="143">
        <f t="shared" si="28"/>
        <v>-90.5184</v>
      </c>
      <c r="AL25" s="143">
        <f t="shared" si="29"/>
        <v>-94.038335999999987</v>
      </c>
      <c r="AM25" s="147">
        <f t="shared" si="30"/>
        <v>-261.90140219178079</v>
      </c>
      <c r="AN25" s="148">
        <f t="shared" si="14"/>
        <v>25144</v>
      </c>
      <c r="AO25" s="184">
        <f t="shared" si="31"/>
        <v>26121.759999999998</v>
      </c>
      <c r="AP25" s="184">
        <f t="shared" si="15"/>
        <v>977.7599999999984</v>
      </c>
      <c r="AQ25" s="149">
        <f t="shared" si="32"/>
        <v>638.51393161643682</v>
      </c>
      <c r="AR25" s="179">
        <f t="shared" si="33"/>
        <v>5095.0427826364348</v>
      </c>
      <c r="AS25" s="218"/>
      <c r="AT25" s="177">
        <f t="shared" si="16"/>
        <v>3771.5999999999995</v>
      </c>
      <c r="AU25" s="99">
        <f t="shared" si="17"/>
        <v>3.7715999999999993E-2</v>
      </c>
      <c r="AV25" s="89">
        <f t="shared" si="18"/>
        <v>25144</v>
      </c>
      <c r="AW25" s="89">
        <f t="shared" si="19"/>
        <v>67.349999999999994</v>
      </c>
      <c r="AX25" s="89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1" customFormat="1" ht="14.4" thickBot="1" x14ac:dyDescent="0.3">
      <c r="A26" s="11"/>
      <c r="B26" s="90"/>
      <c r="C26" s="194"/>
      <c r="D26" s="169">
        <v>12</v>
      </c>
      <c r="E26" s="167" t="s">
        <v>143</v>
      </c>
      <c r="F26" s="171" t="s">
        <v>121</v>
      </c>
      <c r="G26" s="113">
        <f t="shared" si="20"/>
        <v>0.15</v>
      </c>
      <c r="H26" s="164">
        <v>41494</v>
      </c>
      <c r="I26" s="165">
        <v>41516</v>
      </c>
      <c r="J26" s="122">
        <f t="shared" si="21"/>
        <v>22</v>
      </c>
      <c r="K26" s="123"/>
      <c r="L26" s="219">
        <f t="shared" si="22"/>
        <v>309</v>
      </c>
      <c r="M26" s="119">
        <f t="shared" si="0"/>
        <v>6.6666666666666661</v>
      </c>
      <c r="N26" s="120">
        <f t="shared" si="23"/>
        <v>1422.9449999999999</v>
      </c>
      <c r="O26" s="221">
        <f t="shared" si="24"/>
        <v>9486.2999999999993</v>
      </c>
      <c r="P26" s="124">
        <f t="shared" si="25"/>
        <v>4.6049999999999995</v>
      </c>
      <c r="Q26" s="154" t="s">
        <v>51</v>
      </c>
      <c r="R26" s="159">
        <v>30.7</v>
      </c>
      <c r="S26" s="160">
        <v>33</v>
      </c>
      <c r="T26" s="161">
        <v>29.08</v>
      </c>
      <c r="U26" s="161">
        <v>33</v>
      </c>
      <c r="V26" s="138">
        <f t="shared" si="1"/>
        <v>32.32</v>
      </c>
      <c r="W26" s="150">
        <f t="shared" si="2"/>
        <v>-500.58000000000033</v>
      </c>
      <c r="X26" s="140">
        <f t="shared" si="3"/>
        <v>-5.005800000000003E-3</v>
      </c>
      <c r="Y26" s="215">
        <f t="shared" si="4"/>
        <v>-1.620000000000001</v>
      </c>
      <c r="Z26" s="216">
        <f t="shared" si="26"/>
        <v>735.17397787945288</v>
      </c>
      <c r="AA26" s="217">
        <f t="shared" si="27"/>
        <v>0.51665663667917794</v>
      </c>
      <c r="AB26" s="141">
        <f t="shared" si="5"/>
        <v>1.4197530864197527</v>
      </c>
      <c r="AC26" s="142">
        <f t="shared" si="6"/>
        <v>710.70000000000027</v>
      </c>
      <c r="AD26" s="143">
        <f t="shared" si="7"/>
        <v>2.3000000000000007</v>
      </c>
      <c r="AE26" s="144">
        <f t="shared" si="8"/>
        <v>7.1070000000000031E-3</v>
      </c>
      <c r="AF26" s="144">
        <f t="shared" si="9"/>
        <v>7.1070000000000031E-3</v>
      </c>
      <c r="AG26" s="151">
        <f t="shared" si="10"/>
        <v>710.70000000000027</v>
      </c>
      <c r="AH26" s="152">
        <f t="shared" si="11"/>
        <v>2.3000000000000007</v>
      </c>
      <c r="AI26" s="146">
        <f t="shared" si="12"/>
        <v>-37.763011060273968</v>
      </c>
      <c r="AJ26" s="142" t="str">
        <f t="shared" si="13"/>
        <v/>
      </c>
      <c r="AK26" s="143">
        <f t="shared" si="28"/>
        <v>50</v>
      </c>
      <c r="AL26" s="143">
        <f t="shared" si="29"/>
        <v>50</v>
      </c>
      <c r="AM26" s="147">
        <f t="shared" si="30"/>
        <v>62.236988939726032</v>
      </c>
      <c r="AN26" s="148">
        <f t="shared" si="14"/>
        <v>9486.2999999999993</v>
      </c>
      <c r="AO26" s="184">
        <f t="shared" si="31"/>
        <v>10197</v>
      </c>
      <c r="AP26" s="184">
        <f t="shared" si="15"/>
        <v>710.70000000000073</v>
      </c>
      <c r="AQ26" s="149">
        <f t="shared" si="32"/>
        <v>735.17397787945288</v>
      </c>
      <c r="AR26" s="179">
        <f t="shared" si="33"/>
        <v>5830.2167605158875</v>
      </c>
      <c r="AS26" s="218"/>
      <c r="AT26" s="177">
        <f t="shared" si="16"/>
        <v>1422.9449999999999</v>
      </c>
      <c r="AU26" s="99">
        <f t="shared" si="17"/>
        <v>1.4229449999999999E-2</v>
      </c>
      <c r="AV26" s="89">
        <f t="shared" si="18"/>
        <v>9486.2999999999993</v>
      </c>
      <c r="AW26" s="89">
        <f t="shared" si="19"/>
        <v>4.6049999999999995</v>
      </c>
      <c r="AX26" s="89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s="1" customFormat="1" ht="14.4" thickBot="1" x14ac:dyDescent="0.3">
      <c r="A27" s="11"/>
      <c r="B27" s="90"/>
      <c r="C27" s="194"/>
      <c r="D27" s="169">
        <v>13</v>
      </c>
      <c r="E27" s="167" t="s">
        <v>143</v>
      </c>
      <c r="F27" s="171" t="s">
        <v>128</v>
      </c>
      <c r="G27" s="113">
        <f t="shared" si="20"/>
        <v>0.15</v>
      </c>
      <c r="H27" s="164">
        <v>41499</v>
      </c>
      <c r="I27" s="165">
        <v>41509</v>
      </c>
      <c r="J27" s="122">
        <f t="shared" si="21"/>
        <v>10</v>
      </c>
      <c r="K27" s="123"/>
      <c r="L27" s="219">
        <f t="shared" si="22"/>
        <v>42</v>
      </c>
      <c r="M27" s="119">
        <f t="shared" si="0"/>
        <v>6.6666666666666661</v>
      </c>
      <c r="N27" s="120">
        <f t="shared" si="23"/>
        <v>1083.6000000000001</v>
      </c>
      <c r="O27" s="221">
        <f t="shared" si="24"/>
        <v>7224</v>
      </c>
      <c r="P27" s="124">
        <f t="shared" si="25"/>
        <v>25.8</v>
      </c>
      <c r="Q27" s="154" t="s">
        <v>51</v>
      </c>
      <c r="R27" s="159">
        <v>172</v>
      </c>
      <c r="S27" s="160">
        <v>192.7</v>
      </c>
      <c r="T27" s="161">
        <v>160</v>
      </c>
      <c r="U27" s="161">
        <v>192.7</v>
      </c>
      <c r="V27" s="138">
        <f t="shared" si="1"/>
        <v>184</v>
      </c>
      <c r="W27" s="150">
        <f t="shared" si="2"/>
        <v>-504</v>
      </c>
      <c r="X27" s="140">
        <f t="shared" si="3"/>
        <v>-5.0400000000000002E-3</v>
      </c>
      <c r="Y27" s="215">
        <f t="shared" si="4"/>
        <v>-12</v>
      </c>
      <c r="Z27" s="216">
        <f t="shared" si="26"/>
        <v>943.2570367123285</v>
      </c>
      <c r="AA27" s="217">
        <f t="shared" si="27"/>
        <v>0.87048453000399439</v>
      </c>
      <c r="AB27" s="141">
        <f t="shared" si="5"/>
        <v>1.724999999999999</v>
      </c>
      <c r="AC27" s="142">
        <f t="shared" si="6"/>
        <v>869.39999999999952</v>
      </c>
      <c r="AD27" s="143">
        <f t="shared" si="7"/>
        <v>20.699999999999989</v>
      </c>
      <c r="AE27" s="144">
        <f t="shared" si="8"/>
        <v>8.6939999999999951E-3</v>
      </c>
      <c r="AF27" s="144">
        <f t="shared" si="9"/>
        <v>8.6939999999999951E-3</v>
      </c>
      <c r="AG27" s="151">
        <f t="shared" si="10"/>
        <v>869.39999999999952</v>
      </c>
      <c r="AH27" s="152">
        <f t="shared" si="11"/>
        <v>20.699999999999989</v>
      </c>
      <c r="AI27" s="146">
        <f t="shared" si="12"/>
        <v>-13.071481643835615</v>
      </c>
      <c r="AJ27" s="142" t="str">
        <f t="shared" si="13"/>
        <v/>
      </c>
      <c r="AK27" s="143">
        <f t="shared" si="28"/>
        <v>50</v>
      </c>
      <c r="AL27" s="143">
        <f t="shared" si="29"/>
        <v>50</v>
      </c>
      <c r="AM27" s="147">
        <f t="shared" si="30"/>
        <v>86.928518356164389</v>
      </c>
      <c r="AN27" s="148">
        <f t="shared" si="14"/>
        <v>7224</v>
      </c>
      <c r="AO27" s="184">
        <f t="shared" si="31"/>
        <v>8093.4</v>
      </c>
      <c r="AP27" s="184">
        <f t="shared" si="15"/>
        <v>869.39999999999964</v>
      </c>
      <c r="AQ27" s="149">
        <f t="shared" si="32"/>
        <v>943.2570367123285</v>
      </c>
      <c r="AR27" s="179">
        <f t="shared" si="33"/>
        <v>6773.4737972282164</v>
      </c>
      <c r="AS27" s="218"/>
      <c r="AT27" s="177">
        <f t="shared" si="16"/>
        <v>1083.6000000000001</v>
      </c>
      <c r="AU27" s="99">
        <f t="shared" si="17"/>
        <v>1.0836000000000002E-2</v>
      </c>
      <c r="AV27" s="89">
        <f t="shared" si="18"/>
        <v>7224</v>
      </c>
      <c r="AW27" s="89">
        <f t="shared" si="19"/>
        <v>25.800000000000004</v>
      </c>
      <c r="AX27" s="89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" customFormat="1" x14ac:dyDescent="0.25">
      <c r="A28" s="11"/>
      <c r="B28" s="90"/>
      <c r="C28" s="194"/>
      <c r="D28" s="169">
        <v>14</v>
      </c>
      <c r="E28" s="167" t="s">
        <v>143</v>
      </c>
      <c r="F28" s="171" t="s">
        <v>125</v>
      </c>
      <c r="G28" s="113">
        <f t="shared" si="20"/>
        <v>0.15</v>
      </c>
      <c r="H28" s="164">
        <v>41526</v>
      </c>
      <c r="I28" s="165">
        <v>41528</v>
      </c>
      <c r="J28" s="122">
        <f t="shared" si="21"/>
        <v>2</v>
      </c>
      <c r="K28" s="123"/>
      <c r="L28" s="219">
        <f t="shared" si="22"/>
        <v>192</v>
      </c>
      <c r="M28" s="119">
        <f t="shared" si="0"/>
        <v>6.666666666666667</v>
      </c>
      <c r="N28" s="120">
        <f t="shared" si="23"/>
        <v>2908.7999999999997</v>
      </c>
      <c r="O28" s="221">
        <f t="shared" si="24"/>
        <v>19392</v>
      </c>
      <c r="P28" s="124">
        <f t="shared" si="25"/>
        <v>15.149999999999999</v>
      </c>
      <c r="Q28" s="154" t="s">
        <v>51</v>
      </c>
      <c r="R28" s="159">
        <v>101</v>
      </c>
      <c r="S28" s="160">
        <v>105</v>
      </c>
      <c r="T28" s="161">
        <v>98.4</v>
      </c>
      <c r="U28" s="161">
        <v>105</v>
      </c>
      <c r="V28" s="138">
        <f t="shared" si="1"/>
        <v>103.6</v>
      </c>
      <c r="W28" s="150">
        <f t="shared" si="2"/>
        <v>-499.19999999999891</v>
      </c>
      <c r="X28" s="140">
        <f t="shared" si="3"/>
        <v>-4.9919999999999895E-3</v>
      </c>
      <c r="Y28" s="215">
        <f t="shared" si="4"/>
        <v>-2.5999999999999943</v>
      </c>
      <c r="Z28" s="216">
        <f t="shared" si="26"/>
        <v>611.57724230136989</v>
      </c>
      <c r="AA28" s="217">
        <f t="shared" si="27"/>
        <v>0.21025070211130706</v>
      </c>
      <c r="AB28" s="141">
        <f t="shared" si="5"/>
        <v>1.5384615384615419</v>
      </c>
      <c r="AC28" s="142">
        <f t="shared" si="6"/>
        <v>768</v>
      </c>
      <c r="AD28" s="143">
        <f t="shared" si="7"/>
        <v>4</v>
      </c>
      <c r="AE28" s="144">
        <f t="shared" si="8"/>
        <v>7.6800000000000002E-3</v>
      </c>
      <c r="AF28" s="144">
        <f t="shared" si="9"/>
        <v>7.6800000000000002E-3</v>
      </c>
      <c r="AG28" s="151">
        <f t="shared" si="10"/>
        <v>768</v>
      </c>
      <c r="AH28" s="152">
        <f t="shared" si="11"/>
        <v>4</v>
      </c>
      <c r="AI28" s="146">
        <f t="shared" si="12"/>
        <v>-7.0177788493150679</v>
      </c>
      <c r="AJ28" s="142" t="str">
        <f t="shared" si="13"/>
        <v/>
      </c>
      <c r="AK28" s="143">
        <f t="shared" si="28"/>
        <v>-69.811199999999999</v>
      </c>
      <c r="AL28" s="143">
        <f t="shared" si="29"/>
        <v>-72.575999999999993</v>
      </c>
      <c r="AM28" s="147">
        <f t="shared" si="30"/>
        <v>-149.40497884931506</v>
      </c>
      <c r="AN28" s="148">
        <f t="shared" si="14"/>
        <v>19392</v>
      </c>
      <c r="AO28" s="184">
        <f t="shared" si="31"/>
        <v>20160</v>
      </c>
      <c r="AP28" s="184">
        <f t="shared" si="15"/>
        <v>768</v>
      </c>
      <c r="AQ28" s="149">
        <f t="shared" si="32"/>
        <v>611.57724230136989</v>
      </c>
      <c r="AR28" s="179">
        <f t="shared" si="33"/>
        <v>7385.051039529586</v>
      </c>
      <c r="AS28" s="218"/>
      <c r="AT28" s="177"/>
      <c r="AU28" s="99"/>
      <c r="AV28" s="89"/>
      <c r="AW28" s="89"/>
      <c r="AX28" s="89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" customFormat="1" x14ac:dyDescent="0.25">
      <c r="A29" s="11"/>
      <c r="B29" s="90"/>
      <c r="C29" s="194"/>
      <c r="D29" s="169">
        <v>15</v>
      </c>
      <c r="E29" s="170" t="s">
        <v>143</v>
      </c>
      <c r="F29" s="171" t="s">
        <v>118</v>
      </c>
      <c r="G29" s="113">
        <f t="shared" si="20"/>
        <v>0.15</v>
      </c>
      <c r="H29" s="164">
        <v>41526</v>
      </c>
      <c r="I29" s="165">
        <v>41529</v>
      </c>
      <c r="J29" s="122">
        <f t="shared" si="21"/>
        <v>3</v>
      </c>
      <c r="K29" s="123"/>
      <c r="L29" s="219">
        <f t="shared" si="22"/>
        <v>142</v>
      </c>
      <c r="M29" s="119">
        <f t="shared" si="0"/>
        <v>6.666666666666667</v>
      </c>
      <c r="N29" s="120">
        <f t="shared" si="23"/>
        <v>2737.0499999999997</v>
      </c>
      <c r="O29" s="221">
        <f t="shared" si="24"/>
        <v>18247</v>
      </c>
      <c r="P29" s="124">
        <f t="shared" si="25"/>
        <v>19.274999999999999</v>
      </c>
      <c r="Q29" s="158" t="s">
        <v>51</v>
      </c>
      <c r="R29" s="159">
        <v>128.5</v>
      </c>
      <c r="S29" s="160">
        <v>133.97999999999999</v>
      </c>
      <c r="T29" s="161">
        <v>124.98</v>
      </c>
      <c r="U29" s="161">
        <v>133.97999999999999</v>
      </c>
      <c r="V29" s="138">
        <f t="shared" si="1"/>
        <v>132.01999999999998</v>
      </c>
      <c r="W29" s="150">
        <f t="shared" si="2"/>
        <v>-499.83999999999946</v>
      </c>
      <c r="X29" s="140">
        <f t="shared" si="3"/>
        <v>-4.9983999999999949E-3</v>
      </c>
      <c r="Y29" s="215">
        <f t="shared" si="4"/>
        <v>-3.519999999999996</v>
      </c>
      <c r="Z29" s="216">
        <f t="shared" si="26"/>
        <v>624.16998101369848</v>
      </c>
      <c r="AA29" s="217">
        <f t="shared" si="27"/>
        <v>0.22804478581454432</v>
      </c>
      <c r="AB29" s="141">
        <f t="shared" si="5"/>
        <v>1.5568181818181808</v>
      </c>
      <c r="AC29" s="142">
        <f t="shared" si="6"/>
        <v>778.15999999999849</v>
      </c>
      <c r="AD29" s="143">
        <f t="shared" si="7"/>
        <v>5.4799999999999898</v>
      </c>
      <c r="AE29" s="144">
        <f t="shared" si="8"/>
        <v>7.7815999999999849E-3</v>
      </c>
      <c r="AF29" s="144">
        <f t="shared" si="9"/>
        <v>7.7815999999999849E-3</v>
      </c>
      <c r="AG29" s="151">
        <f t="shared" si="10"/>
        <v>778.15999999999849</v>
      </c>
      <c r="AH29" s="152">
        <f t="shared" si="11"/>
        <v>5.4799999999999898</v>
      </c>
      <c r="AI29" s="146">
        <f t="shared" si="12"/>
        <v>-9.9051214931506841</v>
      </c>
      <c r="AJ29" s="142" t="str">
        <f t="shared" si="13"/>
        <v/>
      </c>
      <c r="AK29" s="143">
        <f t="shared" si="28"/>
        <v>-65.6892</v>
      </c>
      <c r="AL29" s="143">
        <f t="shared" si="29"/>
        <v>-68.490576000000004</v>
      </c>
      <c r="AM29" s="147">
        <f t="shared" si="30"/>
        <v>-144.08489749315069</v>
      </c>
      <c r="AN29" s="148">
        <f t="shared" si="14"/>
        <v>18247</v>
      </c>
      <c r="AO29" s="184">
        <f t="shared" si="31"/>
        <v>19025.16</v>
      </c>
      <c r="AP29" s="184">
        <f t="shared" si="15"/>
        <v>778.15999999999985</v>
      </c>
      <c r="AQ29" s="149">
        <f t="shared" si="32"/>
        <v>624.16998101369848</v>
      </c>
      <c r="AR29" s="179">
        <f t="shared" si="33"/>
        <v>8009.2210205432848</v>
      </c>
      <c r="AS29" s="218"/>
      <c r="AT29" s="177">
        <f>IF(L29&gt;1,(R29*L29)/M29,"")</f>
        <v>2737.0499999999997</v>
      </c>
      <c r="AU29" s="99">
        <f>IF(D29&gt;0,AT29/$P$10,"")</f>
        <v>2.7370499999999999E-2</v>
      </c>
      <c r="AV29" s="89">
        <f>IF(L29&gt;1,(AT29*M29),"")</f>
        <v>18247</v>
      </c>
      <c r="AW29" s="89">
        <f>IF(L29&gt;1,(AT29/L29),"")</f>
        <v>19.274999999999999</v>
      </c>
      <c r="AX29" s="89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s="1" customFormat="1" x14ac:dyDescent="0.25">
      <c r="A30" s="11"/>
      <c r="B30" s="90"/>
      <c r="C30" s="194"/>
      <c r="D30" s="169">
        <v>16</v>
      </c>
      <c r="E30" s="170" t="s">
        <v>130</v>
      </c>
      <c r="F30" s="171" t="s">
        <v>129</v>
      </c>
      <c r="G30" s="113">
        <f t="shared" si="20"/>
        <v>0.15</v>
      </c>
      <c r="H30" s="164">
        <v>41533</v>
      </c>
      <c r="I30" s="165">
        <v>41533</v>
      </c>
      <c r="J30" s="122">
        <f t="shared" si="21"/>
        <v>0</v>
      </c>
      <c r="K30" s="123"/>
      <c r="L30" s="219">
        <f t="shared" si="22"/>
        <v>278</v>
      </c>
      <c r="M30" s="119">
        <f t="shared" si="0"/>
        <v>6.666666666666667</v>
      </c>
      <c r="N30" s="120">
        <f t="shared" si="23"/>
        <v>4920.5999999999995</v>
      </c>
      <c r="O30" s="221">
        <f t="shared" si="24"/>
        <v>32804</v>
      </c>
      <c r="P30" s="124">
        <f t="shared" si="25"/>
        <v>17.7</v>
      </c>
      <c r="Q30" s="158" t="s">
        <v>51</v>
      </c>
      <c r="R30" s="159">
        <v>118</v>
      </c>
      <c r="S30" s="160">
        <v>122</v>
      </c>
      <c r="T30" s="161">
        <v>116.2</v>
      </c>
      <c r="U30" s="161">
        <v>121.5</v>
      </c>
      <c r="V30" s="138">
        <f t="shared" si="1"/>
        <v>119.8</v>
      </c>
      <c r="W30" s="150">
        <f t="shared" si="2"/>
        <v>-500.39999999999918</v>
      </c>
      <c r="X30" s="140">
        <f t="shared" si="3"/>
        <v>-5.003999999999992E-3</v>
      </c>
      <c r="Y30" s="215">
        <f t="shared" si="4"/>
        <v>-1.7999999999999972</v>
      </c>
      <c r="Z30" s="216">
        <f t="shared" si="26"/>
        <v>733.30840000000001</v>
      </c>
      <c r="AA30" s="217">
        <f t="shared" si="27"/>
        <v>0.14902824858757063</v>
      </c>
      <c r="AB30" s="141">
        <f t="shared" si="5"/>
        <v>2.2222222222222259</v>
      </c>
      <c r="AC30" s="142">
        <f t="shared" si="6"/>
        <v>1112</v>
      </c>
      <c r="AD30" s="143">
        <f t="shared" si="7"/>
        <v>4</v>
      </c>
      <c r="AE30" s="144">
        <f t="shared" si="8"/>
        <v>1.112E-2</v>
      </c>
      <c r="AF30" s="144">
        <f t="shared" si="9"/>
        <v>9.7300000000000008E-3</v>
      </c>
      <c r="AG30" s="151">
        <f t="shared" si="10"/>
        <v>973</v>
      </c>
      <c r="AH30" s="152">
        <f t="shared" si="11"/>
        <v>3.5</v>
      </c>
      <c r="AI30" s="146">
        <f t="shared" si="12"/>
        <v>0</v>
      </c>
      <c r="AJ30" s="142" t="str">
        <f t="shared" si="13"/>
        <v/>
      </c>
      <c r="AK30" s="143">
        <f t="shared" si="28"/>
        <v>-118.09439999999999</v>
      </c>
      <c r="AL30" s="143">
        <f t="shared" si="29"/>
        <v>-121.5972</v>
      </c>
      <c r="AM30" s="147">
        <f t="shared" si="30"/>
        <v>-239.69159999999999</v>
      </c>
      <c r="AN30" s="148">
        <f t="shared" si="14"/>
        <v>32804</v>
      </c>
      <c r="AO30" s="184">
        <f t="shared" si="31"/>
        <v>33777</v>
      </c>
      <c r="AP30" s="184">
        <f>IF(E30&gt;0,AO30-AN30,"")</f>
        <v>973</v>
      </c>
      <c r="AQ30" s="149">
        <f t="shared" si="32"/>
        <v>733.30840000000001</v>
      </c>
      <c r="AR30" s="179">
        <f t="shared" si="33"/>
        <v>8742.5294205432856</v>
      </c>
      <c r="AS30" s="218"/>
      <c r="AT30" s="177">
        <f>IF(L30&gt;1,(R30*L30)/M30,"")</f>
        <v>4920.5999999999995</v>
      </c>
      <c r="AU30" s="99">
        <f>IF(D30&gt;0,AT30/$P$10,"")</f>
        <v>4.9205999999999993E-2</v>
      </c>
      <c r="AV30" s="89">
        <f>IF(L30&gt;1,(AT30*M30),"")</f>
        <v>32804</v>
      </c>
      <c r="AW30" s="89">
        <f>IF(L30&gt;1,(AT30/L30),"")</f>
        <v>17.7</v>
      </c>
      <c r="AX30" s="89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6" s="1" customFormat="1" x14ac:dyDescent="0.25">
      <c r="A31" s="11"/>
      <c r="B31" s="90"/>
      <c r="C31" s="194"/>
      <c r="D31" s="169">
        <v>17</v>
      </c>
      <c r="E31" s="170" t="s">
        <v>130</v>
      </c>
      <c r="F31" s="171" t="s">
        <v>115</v>
      </c>
      <c r="G31" s="113">
        <f t="shared" si="20"/>
        <v>0.15</v>
      </c>
      <c r="H31" s="164">
        <v>41534</v>
      </c>
      <c r="I31" s="165">
        <v>41534</v>
      </c>
      <c r="J31" s="122">
        <f t="shared" si="21"/>
        <v>0</v>
      </c>
      <c r="K31" s="123"/>
      <c r="L31" s="219">
        <f t="shared" si="22"/>
        <v>41</v>
      </c>
      <c r="M31" s="119">
        <f t="shared" si="0"/>
        <v>6.666666666666667</v>
      </c>
      <c r="N31" s="120">
        <f t="shared" si="23"/>
        <v>1214.625</v>
      </c>
      <c r="O31" s="221">
        <f t="shared" si="24"/>
        <v>8097.5</v>
      </c>
      <c r="P31" s="124">
        <f t="shared" si="25"/>
        <v>29.625</v>
      </c>
      <c r="Q31" s="158" t="s">
        <v>51</v>
      </c>
      <c r="R31" s="159">
        <v>197.5</v>
      </c>
      <c r="S31" s="160">
        <v>216.07</v>
      </c>
      <c r="T31" s="161">
        <v>185.2</v>
      </c>
      <c r="U31" s="161">
        <v>216.07</v>
      </c>
      <c r="V31" s="138">
        <f t="shared" si="1"/>
        <v>209.8</v>
      </c>
      <c r="W31" s="150">
        <f t="shared" si="2"/>
        <v>-504.30000000000047</v>
      </c>
      <c r="X31" s="140">
        <f t="shared" si="3"/>
        <v>-5.0430000000000049E-3</v>
      </c>
      <c r="Y31" s="215">
        <f t="shared" si="4"/>
        <v>-12.300000000000011</v>
      </c>
      <c r="Z31" s="216">
        <f t="shared" si="26"/>
        <v>861.36999999999898</v>
      </c>
      <c r="AA31" s="217">
        <f t="shared" si="27"/>
        <v>0.70916538026139675</v>
      </c>
      <c r="AB31" s="141">
        <f t="shared" si="5"/>
        <v>1.5097560975609736</v>
      </c>
      <c r="AC31" s="142">
        <f t="shared" si="6"/>
        <v>761.36999999999966</v>
      </c>
      <c r="AD31" s="143">
        <f t="shared" si="7"/>
        <v>18.569999999999993</v>
      </c>
      <c r="AE31" s="144">
        <f t="shared" si="8"/>
        <v>7.6136999999999967E-3</v>
      </c>
      <c r="AF31" s="144">
        <f t="shared" si="9"/>
        <v>7.6136999999999967E-3</v>
      </c>
      <c r="AG31" s="151">
        <f t="shared" si="10"/>
        <v>761.36999999999966</v>
      </c>
      <c r="AH31" s="152">
        <f t="shared" si="11"/>
        <v>18.569999999999993</v>
      </c>
      <c r="AI31" s="146">
        <f t="shared" si="12"/>
        <v>0</v>
      </c>
      <c r="AJ31" s="142" t="str">
        <f t="shared" si="13"/>
        <v/>
      </c>
      <c r="AK31" s="143">
        <f t="shared" si="28"/>
        <v>50</v>
      </c>
      <c r="AL31" s="143">
        <f t="shared" si="29"/>
        <v>50</v>
      </c>
      <c r="AM31" s="147">
        <f t="shared" si="30"/>
        <v>100</v>
      </c>
      <c r="AN31" s="148">
        <f t="shared" si="14"/>
        <v>8097.5</v>
      </c>
      <c r="AO31" s="184">
        <f t="shared" si="31"/>
        <v>8858.869999999999</v>
      </c>
      <c r="AP31" s="184">
        <f t="shared" ref="AP31:AP94" si="34">IF(E31&gt;0,AO31-AN31,"")</f>
        <v>761.36999999999898</v>
      </c>
      <c r="AQ31" s="149">
        <f t="shared" si="32"/>
        <v>861.36999999999898</v>
      </c>
      <c r="AR31" s="179">
        <f t="shared" si="33"/>
        <v>9603.8994205432846</v>
      </c>
      <c r="AS31" s="218"/>
      <c r="AT31" s="177">
        <f>IF(L31&gt;1,(R31*L31)/M31,"")</f>
        <v>1214.625</v>
      </c>
      <c r="AU31" s="99">
        <f>IF(D31&gt;0,AT31/$P$10,"")</f>
        <v>1.2146250000000001E-2</v>
      </c>
      <c r="AV31" s="89">
        <f>IF(L31&gt;1,(AT31*M31),"")</f>
        <v>8097.5</v>
      </c>
      <c r="AW31" s="89">
        <f>IF(L31&gt;1,(AT31/L31),"")</f>
        <v>29.625</v>
      </c>
      <c r="AX31" s="89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s="1" customFormat="1" x14ac:dyDescent="0.25">
      <c r="A32" s="11"/>
      <c r="B32" s="90"/>
      <c r="C32" s="194"/>
      <c r="D32" s="169"/>
      <c r="E32" s="170"/>
      <c r="F32" s="171"/>
      <c r="G32" s="113" t="str">
        <f t="shared" si="20"/>
        <v/>
      </c>
      <c r="H32" s="164"/>
      <c r="I32" s="165"/>
      <c r="J32" s="122" t="str">
        <f t="shared" si="21"/>
        <v/>
      </c>
      <c r="K32" s="123"/>
      <c r="L32" s="219" t="str">
        <f t="shared" si="22"/>
        <v/>
      </c>
      <c r="M32" s="119" t="str">
        <f t="shared" si="0"/>
        <v/>
      </c>
      <c r="N32" s="120" t="str">
        <f t="shared" si="23"/>
        <v/>
      </c>
      <c r="O32" s="221"/>
      <c r="P32" s="124" t="str">
        <f t="shared" si="25"/>
        <v/>
      </c>
      <c r="Q32" s="158"/>
      <c r="R32" s="159"/>
      <c r="S32" s="160"/>
      <c r="T32" s="161"/>
      <c r="U32" s="161"/>
      <c r="V32" s="138" t="str">
        <f t="shared" si="1"/>
        <v/>
      </c>
      <c r="W32" s="150" t="str">
        <f t="shared" si="2"/>
        <v/>
      </c>
      <c r="X32" s="140" t="str">
        <f t="shared" si="3"/>
        <v/>
      </c>
      <c r="Y32" s="215" t="str">
        <f t="shared" si="4"/>
        <v/>
      </c>
      <c r="Z32" s="216" t="str">
        <f t="shared" si="26"/>
        <v/>
      </c>
      <c r="AA32" s="217" t="str">
        <f t="shared" si="27"/>
        <v/>
      </c>
      <c r="AB32" s="141" t="str">
        <f t="shared" si="5"/>
        <v/>
      </c>
      <c r="AC32" s="142" t="str">
        <f t="shared" si="6"/>
        <v/>
      </c>
      <c r="AD32" s="143" t="str">
        <f t="shared" si="7"/>
        <v/>
      </c>
      <c r="AE32" s="144" t="str">
        <f t="shared" si="8"/>
        <v/>
      </c>
      <c r="AF32" s="144" t="str">
        <f t="shared" si="9"/>
        <v/>
      </c>
      <c r="AG32" s="151" t="str">
        <f t="shared" si="10"/>
        <v/>
      </c>
      <c r="AH32" s="152" t="str">
        <f t="shared" si="11"/>
        <v/>
      </c>
      <c r="AI32" s="146" t="str">
        <f t="shared" si="12"/>
        <v/>
      </c>
      <c r="AJ32" s="142" t="str">
        <f t="shared" si="13"/>
        <v/>
      </c>
      <c r="AK32" s="143" t="str">
        <f t="shared" si="28"/>
        <v/>
      </c>
      <c r="AL32" s="143" t="str">
        <f t="shared" si="29"/>
        <v/>
      </c>
      <c r="AM32" s="147" t="str">
        <f t="shared" si="30"/>
        <v/>
      </c>
      <c r="AN32" s="148" t="str">
        <f t="shared" si="14"/>
        <v/>
      </c>
      <c r="AO32" s="184" t="str">
        <f t="shared" si="31"/>
        <v/>
      </c>
      <c r="AP32" s="184" t="str">
        <f t="shared" si="34"/>
        <v/>
      </c>
      <c r="AQ32" s="149" t="str">
        <f t="shared" si="32"/>
        <v/>
      </c>
      <c r="AR32" s="179" t="str">
        <f t="shared" si="33"/>
        <v/>
      </c>
      <c r="AS32" s="218"/>
      <c r="AT32" s="177" t="e">
        <f t="shared" ref="AT32:AT95" si="35">IF(L32&gt;1,(R32*L32)/M32,"")</f>
        <v>#VALUE!</v>
      </c>
      <c r="AU32" s="99" t="str">
        <f t="shared" ref="AU32:AU95" si="36">IF(D32&gt;0,AT32/$P$10,"")</f>
        <v/>
      </c>
      <c r="AV32" s="89" t="e">
        <f t="shared" ref="AV32:AV95" si="37">IF(L32&gt;1,(AT32*M32),"")</f>
        <v>#VALUE!</v>
      </c>
      <c r="AW32" s="89" t="e">
        <f t="shared" ref="AW32:AW95" si="38">IF(L32&gt;1,(AT32/L32),"")</f>
        <v>#VALUE!</v>
      </c>
      <c r="AX32" s="89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6" s="1" customFormat="1" x14ac:dyDescent="0.25">
      <c r="A33" s="11"/>
      <c r="B33" s="90"/>
      <c r="C33" s="194"/>
      <c r="D33" s="169"/>
      <c r="E33" s="170"/>
      <c r="F33" s="171"/>
      <c r="G33" s="113" t="str">
        <f t="shared" si="20"/>
        <v/>
      </c>
      <c r="H33" s="164"/>
      <c r="I33" s="165"/>
      <c r="J33" s="122" t="str">
        <f t="shared" si="21"/>
        <v/>
      </c>
      <c r="K33" s="123"/>
      <c r="L33" s="219" t="str">
        <f t="shared" si="22"/>
        <v/>
      </c>
      <c r="M33" s="119" t="str">
        <f t="shared" si="0"/>
        <v/>
      </c>
      <c r="N33" s="120" t="str">
        <f t="shared" si="23"/>
        <v/>
      </c>
      <c r="O33" s="221"/>
      <c r="P33" s="124" t="str">
        <f t="shared" si="25"/>
        <v/>
      </c>
      <c r="Q33" s="158"/>
      <c r="R33" s="159"/>
      <c r="S33" s="160"/>
      <c r="T33" s="161"/>
      <c r="U33" s="161"/>
      <c r="V33" s="138" t="str">
        <f t="shared" si="1"/>
        <v/>
      </c>
      <c r="W33" s="150" t="str">
        <f t="shared" si="2"/>
        <v/>
      </c>
      <c r="X33" s="140" t="str">
        <f t="shared" si="3"/>
        <v/>
      </c>
      <c r="Y33" s="215" t="str">
        <f t="shared" si="4"/>
        <v/>
      </c>
      <c r="Z33" s="216" t="str">
        <f t="shared" si="26"/>
        <v/>
      </c>
      <c r="AA33" s="217" t="str">
        <f t="shared" si="27"/>
        <v/>
      </c>
      <c r="AB33" s="141" t="str">
        <f t="shared" si="5"/>
        <v/>
      </c>
      <c r="AC33" s="142" t="str">
        <f t="shared" si="6"/>
        <v/>
      </c>
      <c r="AD33" s="143" t="str">
        <f t="shared" si="7"/>
        <v/>
      </c>
      <c r="AE33" s="144" t="str">
        <f t="shared" si="8"/>
        <v/>
      </c>
      <c r="AF33" s="144" t="str">
        <f t="shared" si="9"/>
        <v/>
      </c>
      <c r="AG33" s="151" t="str">
        <f t="shared" si="10"/>
        <v/>
      </c>
      <c r="AH33" s="152" t="str">
        <f t="shared" si="11"/>
        <v/>
      </c>
      <c r="AI33" s="146" t="str">
        <f t="shared" si="12"/>
        <v/>
      </c>
      <c r="AJ33" s="142" t="str">
        <f t="shared" si="13"/>
        <v/>
      </c>
      <c r="AK33" s="143" t="str">
        <f t="shared" si="28"/>
        <v/>
      </c>
      <c r="AL33" s="143" t="str">
        <f t="shared" si="29"/>
        <v/>
      </c>
      <c r="AM33" s="147" t="str">
        <f t="shared" si="30"/>
        <v/>
      </c>
      <c r="AN33" s="148" t="str">
        <f t="shared" si="14"/>
        <v/>
      </c>
      <c r="AO33" s="184" t="str">
        <f t="shared" si="31"/>
        <v/>
      </c>
      <c r="AP33" s="184" t="str">
        <f t="shared" si="34"/>
        <v/>
      </c>
      <c r="AQ33" s="149" t="str">
        <f t="shared" si="32"/>
        <v/>
      </c>
      <c r="AR33" s="179" t="str">
        <f t="shared" si="33"/>
        <v/>
      </c>
      <c r="AS33" s="218"/>
      <c r="AT33" s="177" t="e">
        <f t="shared" si="35"/>
        <v>#VALUE!</v>
      </c>
      <c r="AU33" s="99" t="str">
        <f t="shared" si="36"/>
        <v/>
      </c>
      <c r="AV33" s="89" t="e">
        <f t="shared" si="37"/>
        <v>#VALUE!</v>
      </c>
      <c r="AW33" s="89" t="e">
        <f t="shared" si="38"/>
        <v>#VALUE!</v>
      </c>
      <c r="AX33" s="89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6" s="1" customFormat="1" x14ac:dyDescent="0.25">
      <c r="A34" s="11"/>
      <c r="B34" s="90"/>
      <c r="C34" s="194"/>
      <c r="D34" s="169"/>
      <c r="E34" s="170"/>
      <c r="F34" s="171"/>
      <c r="G34" s="113" t="str">
        <f t="shared" si="20"/>
        <v/>
      </c>
      <c r="H34" s="164"/>
      <c r="I34" s="165"/>
      <c r="J34" s="122" t="str">
        <f t="shared" si="21"/>
        <v/>
      </c>
      <c r="K34" s="123"/>
      <c r="L34" s="219" t="str">
        <f t="shared" si="22"/>
        <v/>
      </c>
      <c r="M34" s="119" t="str">
        <f t="shared" si="0"/>
        <v/>
      </c>
      <c r="N34" s="120" t="str">
        <f t="shared" si="23"/>
        <v/>
      </c>
      <c r="O34" s="221"/>
      <c r="P34" s="124" t="str">
        <f t="shared" si="25"/>
        <v/>
      </c>
      <c r="Q34" s="158"/>
      <c r="R34" s="159"/>
      <c r="S34" s="160"/>
      <c r="T34" s="161"/>
      <c r="U34" s="161"/>
      <c r="V34" s="138" t="str">
        <f t="shared" si="1"/>
        <v/>
      </c>
      <c r="W34" s="150" t="str">
        <f t="shared" si="2"/>
        <v/>
      </c>
      <c r="X34" s="140" t="str">
        <f t="shared" si="3"/>
        <v/>
      </c>
      <c r="Y34" s="215" t="str">
        <f t="shared" si="4"/>
        <v/>
      </c>
      <c r="Z34" s="216" t="str">
        <f t="shared" si="26"/>
        <v/>
      </c>
      <c r="AA34" s="217" t="str">
        <f t="shared" si="27"/>
        <v/>
      </c>
      <c r="AB34" s="141" t="str">
        <f t="shared" si="5"/>
        <v/>
      </c>
      <c r="AC34" s="142" t="str">
        <f t="shared" si="6"/>
        <v/>
      </c>
      <c r="AD34" s="143" t="str">
        <f t="shared" si="7"/>
        <v/>
      </c>
      <c r="AE34" s="144" t="str">
        <f t="shared" si="8"/>
        <v/>
      </c>
      <c r="AF34" s="144" t="str">
        <f t="shared" si="9"/>
        <v/>
      </c>
      <c r="AG34" s="151" t="str">
        <f t="shared" si="10"/>
        <v/>
      </c>
      <c r="AH34" s="152" t="str">
        <f t="shared" si="11"/>
        <v/>
      </c>
      <c r="AI34" s="146" t="str">
        <f t="shared" si="12"/>
        <v/>
      </c>
      <c r="AJ34" s="142" t="str">
        <f t="shared" si="13"/>
        <v/>
      </c>
      <c r="AK34" s="143" t="str">
        <f t="shared" si="28"/>
        <v/>
      </c>
      <c r="AL34" s="143" t="str">
        <f t="shared" si="29"/>
        <v/>
      </c>
      <c r="AM34" s="147" t="str">
        <f t="shared" si="30"/>
        <v/>
      </c>
      <c r="AN34" s="148" t="str">
        <f t="shared" si="14"/>
        <v/>
      </c>
      <c r="AO34" s="184" t="str">
        <f t="shared" si="31"/>
        <v/>
      </c>
      <c r="AP34" s="184" t="str">
        <f t="shared" si="34"/>
        <v/>
      </c>
      <c r="AQ34" s="149" t="str">
        <f t="shared" si="32"/>
        <v/>
      </c>
      <c r="AR34" s="179" t="str">
        <f t="shared" si="33"/>
        <v/>
      </c>
      <c r="AS34" s="218"/>
      <c r="AT34" s="177" t="e">
        <f t="shared" si="35"/>
        <v>#VALUE!</v>
      </c>
      <c r="AU34" s="99" t="str">
        <f t="shared" si="36"/>
        <v/>
      </c>
      <c r="AV34" s="89" t="e">
        <f t="shared" si="37"/>
        <v>#VALUE!</v>
      </c>
      <c r="AW34" s="89" t="e">
        <f t="shared" si="38"/>
        <v>#VALUE!</v>
      </c>
      <c r="AX34" s="89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6" s="60" customFormat="1" x14ac:dyDescent="0.25">
      <c r="A35" s="11"/>
      <c r="B35" s="90"/>
      <c r="C35" s="194"/>
      <c r="D35" s="169"/>
      <c r="E35" s="170"/>
      <c r="F35" s="171"/>
      <c r="G35" s="113" t="str">
        <f t="shared" si="20"/>
        <v/>
      </c>
      <c r="H35" s="164"/>
      <c r="I35" s="165"/>
      <c r="J35" s="122" t="str">
        <f t="shared" si="21"/>
        <v/>
      </c>
      <c r="K35" s="123"/>
      <c r="L35" s="219" t="str">
        <f t="shared" si="22"/>
        <v/>
      </c>
      <c r="M35" s="119" t="str">
        <f t="shared" si="0"/>
        <v/>
      </c>
      <c r="N35" s="120" t="str">
        <f t="shared" si="23"/>
        <v/>
      </c>
      <c r="O35" s="221"/>
      <c r="P35" s="124" t="str">
        <f t="shared" si="25"/>
        <v/>
      </c>
      <c r="Q35" s="158"/>
      <c r="R35" s="159"/>
      <c r="S35" s="160"/>
      <c r="T35" s="161"/>
      <c r="U35" s="161"/>
      <c r="V35" s="138" t="str">
        <f t="shared" si="1"/>
        <v/>
      </c>
      <c r="W35" s="150" t="str">
        <f t="shared" si="2"/>
        <v/>
      </c>
      <c r="X35" s="140" t="str">
        <f t="shared" si="3"/>
        <v/>
      </c>
      <c r="Y35" s="215" t="str">
        <f t="shared" si="4"/>
        <v/>
      </c>
      <c r="Z35" s="216" t="str">
        <f t="shared" si="26"/>
        <v/>
      </c>
      <c r="AA35" s="217" t="str">
        <f t="shared" si="27"/>
        <v/>
      </c>
      <c r="AB35" s="141" t="str">
        <f t="shared" si="5"/>
        <v/>
      </c>
      <c r="AC35" s="142" t="str">
        <f t="shared" si="6"/>
        <v/>
      </c>
      <c r="AD35" s="143" t="str">
        <f t="shared" si="7"/>
        <v/>
      </c>
      <c r="AE35" s="144" t="str">
        <f t="shared" si="8"/>
        <v/>
      </c>
      <c r="AF35" s="144" t="str">
        <f t="shared" si="9"/>
        <v/>
      </c>
      <c r="AG35" s="151" t="str">
        <f t="shared" si="10"/>
        <v/>
      </c>
      <c r="AH35" s="152" t="str">
        <f t="shared" si="11"/>
        <v/>
      </c>
      <c r="AI35" s="146" t="str">
        <f t="shared" si="12"/>
        <v/>
      </c>
      <c r="AJ35" s="142" t="str">
        <f t="shared" si="13"/>
        <v/>
      </c>
      <c r="AK35" s="143" t="str">
        <f t="shared" si="28"/>
        <v/>
      </c>
      <c r="AL35" s="143" t="str">
        <f t="shared" si="29"/>
        <v/>
      </c>
      <c r="AM35" s="147" t="str">
        <f t="shared" si="30"/>
        <v/>
      </c>
      <c r="AN35" s="148" t="str">
        <f t="shared" si="14"/>
        <v/>
      </c>
      <c r="AO35" s="184" t="str">
        <f t="shared" si="31"/>
        <v/>
      </c>
      <c r="AP35" s="184" t="str">
        <f t="shared" si="34"/>
        <v/>
      </c>
      <c r="AQ35" s="149" t="str">
        <f t="shared" si="32"/>
        <v/>
      </c>
      <c r="AR35" s="179" t="str">
        <f t="shared" si="33"/>
        <v/>
      </c>
      <c r="AS35" s="218"/>
      <c r="AT35" s="177" t="e">
        <f t="shared" si="35"/>
        <v>#VALUE!</v>
      </c>
      <c r="AU35" s="99" t="str">
        <f t="shared" si="36"/>
        <v/>
      </c>
      <c r="AV35" s="89" t="e">
        <f t="shared" si="37"/>
        <v>#VALUE!</v>
      </c>
      <c r="AW35" s="89" t="e">
        <f t="shared" si="38"/>
        <v>#VALUE!</v>
      </c>
      <c r="AX35" s="89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06" s="60" customFormat="1" x14ac:dyDescent="0.25">
      <c r="A36" s="11"/>
      <c r="B36" s="90"/>
      <c r="C36" s="194"/>
      <c r="D36" s="169"/>
      <c r="E36" s="170"/>
      <c r="F36" s="171"/>
      <c r="G36" s="113" t="str">
        <f t="shared" si="20"/>
        <v/>
      </c>
      <c r="H36" s="164"/>
      <c r="I36" s="165"/>
      <c r="J36" s="122" t="str">
        <f t="shared" si="21"/>
        <v/>
      </c>
      <c r="K36" s="123"/>
      <c r="L36" s="219" t="str">
        <f t="shared" si="22"/>
        <v/>
      </c>
      <c r="M36" s="119" t="str">
        <f t="shared" si="0"/>
        <v/>
      </c>
      <c r="N36" s="120" t="str">
        <f t="shared" si="23"/>
        <v/>
      </c>
      <c r="O36" s="221"/>
      <c r="P36" s="124" t="str">
        <f t="shared" si="25"/>
        <v/>
      </c>
      <c r="Q36" s="158"/>
      <c r="R36" s="159"/>
      <c r="S36" s="160"/>
      <c r="T36" s="161"/>
      <c r="U36" s="161"/>
      <c r="V36" s="138" t="str">
        <f t="shared" si="1"/>
        <v/>
      </c>
      <c r="W36" s="150" t="str">
        <f t="shared" si="2"/>
        <v/>
      </c>
      <c r="X36" s="140" t="str">
        <f t="shared" si="3"/>
        <v/>
      </c>
      <c r="Y36" s="215" t="str">
        <f t="shared" si="4"/>
        <v/>
      </c>
      <c r="Z36" s="216" t="str">
        <f t="shared" si="26"/>
        <v/>
      </c>
      <c r="AA36" s="217" t="str">
        <f t="shared" si="27"/>
        <v/>
      </c>
      <c r="AB36" s="141" t="str">
        <f t="shared" si="5"/>
        <v/>
      </c>
      <c r="AC36" s="142" t="str">
        <f t="shared" si="6"/>
        <v/>
      </c>
      <c r="AD36" s="143" t="str">
        <f t="shared" si="7"/>
        <v/>
      </c>
      <c r="AE36" s="144" t="str">
        <f t="shared" si="8"/>
        <v/>
      </c>
      <c r="AF36" s="144" t="str">
        <f t="shared" si="9"/>
        <v/>
      </c>
      <c r="AG36" s="151" t="str">
        <f t="shared" si="10"/>
        <v/>
      </c>
      <c r="AH36" s="152" t="str">
        <f t="shared" si="11"/>
        <v/>
      </c>
      <c r="AI36" s="146" t="str">
        <f t="shared" si="12"/>
        <v/>
      </c>
      <c r="AJ36" s="142" t="str">
        <f t="shared" si="13"/>
        <v/>
      </c>
      <c r="AK36" s="143" t="str">
        <f t="shared" si="28"/>
        <v/>
      </c>
      <c r="AL36" s="143" t="str">
        <f t="shared" si="29"/>
        <v/>
      </c>
      <c r="AM36" s="147" t="str">
        <f t="shared" si="30"/>
        <v/>
      </c>
      <c r="AN36" s="148" t="str">
        <f t="shared" si="14"/>
        <v/>
      </c>
      <c r="AO36" s="184" t="str">
        <f t="shared" si="31"/>
        <v/>
      </c>
      <c r="AP36" s="184" t="str">
        <f t="shared" si="34"/>
        <v/>
      </c>
      <c r="AQ36" s="149" t="str">
        <f t="shared" si="32"/>
        <v/>
      </c>
      <c r="AR36" s="179" t="str">
        <f t="shared" si="33"/>
        <v/>
      </c>
      <c r="AS36" s="218"/>
      <c r="AT36" s="177" t="e">
        <f t="shared" si="35"/>
        <v>#VALUE!</v>
      </c>
      <c r="AU36" s="99" t="str">
        <f t="shared" si="36"/>
        <v/>
      </c>
      <c r="AV36" s="89" t="e">
        <f t="shared" si="37"/>
        <v>#VALUE!</v>
      </c>
      <c r="AW36" s="89" t="e">
        <f t="shared" si="38"/>
        <v>#VALUE!</v>
      </c>
      <c r="AX36" s="89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</row>
    <row r="37" spans="1:106" s="60" customFormat="1" x14ac:dyDescent="0.25">
      <c r="A37" s="11"/>
      <c r="B37" s="90"/>
      <c r="C37" s="194"/>
      <c r="D37" s="169"/>
      <c r="E37" s="170"/>
      <c r="F37" s="171"/>
      <c r="G37" s="113" t="str">
        <f t="shared" si="20"/>
        <v/>
      </c>
      <c r="H37" s="164"/>
      <c r="I37" s="165"/>
      <c r="J37" s="122" t="str">
        <f t="shared" si="21"/>
        <v/>
      </c>
      <c r="K37" s="123"/>
      <c r="L37" s="219" t="str">
        <f t="shared" si="22"/>
        <v/>
      </c>
      <c r="M37" s="119" t="str">
        <f t="shared" si="0"/>
        <v/>
      </c>
      <c r="N37" s="120" t="str">
        <f t="shared" si="23"/>
        <v/>
      </c>
      <c r="O37" s="221"/>
      <c r="P37" s="124" t="str">
        <f t="shared" si="25"/>
        <v/>
      </c>
      <c r="Q37" s="158"/>
      <c r="R37" s="159"/>
      <c r="S37" s="160"/>
      <c r="T37" s="161"/>
      <c r="U37" s="161"/>
      <c r="V37" s="138" t="str">
        <f t="shared" si="1"/>
        <v/>
      </c>
      <c r="W37" s="150" t="str">
        <f t="shared" si="2"/>
        <v/>
      </c>
      <c r="X37" s="140" t="str">
        <f t="shared" si="3"/>
        <v/>
      </c>
      <c r="Y37" s="215" t="str">
        <f t="shared" si="4"/>
        <v/>
      </c>
      <c r="Z37" s="216" t="str">
        <f t="shared" si="26"/>
        <v/>
      </c>
      <c r="AA37" s="217" t="str">
        <f t="shared" si="27"/>
        <v/>
      </c>
      <c r="AB37" s="141" t="str">
        <f t="shared" si="5"/>
        <v/>
      </c>
      <c r="AC37" s="142" t="str">
        <f t="shared" si="6"/>
        <v/>
      </c>
      <c r="AD37" s="143" t="str">
        <f t="shared" si="7"/>
        <v/>
      </c>
      <c r="AE37" s="144" t="str">
        <f t="shared" si="8"/>
        <v/>
      </c>
      <c r="AF37" s="144" t="str">
        <f t="shared" si="9"/>
        <v/>
      </c>
      <c r="AG37" s="151" t="str">
        <f t="shared" si="10"/>
        <v/>
      </c>
      <c r="AH37" s="152" t="str">
        <f t="shared" si="11"/>
        <v/>
      </c>
      <c r="AI37" s="146" t="str">
        <f t="shared" si="12"/>
        <v/>
      </c>
      <c r="AJ37" s="142" t="str">
        <f t="shared" si="13"/>
        <v/>
      </c>
      <c r="AK37" s="143" t="str">
        <f t="shared" si="28"/>
        <v/>
      </c>
      <c r="AL37" s="143" t="str">
        <f t="shared" si="29"/>
        <v/>
      </c>
      <c r="AM37" s="147" t="str">
        <f t="shared" si="30"/>
        <v/>
      </c>
      <c r="AN37" s="148" t="str">
        <f t="shared" si="14"/>
        <v/>
      </c>
      <c r="AO37" s="184" t="str">
        <f t="shared" si="31"/>
        <v/>
      </c>
      <c r="AP37" s="184" t="str">
        <f t="shared" si="34"/>
        <v/>
      </c>
      <c r="AQ37" s="149" t="str">
        <f t="shared" si="32"/>
        <v/>
      </c>
      <c r="AR37" s="179" t="str">
        <f t="shared" si="33"/>
        <v/>
      </c>
      <c r="AS37" s="218"/>
      <c r="AT37" s="177" t="e">
        <f t="shared" si="35"/>
        <v>#VALUE!</v>
      </c>
      <c r="AU37" s="99" t="str">
        <f t="shared" si="36"/>
        <v/>
      </c>
      <c r="AV37" s="89" t="e">
        <f t="shared" si="37"/>
        <v>#VALUE!</v>
      </c>
      <c r="AW37" s="89" t="e">
        <f t="shared" si="38"/>
        <v>#VALUE!</v>
      </c>
      <c r="AX37" s="89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6" s="60" customFormat="1" x14ac:dyDescent="0.25">
      <c r="A38" s="11"/>
      <c r="B38" s="90"/>
      <c r="C38" s="194"/>
      <c r="D38" s="169"/>
      <c r="E38" s="170"/>
      <c r="F38" s="171"/>
      <c r="G38" s="113" t="str">
        <f t="shared" si="20"/>
        <v/>
      </c>
      <c r="H38" s="164"/>
      <c r="I38" s="165"/>
      <c r="J38" s="122" t="str">
        <f t="shared" si="21"/>
        <v/>
      </c>
      <c r="K38" s="123"/>
      <c r="L38" s="219" t="str">
        <f t="shared" si="22"/>
        <v/>
      </c>
      <c r="M38" s="119" t="str">
        <f t="shared" si="0"/>
        <v/>
      </c>
      <c r="N38" s="120" t="str">
        <f t="shared" si="23"/>
        <v/>
      </c>
      <c r="O38" s="221"/>
      <c r="P38" s="124" t="str">
        <f t="shared" si="25"/>
        <v/>
      </c>
      <c r="Q38" s="158"/>
      <c r="R38" s="159"/>
      <c r="S38" s="160"/>
      <c r="T38" s="161"/>
      <c r="U38" s="161"/>
      <c r="V38" s="138" t="str">
        <f t="shared" si="1"/>
        <v/>
      </c>
      <c r="W38" s="150" t="str">
        <f t="shared" si="2"/>
        <v/>
      </c>
      <c r="X38" s="140" t="str">
        <f t="shared" si="3"/>
        <v/>
      </c>
      <c r="Y38" s="215" t="str">
        <f t="shared" si="4"/>
        <v/>
      </c>
      <c r="Z38" s="216" t="str">
        <f t="shared" si="26"/>
        <v/>
      </c>
      <c r="AA38" s="217" t="str">
        <f t="shared" si="27"/>
        <v/>
      </c>
      <c r="AB38" s="141" t="str">
        <f t="shared" si="5"/>
        <v/>
      </c>
      <c r="AC38" s="142" t="str">
        <f t="shared" si="6"/>
        <v/>
      </c>
      <c r="AD38" s="143" t="str">
        <f t="shared" si="7"/>
        <v/>
      </c>
      <c r="AE38" s="144" t="str">
        <f t="shared" si="8"/>
        <v/>
      </c>
      <c r="AF38" s="144" t="str">
        <f t="shared" si="9"/>
        <v/>
      </c>
      <c r="AG38" s="151" t="str">
        <f t="shared" si="10"/>
        <v/>
      </c>
      <c r="AH38" s="152" t="str">
        <f t="shared" si="11"/>
        <v/>
      </c>
      <c r="AI38" s="146" t="str">
        <f t="shared" si="12"/>
        <v/>
      </c>
      <c r="AJ38" s="142" t="str">
        <f t="shared" si="13"/>
        <v/>
      </c>
      <c r="AK38" s="143" t="str">
        <f t="shared" si="28"/>
        <v/>
      </c>
      <c r="AL38" s="143" t="str">
        <f t="shared" si="29"/>
        <v/>
      </c>
      <c r="AM38" s="147" t="str">
        <f t="shared" si="30"/>
        <v/>
      </c>
      <c r="AN38" s="148" t="str">
        <f t="shared" si="14"/>
        <v/>
      </c>
      <c r="AO38" s="184" t="str">
        <f t="shared" si="31"/>
        <v/>
      </c>
      <c r="AP38" s="184" t="str">
        <f t="shared" si="34"/>
        <v/>
      </c>
      <c r="AQ38" s="149" t="str">
        <f t="shared" si="32"/>
        <v/>
      </c>
      <c r="AR38" s="179" t="str">
        <f t="shared" si="33"/>
        <v/>
      </c>
      <c r="AS38" s="218"/>
      <c r="AT38" s="177" t="e">
        <f t="shared" si="35"/>
        <v>#VALUE!</v>
      </c>
      <c r="AU38" s="99" t="str">
        <f t="shared" si="36"/>
        <v/>
      </c>
      <c r="AV38" s="89" t="e">
        <f t="shared" si="37"/>
        <v>#VALUE!</v>
      </c>
      <c r="AW38" s="89" t="e">
        <f t="shared" si="38"/>
        <v>#VALUE!</v>
      </c>
      <c r="AX38" s="89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6" s="60" customFormat="1" x14ac:dyDescent="0.25">
      <c r="A39" s="11"/>
      <c r="B39" s="90"/>
      <c r="C39" s="194"/>
      <c r="D39" s="169"/>
      <c r="E39" s="170"/>
      <c r="F39" s="171"/>
      <c r="G39" s="113" t="str">
        <f t="shared" si="20"/>
        <v/>
      </c>
      <c r="H39" s="164"/>
      <c r="I39" s="165"/>
      <c r="J39" s="122" t="str">
        <f t="shared" si="21"/>
        <v/>
      </c>
      <c r="K39" s="123"/>
      <c r="L39" s="219" t="str">
        <f t="shared" si="22"/>
        <v/>
      </c>
      <c r="M39" s="119" t="str">
        <f t="shared" si="0"/>
        <v/>
      </c>
      <c r="N39" s="120" t="str">
        <f t="shared" si="23"/>
        <v/>
      </c>
      <c r="O39" s="221"/>
      <c r="P39" s="124" t="str">
        <f t="shared" si="25"/>
        <v/>
      </c>
      <c r="Q39" s="158"/>
      <c r="R39" s="159"/>
      <c r="S39" s="160"/>
      <c r="T39" s="161"/>
      <c r="U39" s="161"/>
      <c r="V39" s="138" t="str">
        <f t="shared" si="1"/>
        <v/>
      </c>
      <c r="W39" s="150" t="str">
        <f t="shared" si="2"/>
        <v/>
      </c>
      <c r="X39" s="140" t="str">
        <f t="shared" si="3"/>
        <v/>
      </c>
      <c r="Y39" s="215" t="str">
        <f t="shared" si="4"/>
        <v/>
      </c>
      <c r="Z39" s="216" t="str">
        <f t="shared" si="26"/>
        <v/>
      </c>
      <c r="AA39" s="217" t="str">
        <f t="shared" si="27"/>
        <v/>
      </c>
      <c r="AB39" s="141" t="str">
        <f t="shared" si="5"/>
        <v/>
      </c>
      <c r="AC39" s="142" t="str">
        <f t="shared" si="6"/>
        <v/>
      </c>
      <c r="AD39" s="143" t="str">
        <f t="shared" si="7"/>
        <v/>
      </c>
      <c r="AE39" s="144" t="str">
        <f t="shared" si="8"/>
        <v/>
      </c>
      <c r="AF39" s="144" t="str">
        <f t="shared" si="9"/>
        <v/>
      </c>
      <c r="AG39" s="151" t="str">
        <f t="shared" si="10"/>
        <v/>
      </c>
      <c r="AH39" s="152" t="str">
        <f t="shared" si="11"/>
        <v/>
      </c>
      <c r="AI39" s="146" t="str">
        <f t="shared" si="12"/>
        <v/>
      </c>
      <c r="AJ39" s="142" t="str">
        <f t="shared" si="13"/>
        <v/>
      </c>
      <c r="AK39" s="143" t="str">
        <f t="shared" si="28"/>
        <v/>
      </c>
      <c r="AL39" s="143" t="str">
        <f t="shared" si="29"/>
        <v/>
      </c>
      <c r="AM39" s="147" t="str">
        <f t="shared" si="30"/>
        <v/>
      </c>
      <c r="AN39" s="148" t="str">
        <f t="shared" si="14"/>
        <v/>
      </c>
      <c r="AO39" s="184" t="str">
        <f t="shared" si="31"/>
        <v/>
      </c>
      <c r="AP39" s="184" t="str">
        <f t="shared" si="34"/>
        <v/>
      </c>
      <c r="AQ39" s="149" t="str">
        <f t="shared" si="32"/>
        <v/>
      </c>
      <c r="AR39" s="179" t="str">
        <f t="shared" si="33"/>
        <v/>
      </c>
      <c r="AS39" s="218"/>
      <c r="AT39" s="177" t="e">
        <f t="shared" si="35"/>
        <v>#VALUE!</v>
      </c>
      <c r="AU39" s="99" t="str">
        <f t="shared" si="36"/>
        <v/>
      </c>
      <c r="AV39" s="89" t="e">
        <f t="shared" si="37"/>
        <v>#VALUE!</v>
      </c>
      <c r="AW39" s="89" t="e">
        <f t="shared" si="38"/>
        <v>#VALUE!</v>
      </c>
      <c r="AX39" s="89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6" s="60" customFormat="1" x14ac:dyDescent="0.25">
      <c r="A40" s="11"/>
      <c r="B40" s="90"/>
      <c r="C40" s="194"/>
      <c r="D40" s="169"/>
      <c r="E40" s="170"/>
      <c r="F40" s="171"/>
      <c r="G40" s="113" t="str">
        <f t="shared" si="20"/>
        <v/>
      </c>
      <c r="H40" s="164"/>
      <c r="I40" s="165"/>
      <c r="J40" s="122" t="str">
        <f t="shared" si="21"/>
        <v/>
      </c>
      <c r="K40" s="123"/>
      <c r="L40" s="219" t="str">
        <f t="shared" si="22"/>
        <v/>
      </c>
      <c r="M40" s="119" t="str">
        <f t="shared" si="0"/>
        <v/>
      </c>
      <c r="N40" s="120" t="str">
        <f t="shared" si="23"/>
        <v/>
      </c>
      <c r="O40" s="221"/>
      <c r="P40" s="124" t="str">
        <f t="shared" si="25"/>
        <v/>
      </c>
      <c r="Q40" s="158"/>
      <c r="R40" s="159"/>
      <c r="S40" s="160"/>
      <c r="T40" s="161"/>
      <c r="U40" s="161"/>
      <c r="V40" s="138" t="str">
        <f t="shared" si="1"/>
        <v/>
      </c>
      <c r="W40" s="150" t="str">
        <f t="shared" si="2"/>
        <v/>
      </c>
      <c r="X40" s="140" t="str">
        <f t="shared" si="3"/>
        <v/>
      </c>
      <c r="Y40" s="215" t="str">
        <f t="shared" si="4"/>
        <v/>
      </c>
      <c r="Z40" s="216" t="str">
        <f t="shared" si="26"/>
        <v/>
      </c>
      <c r="AA40" s="217" t="str">
        <f t="shared" si="27"/>
        <v/>
      </c>
      <c r="AB40" s="141" t="str">
        <f t="shared" si="5"/>
        <v/>
      </c>
      <c r="AC40" s="142" t="str">
        <f t="shared" si="6"/>
        <v/>
      </c>
      <c r="AD40" s="143" t="str">
        <f t="shared" si="7"/>
        <v/>
      </c>
      <c r="AE40" s="144" t="str">
        <f t="shared" si="8"/>
        <v/>
      </c>
      <c r="AF40" s="144" t="str">
        <f t="shared" si="9"/>
        <v/>
      </c>
      <c r="AG40" s="151" t="str">
        <f t="shared" si="10"/>
        <v/>
      </c>
      <c r="AH40" s="152" t="str">
        <f t="shared" si="11"/>
        <v/>
      </c>
      <c r="AI40" s="146" t="str">
        <f t="shared" si="12"/>
        <v/>
      </c>
      <c r="AJ40" s="142" t="str">
        <f t="shared" si="13"/>
        <v/>
      </c>
      <c r="AK40" s="143" t="str">
        <f t="shared" si="28"/>
        <v/>
      </c>
      <c r="AL40" s="143" t="str">
        <f t="shared" si="29"/>
        <v/>
      </c>
      <c r="AM40" s="147" t="str">
        <f t="shared" si="30"/>
        <v/>
      </c>
      <c r="AN40" s="148" t="str">
        <f t="shared" si="14"/>
        <v/>
      </c>
      <c r="AO40" s="184" t="str">
        <f t="shared" si="31"/>
        <v/>
      </c>
      <c r="AP40" s="184" t="str">
        <f t="shared" si="34"/>
        <v/>
      </c>
      <c r="AQ40" s="149" t="str">
        <f t="shared" si="32"/>
        <v/>
      </c>
      <c r="AR40" s="179" t="str">
        <f t="shared" si="33"/>
        <v/>
      </c>
      <c r="AS40" s="218"/>
      <c r="AT40" s="177" t="e">
        <f t="shared" si="35"/>
        <v>#VALUE!</v>
      </c>
      <c r="AU40" s="99" t="str">
        <f t="shared" si="36"/>
        <v/>
      </c>
      <c r="AV40" s="89" t="e">
        <f t="shared" si="37"/>
        <v>#VALUE!</v>
      </c>
      <c r="AW40" s="89" t="e">
        <f t="shared" si="38"/>
        <v>#VALUE!</v>
      </c>
      <c r="AX40" s="89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</row>
    <row r="41" spans="1:106" s="60" customFormat="1" x14ac:dyDescent="0.25">
      <c r="A41" s="11"/>
      <c r="B41" s="90"/>
      <c r="C41" s="194"/>
      <c r="D41" s="169"/>
      <c r="E41" s="170"/>
      <c r="F41" s="171"/>
      <c r="G41" s="113" t="str">
        <f t="shared" si="20"/>
        <v/>
      </c>
      <c r="H41" s="164"/>
      <c r="I41" s="165"/>
      <c r="J41" s="122" t="str">
        <f t="shared" si="21"/>
        <v/>
      </c>
      <c r="K41" s="123"/>
      <c r="L41" s="219" t="str">
        <f t="shared" si="22"/>
        <v/>
      </c>
      <c r="M41" s="119" t="str">
        <f t="shared" si="0"/>
        <v/>
      </c>
      <c r="N41" s="120" t="str">
        <f t="shared" si="23"/>
        <v/>
      </c>
      <c r="O41" s="221"/>
      <c r="P41" s="124" t="str">
        <f t="shared" si="25"/>
        <v/>
      </c>
      <c r="Q41" s="158"/>
      <c r="R41" s="159"/>
      <c r="S41" s="160"/>
      <c r="T41" s="161"/>
      <c r="U41" s="161"/>
      <c r="V41" s="138" t="str">
        <f t="shared" si="1"/>
        <v/>
      </c>
      <c r="W41" s="150" t="str">
        <f t="shared" si="2"/>
        <v/>
      </c>
      <c r="X41" s="140" t="str">
        <f t="shared" si="3"/>
        <v/>
      </c>
      <c r="Y41" s="215" t="str">
        <f t="shared" si="4"/>
        <v/>
      </c>
      <c r="Z41" s="216" t="str">
        <f t="shared" si="26"/>
        <v/>
      </c>
      <c r="AA41" s="217" t="str">
        <f t="shared" si="27"/>
        <v/>
      </c>
      <c r="AB41" s="141" t="str">
        <f t="shared" si="5"/>
        <v/>
      </c>
      <c r="AC41" s="142" t="str">
        <f t="shared" si="6"/>
        <v/>
      </c>
      <c r="AD41" s="143" t="str">
        <f t="shared" si="7"/>
        <v/>
      </c>
      <c r="AE41" s="144" t="str">
        <f t="shared" si="8"/>
        <v/>
      </c>
      <c r="AF41" s="144" t="str">
        <f t="shared" si="9"/>
        <v/>
      </c>
      <c r="AG41" s="151" t="str">
        <f t="shared" si="10"/>
        <v/>
      </c>
      <c r="AH41" s="152" t="str">
        <f t="shared" si="11"/>
        <v/>
      </c>
      <c r="AI41" s="146" t="str">
        <f t="shared" si="12"/>
        <v/>
      </c>
      <c r="AJ41" s="142" t="str">
        <f t="shared" si="13"/>
        <v/>
      </c>
      <c r="AK41" s="143" t="str">
        <f t="shared" si="28"/>
        <v/>
      </c>
      <c r="AL41" s="143" t="str">
        <f t="shared" si="29"/>
        <v/>
      </c>
      <c r="AM41" s="147" t="str">
        <f t="shared" si="30"/>
        <v/>
      </c>
      <c r="AN41" s="148" t="str">
        <f t="shared" si="14"/>
        <v/>
      </c>
      <c r="AO41" s="184" t="str">
        <f t="shared" si="31"/>
        <v/>
      </c>
      <c r="AP41" s="184" t="str">
        <f t="shared" si="34"/>
        <v/>
      </c>
      <c r="AQ41" s="149" t="str">
        <f t="shared" si="32"/>
        <v/>
      </c>
      <c r="AR41" s="179" t="str">
        <f t="shared" si="33"/>
        <v/>
      </c>
      <c r="AS41" s="218"/>
      <c r="AT41" s="177" t="e">
        <f t="shared" si="35"/>
        <v>#VALUE!</v>
      </c>
      <c r="AU41" s="99" t="str">
        <f t="shared" si="36"/>
        <v/>
      </c>
      <c r="AV41" s="89" t="e">
        <f t="shared" si="37"/>
        <v>#VALUE!</v>
      </c>
      <c r="AW41" s="89" t="e">
        <f t="shared" si="38"/>
        <v>#VALUE!</v>
      </c>
      <c r="AX41" s="89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</row>
    <row r="42" spans="1:106" s="60" customFormat="1" x14ac:dyDescent="0.25">
      <c r="A42" s="11"/>
      <c r="B42" s="90"/>
      <c r="C42" s="194"/>
      <c r="D42" s="169"/>
      <c r="E42" s="170"/>
      <c r="F42" s="171"/>
      <c r="G42" s="113" t="str">
        <f t="shared" si="20"/>
        <v/>
      </c>
      <c r="H42" s="164"/>
      <c r="I42" s="165"/>
      <c r="J42" s="122" t="str">
        <f t="shared" si="21"/>
        <v/>
      </c>
      <c r="K42" s="123"/>
      <c r="L42" s="219" t="str">
        <f t="shared" si="22"/>
        <v/>
      </c>
      <c r="M42" s="119" t="str">
        <f t="shared" si="0"/>
        <v/>
      </c>
      <c r="N42" s="120" t="str">
        <f t="shared" si="23"/>
        <v/>
      </c>
      <c r="O42" s="221"/>
      <c r="P42" s="124" t="str">
        <f t="shared" si="25"/>
        <v/>
      </c>
      <c r="Q42" s="158"/>
      <c r="R42" s="159"/>
      <c r="S42" s="160"/>
      <c r="T42" s="161"/>
      <c r="U42" s="161"/>
      <c r="V42" s="138" t="str">
        <f t="shared" si="1"/>
        <v/>
      </c>
      <c r="W42" s="150" t="str">
        <f t="shared" si="2"/>
        <v/>
      </c>
      <c r="X42" s="140" t="str">
        <f t="shared" si="3"/>
        <v/>
      </c>
      <c r="Y42" s="215" t="str">
        <f t="shared" si="4"/>
        <v/>
      </c>
      <c r="Z42" s="216" t="str">
        <f t="shared" si="26"/>
        <v/>
      </c>
      <c r="AA42" s="217" t="str">
        <f t="shared" si="27"/>
        <v/>
      </c>
      <c r="AB42" s="141" t="str">
        <f t="shared" si="5"/>
        <v/>
      </c>
      <c r="AC42" s="142" t="str">
        <f t="shared" si="6"/>
        <v/>
      </c>
      <c r="AD42" s="143" t="str">
        <f t="shared" si="7"/>
        <v/>
      </c>
      <c r="AE42" s="144" t="str">
        <f t="shared" si="8"/>
        <v/>
      </c>
      <c r="AF42" s="144" t="str">
        <f t="shared" si="9"/>
        <v/>
      </c>
      <c r="AG42" s="151" t="str">
        <f t="shared" si="10"/>
        <v/>
      </c>
      <c r="AH42" s="152" t="str">
        <f t="shared" si="11"/>
        <v/>
      </c>
      <c r="AI42" s="146" t="str">
        <f t="shared" si="12"/>
        <v/>
      </c>
      <c r="AJ42" s="142" t="str">
        <f t="shared" si="13"/>
        <v/>
      </c>
      <c r="AK42" s="143" t="str">
        <f t="shared" si="28"/>
        <v/>
      </c>
      <c r="AL42" s="143" t="str">
        <f t="shared" si="29"/>
        <v/>
      </c>
      <c r="AM42" s="147" t="str">
        <f t="shared" si="30"/>
        <v/>
      </c>
      <c r="AN42" s="148" t="str">
        <f t="shared" si="14"/>
        <v/>
      </c>
      <c r="AO42" s="184" t="str">
        <f t="shared" si="31"/>
        <v/>
      </c>
      <c r="AP42" s="184" t="str">
        <f t="shared" si="34"/>
        <v/>
      </c>
      <c r="AQ42" s="149" t="str">
        <f t="shared" si="32"/>
        <v/>
      </c>
      <c r="AR42" s="179" t="str">
        <f t="shared" si="33"/>
        <v/>
      </c>
      <c r="AS42" s="218"/>
      <c r="AT42" s="177" t="e">
        <f t="shared" si="35"/>
        <v>#VALUE!</v>
      </c>
      <c r="AU42" s="99" t="str">
        <f t="shared" si="36"/>
        <v/>
      </c>
      <c r="AV42" s="89" t="e">
        <f t="shared" si="37"/>
        <v>#VALUE!</v>
      </c>
      <c r="AW42" s="89" t="e">
        <f t="shared" si="38"/>
        <v>#VALUE!</v>
      </c>
      <c r="AX42" s="89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</row>
    <row r="43" spans="1:106" s="60" customFormat="1" x14ac:dyDescent="0.25">
      <c r="A43" s="11"/>
      <c r="B43" s="90"/>
      <c r="C43" s="194"/>
      <c r="D43" s="169"/>
      <c r="E43" s="170"/>
      <c r="F43" s="171"/>
      <c r="G43" s="113" t="str">
        <f t="shared" si="20"/>
        <v/>
      </c>
      <c r="H43" s="164"/>
      <c r="I43" s="165"/>
      <c r="J43" s="122" t="str">
        <f t="shared" si="21"/>
        <v/>
      </c>
      <c r="K43" s="123"/>
      <c r="L43" s="219" t="str">
        <f t="shared" si="22"/>
        <v/>
      </c>
      <c r="M43" s="119" t="str">
        <f t="shared" si="0"/>
        <v/>
      </c>
      <c r="N43" s="120" t="str">
        <f t="shared" si="23"/>
        <v/>
      </c>
      <c r="O43" s="221"/>
      <c r="P43" s="124" t="str">
        <f t="shared" si="25"/>
        <v/>
      </c>
      <c r="Q43" s="158"/>
      <c r="R43" s="159"/>
      <c r="S43" s="160"/>
      <c r="T43" s="161"/>
      <c r="U43" s="161"/>
      <c r="V43" s="138" t="str">
        <f t="shared" si="1"/>
        <v/>
      </c>
      <c r="W43" s="150" t="str">
        <f t="shared" si="2"/>
        <v/>
      </c>
      <c r="X43" s="140" t="str">
        <f t="shared" si="3"/>
        <v/>
      </c>
      <c r="Y43" s="215" t="str">
        <f t="shared" si="4"/>
        <v/>
      </c>
      <c r="Z43" s="216" t="str">
        <f t="shared" si="26"/>
        <v/>
      </c>
      <c r="AA43" s="217" t="str">
        <f t="shared" si="27"/>
        <v/>
      </c>
      <c r="AB43" s="141" t="str">
        <f t="shared" si="5"/>
        <v/>
      </c>
      <c r="AC43" s="142" t="str">
        <f t="shared" si="6"/>
        <v/>
      </c>
      <c r="AD43" s="143" t="str">
        <f t="shared" si="7"/>
        <v/>
      </c>
      <c r="AE43" s="144" t="str">
        <f t="shared" si="8"/>
        <v/>
      </c>
      <c r="AF43" s="144" t="str">
        <f t="shared" si="9"/>
        <v/>
      </c>
      <c r="AG43" s="151" t="str">
        <f t="shared" si="10"/>
        <v/>
      </c>
      <c r="AH43" s="152" t="str">
        <f t="shared" si="11"/>
        <v/>
      </c>
      <c r="AI43" s="146" t="str">
        <f t="shared" si="12"/>
        <v/>
      </c>
      <c r="AJ43" s="142" t="str">
        <f t="shared" si="13"/>
        <v/>
      </c>
      <c r="AK43" s="143" t="str">
        <f t="shared" si="28"/>
        <v/>
      </c>
      <c r="AL43" s="143" t="str">
        <f t="shared" si="29"/>
        <v/>
      </c>
      <c r="AM43" s="147" t="str">
        <f t="shared" si="30"/>
        <v/>
      </c>
      <c r="AN43" s="148" t="str">
        <f t="shared" si="14"/>
        <v/>
      </c>
      <c r="AO43" s="184" t="str">
        <f t="shared" si="31"/>
        <v/>
      </c>
      <c r="AP43" s="184" t="str">
        <f t="shared" si="34"/>
        <v/>
      </c>
      <c r="AQ43" s="149" t="str">
        <f t="shared" si="32"/>
        <v/>
      </c>
      <c r="AR43" s="179" t="str">
        <f t="shared" si="33"/>
        <v/>
      </c>
      <c r="AS43" s="218"/>
      <c r="AT43" s="177" t="e">
        <f t="shared" si="35"/>
        <v>#VALUE!</v>
      </c>
      <c r="AU43" s="99" t="str">
        <f t="shared" si="36"/>
        <v/>
      </c>
      <c r="AV43" s="89" t="e">
        <f t="shared" si="37"/>
        <v>#VALUE!</v>
      </c>
      <c r="AW43" s="89" t="e">
        <f t="shared" si="38"/>
        <v>#VALUE!</v>
      </c>
      <c r="AX43" s="89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</row>
    <row r="44" spans="1:106" s="60" customFormat="1" x14ac:dyDescent="0.25">
      <c r="A44" s="11"/>
      <c r="B44" s="90"/>
      <c r="C44" s="194"/>
      <c r="D44" s="169"/>
      <c r="E44" s="170"/>
      <c r="F44" s="171"/>
      <c r="G44" s="113" t="str">
        <f t="shared" si="20"/>
        <v/>
      </c>
      <c r="H44" s="164"/>
      <c r="I44" s="165"/>
      <c r="J44" s="122" t="str">
        <f t="shared" si="21"/>
        <v/>
      </c>
      <c r="K44" s="123"/>
      <c r="L44" s="219" t="str">
        <f t="shared" si="22"/>
        <v/>
      </c>
      <c r="M44" s="119" t="str">
        <f t="shared" si="0"/>
        <v/>
      </c>
      <c r="N44" s="120" t="str">
        <f t="shared" si="23"/>
        <v/>
      </c>
      <c r="O44" s="221"/>
      <c r="P44" s="124" t="str">
        <f t="shared" si="25"/>
        <v/>
      </c>
      <c r="Q44" s="158"/>
      <c r="R44" s="159"/>
      <c r="S44" s="160"/>
      <c r="T44" s="161"/>
      <c r="U44" s="161"/>
      <c r="V44" s="138" t="str">
        <f t="shared" si="1"/>
        <v/>
      </c>
      <c r="W44" s="150" t="str">
        <f t="shared" si="2"/>
        <v/>
      </c>
      <c r="X44" s="140" t="str">
        <f t="shared" si="3"/>
        <v/>
      </c>
      <c r="Y44" s="215" t="str">
        <f t="shared" si="4"/>
        <v/>
      </c>
      <c r="Z44" s="216" t="str">
        <f t="shared" si="26"/>
        <v/>
      </c>
      <c r="AA44" s="217" t="str">
        <f t="shared" si="27"/>
        <v/>
      </c>
      <c r="AB44" s="141" t="str">
        <f t="shared" si="5"/>
        <v/>
      </c>
      <c r="AC44" s="142" t="str">
        <f t="shared" si="6"/>
        <v/>
      </c>
      <c r="AD44" s="143" t="str">
        <f t="shared" si="7"/>
        <v/>
      </c>
      <c r="AE44" s="144" t="str">
        <f t="shared" si="8"/>
        <v/>
      </c>
      <c r="AF44" s="144" t="str">
        <f t="shared" si="9"/>
        <v/>
      </c>
      <c r="AG44" s="151" t="str">
        <f t="shared" si="10"/>
        <v/>
      </c>
      <c r="AH44" s="152" t="str">
        <f t="shared" si="11"/>
        <v/>
      </c>
      <c r="AI44" s="146" t="str">
        <f t="shared" si="12"/>
        <v/>
      </c>
      <c r="AJ44" s="142" t="str">
        <f t="shared" si="13"/>
        <v/>
      </c>
      <c r="AK44" s="143" t="str">
        <f t="shared" si="28"/>
        <v/>
      </c>
      <c r="AL44" s="143" t="str">
        <f t="shared" si="29"/>
        <v/>
      </c>
      <c r="AM44" s="147" t="str">
        <f t="shared" si="30"/>
        <v/>
      </c>
      <c r="AN44" s="148" t="str">
        <f t="shared" si="14"/>
        <v/>
      </c>
      <c r="AO44" s="184" t="str">
        <f t="shared" si="31"/>
        <v/>
      </c>
      <c r="AP44" s="184" t="str">
        <f t="shared" si="34"/>
        <v/>
      </c>
      <c r="AQ44" s="149" t="str">
        <f t="shared" si="32"/>
        <v/>
      </c>
      <c r="AR44" s="179" t="str">
        <f t="shared" si="33"/>
        <v/>
      </c>
      <c r="AS44" s="218"/>
      <c r="AT44" s="177" t="e">
        <f t="shared" si="35"/>
        <v>#VALUE!</v>
      </c>
      <c r="AU44" s="99" t="str">
        <f t="shared" si="36"/>
        <v/>
      </c>
      <c r="AV44" s="89" t="e">
        <f t="shared" si="37"/>
        <v>#VALUE!</v>
      </c>
      <c r="AW44" s="89" t="e">
        <f t="shared" si="38"/>
        <v>#VALUE!</v>
      </c>
      <c r="AX44" s="89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</row>
    <row r="45" spans="1:106" s="60" customFormat="1" x14ac:dyDescent="0.25">
      <c r="A45" s="11"/>
      <c r="B45" s="90"/>
      <c r="C45" s="194"/>
      <c r="D45" s="169"/>
      <c r="E45" s="170"/>
      <c r="F45" s="171"/>
      <c r="G45" s="113" t="str">
        <f t="shared" si="20"/>
        <v/>
      </c>
      <c r="H45" s="164"/>
      <c r="I45" s="165"/>
      <c r="J45" s="122" t="str">
        <f t="shared" si="21"/>
        <v/>
      </c>
      <c r="K45" s="123"/>
      <c r="L45" s="219" t="str">
        <f t="shared" si="22"/>
        <v/>
      </c>
      <c r="M45" s="119" t="str">
        <f t="shared" si="0"/>
        <v/>
      </c>
      <c r="N45" s="120" t="str">
        <f t="shared" si="23"/>
        <v/>
      </c>
      <c r="O45" s="221"/>
      <c r="P45" s="124" t="str">
        <f t="shared" si="25"/>
        <v/>
      </c>
      <c r="Q45" s="158"/>
      <c r="R45" s="159"/>
      <c r="S45" s="160"/>
      <c r="T45" s="161"/>
      <c r="U45" s="161"/>
      <c r="V45" s="138" t="str">
        <f t="shared" si="1"/>
        <v/>
      </c>
      <c r="W45" s="150" t="str">
        <f t="shared" si="2"/>
        <v/>
      </c>
      <c r="X45" s="140" t="str">
        <f t="shared" si="3"/>
        <v/>
      </c>
      <c r="Y45" s="215" t="str">
        <f t="shared" si="4"/>
        <v/>
      </c>
      <c r="Z45" s="216" t="str">
        <f t="shared" si="26"/>
        <v/>
      </c>
      <c r="AA45" s="217" t="str">
        <f t="shared" si="27"/>
        <v/>
      </c>
      <c r="AB45" s="141" t="str">
        <f t="shared" si="5"/>
        <v/>
      </c>
      <c r="AC45" s="142" t="str">
        <f t="shared" si="6"/>
        <v/>
      </c>
      <c r="AD45" s="143" t="str">
        <f t="shared" si="7"/>
        <v/>
      </c>
      <c r="AE45" s="144" t="str">
        <f t="shared" si="8"/>
        <v/>
      </c>
      <c r="AF45" s="144" t="str">
        <f t="shared" si="9"/>
        <v/>
      </c>
      <c r="AG45" s="151" t="str">
        <f t="shared" si="10"/>
        <v/>
      </c>
      <c r="AH45" s="152" t="str">
        <f t="shared" si="11"/>
        <v/>
      </c>
      <c r="AI45" s="146" t="str">
        <f t="shared" si="12"/>
        <v/>
      </c>
      <c r="AJ45" s="142" t="str">
        <f t="shared" si="13"/>
        <v/>
      </c>
      <c r="AK45" s="143" t="str">
        <f t="shared" si="28"/>
        <v/>
      </c>
      <c r="AL45" s="143" t="str">
        <f t="shared" si="29"/>
        <v/>
      </c>
      <c r="AM45" s="147" t="str">
        <f t="shared" si="30"/>
        <v/>
      </c>
      <c r="AN45" s="148" t="str">
        <f t="shared" si="14"/>
        <v/>
      </c>
      <c r="AO45" s="184" t="str">
        <f t="shared" si="31"/>
        <v/>
      </c>
      <c r="AP45" s="184" t="str">
        <f t="shared" si="34"/>
        <v/>
      </c>
      <c r="AQ45" s="149" t="str">
        <f t="shared" si="32"/>
        <v/>
      </c>
      <c r="AR45" s="179" t="str">
        <f t="shared" si="33"/>
        <v/>
      </c>
      <c r="AS45" s="218"/>
      <c r="AT45" s="177" t="e">
        <f t="shared" si="35"/>
        <v>#VALUE!</v>
      </c>
      <c r="AU45" s="99" t="str">
        <f t="shared" si="36"/>
        <v/>
      </c>
      <c r="AV45" s="89" t="e">
        <f t="shared" si="37"/>
        <v>#VALUE!</v>
      </c>
      <c r="AW45" s="89" t="e">
        <f t="shared" si="38"/>
        <v>#VALUE!</v>
      </c>
      <c r="AX45" s="89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</row>
    <row r="46" spans="1:106" s="60" customFormat="1" x14ac:dyDescent="0.25">
      <c r="A46" s="11"/>
      <c r="B46" s="90"/>
      <c r="C46" s="194"/>
      <c r="D46" s="169"/>
      <c r="E46" s="170"/>
      <c r="F46" s="171"/>
      <c r="G46" s="113" t="str">
        <f t="shared" si="20"/>
        <v/>
      </c>
      <c r="H46" s="164"/>
      <c r="I46" s="165"/>
      <c r="J46" s="122" t="str">
        <f t="shared" si="21"/>
        <v/>
      </c>
      <c r="K46" s="123"/>
      <c r="L46" s="219" t="str">
        <f t="shared" si="22"/>
        <v/>
      </c>
      <c r="M46" s="119" t="str">
        <f t="shared" si="0"/>
        <v/>
      </c>
      <c r="N46" s="120" t="str">
        <f t="shared" si="23"/>
        <v/>
      </c>
      <c r="O46" s="221"/>
      <c r="P46" s="124" t="str">
        <f t="shared" si="25"/>
        <v/>
      </c>
      <c r="Q46" s="158"/>
      <c r="R46" s="159"/>
      <c r="S46" s="160"/>
      <c r="T46" s="161"/>
      <c r="U46" s="161"/>
      <c r="V46" s="138" t="str">
        <f t="shared" si="1"/>
        <v/>
      </c>
      <c r="W46" s="150" t="str">
        <f t="shared" si="2"/>
        <v/>
      </c>
      <c r="X46" s="140" t="str">
        <f t="shared" si="3"/>
        <v/>
      </c>
      <c r="Y46" s="215" t="str">
        <f t="shared" si="4"/>
        <v/>
      </c>
      <c r="Z46" s="216" t="str">
        <f t="shared" si="26"/>
        <v/>
      </c>
      <c r="AA46" s="217" t="str">
        <f t="shared" si="27"/>
        <v/>
      </c>
      <c r="AB46" s="141" t="str">
        <f t="shared" si="5"/>
        <v/>
      </c>
      <c r="AC46" s="142" t="str">
        <f t="shared" si="6"/>
        <v/>
      </c>
      <c r="AD46" s="143" t="str">
        <f t="shared" si="7"/>
        <v/>
      </c>
      <c r="AE46" s="144" t="str">
        <f t="shared" si="8"/>
        <v/>
      </c>
      <c r="AF46" s="144" t="str">
        <f t="shared" si="9"/>
        <v/>
      </c>
      <c r="AG46" s="151" t="str">
        <f t="shared" si="10"/>
        <v/>
      </c>
      <c r="AH46" s="152" t="str">
        <f t="shared" si="11"/>
        <v/>
      </c>
      <c r="AI46" s="146" t="str">
        <f t="shared" si="12"/>
        <v/>
      </c>
      <c r="AJ46" s="142" t="str">
        <f t="shared" si="13"/>
        <v/>
      </c>
      <c r="AK46" s="143" t="str">
        <f t="shared" si="28"/>
        <v/>
      </c>
      <c r="AL46" s="143" t="str">
        <f t="shared" si="29"/>
        <v/>
      </c>
      <c r="AM46" s="147" t="str">
        <f t="shared" si="30"/>
        <v/>
      </c>
      <c r="AN46" s="148" t="str">
        <f t="shared" si="14"/>
        <v/>
      </c>
      <c r="AO46" s="184" t="str">
        <f t="shared" si="31"/>
        <v/>
      </c>
      <c r="AP46" s="184" t="str">
        <f t="shared" si="34"/>
        <v/>
      </c>
      <c r="AQ46" s="149" t="str">
        <f t="shared" si="32"/>
        <v/>
      </c>
      <c r="AR46" s="179" t="str">
        <f t="shared" si="33"/>
        <v/>
      </c>
      <c r="AS46" s="218"/>
      <c r="AT46" s="177" t="e">
        <f t="shared" si="35"/>
        <v>#VALUE!</v>
      </c>
      <c r="AU46" s="99" t="str">
        <f t="shared" si="36"/>
        <v/>
      </c>
      <c r="AV46" s="89" t="e">
        <f t="shared" si="37"/>
        <v>#VALUE!</v>
      </c>
      <c r="AW46" s="89" t="e">
        <f t="shared" si="38"/>
        <v>#VALUE!</v>
      </c>
      <c r="AX46" s="89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</row>
    <row r="47" spans="1:106" s="60" customFormat="1" x14ac:dyDescent="0.25">
      <c r="A47" s="11"/>
      <c r="B47" s="90"/>
      <c r="C47" s="194"/>
      <c r="D47" s="169"/>
      <c r="E47" s="170"/>
      <c r="F47" s="171"/>
      <c r="G47" s="113" t="str">
        <f t="shared" si="20"/>
        <v/>
      </c>
      <c r="H47" s="164"/>
      <c r="I47" s="165"/>
      <c r="J47" s="122" t="str">
        <f t="shared" si="21"/>
        <v/>
      </c>
      <c r="K47" s="123"/>
      <c r="L47" s="219" t="str">
        <f t="shared" si="22"/>
        <v/>
      </c>
      <c r="M47" s="119" t="str">
        <f t="shared" si="0"/>
        <v/>
      </c>
      <c r="N47" s="120" t="str">
        <f t="shared" si="23"/>
        <v/>
      </c>
      <c r="O47" s="221"/>
      <c r="P47" s="124" t="str">
        <f t="shared" si="25"/>
        <v/>
      </c>
      <c r="Q47" s="158"/>
      <c r="R47" s="159"/>
      <c r="S47" s="160"/>
      <c r="T47" s="161"/>
      <c r="U47" s="161"/>
      <c r="V47" s="138" t="str">
        <f t="shared" si="1"/>
        <v/>
      </c>
      <c r="W47" s="150" t="str">
        <f t="shared" si="2"/>
        <v/>
      </c>
      <c r="X47" s="140" t="str">
        <f t="shared" si="3"/>
        <v/>
      </c>
      <c r="Y47" s="215" t="str">
        <f t="shared" si="4"/>
        <v/>
      </c>
      <c r="Z47" s="216" t="str">
        <f t="shared" si="26"/>
        <v/>
      </c>
      <c r="AA47" s="217" t="str">
        <f t="shared" si="27"/>
        <v/>
      </c>
      <c r="AB47" s="141" t="str">
        <f t="shared" si="5"/>
        <v/>
      </c>
      <c r="AC47" s="142" t="str">
        <f t="shared" si="6"/>
        <v/>
      </c>
      <c r="AD47" s="143" t="str">
        <f t="shared" si="7"/>
        <v/>
      </c>
      <c r="AE47" s="144" t="str">
        <f t="shared" si="8"/>
        <v/>
      </c>
      <c r="AF47" s="144" t="str">
        <f t="shared" si="9"/>
        <v/>
      </c>
      <c r="AG47" s="151" t="str">
        <f t="shared" si="10"/>
        <v/>
      </c>
      <c r="AH47" s="152" t="str">
        <f t="shared" si="11"/>
        <v/>
      </c>
      <c r="AI47" s="146" t="str">
        <f t="shared" si="12"/>
        <v/>
      </c>
      <c r="AJ47" s="142" t="str">
        <f t="shared" si="13"/>
        <v/>
      </c>
      <c r="AK47" s="143" t="str">
        <f t="shared" si="28"/>
        <v/>
      </c>
      <c r="AL47" s="143" t="str">
        <f t="shared" si="29"/>
        <v/>
      </c>
      <c r="AM47" s="147" t="str">
        <f t="shared" si="30"/>
        <v/>
      </c>
      <c r="AN47" s="148" t="str">
        <f t="shared" si="14"/>
        <v/>
      </c>
      <c r="AO47" s="184" t="str">
        <f t="shared" si="31"/>
        <v/>
      </c>
      <c r="AP47" s="184" t="str">
        <f t="shared" si="34"/>
        <v/>
      </c>
      <c r="AQ47" s="149" t="str">
        <f t="shared" si="32"/>
        <v/>
      </c>
      <c r="AR47" s="179" t="str">
        <f t="shared" si="33"/>
        <v/>
      </c>
      <c r="AS47" s="218"/>
      <c r="AT47" s="177" t="e">
        <f t="shared" si="35"/>
        <v>#VALUE!</v>
      </c>
      <c r="AU47" s="99" t="str">
        <f t="shared" si="36"/>
        <v/>
      </c>
      <c r="AV47" s="89" t="e">
        <f t="shared" si="37"/>
        <v>#VALUE!</v>
      </c>
      <c r="AW47" s="89" t="e">
        <f t="shared" si="38"/>
        <v>#VALUE!</v>
      </c>
      <c r="AX47" s="89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</row>
    <row r="48" spans="1:106" s="60" customFormat="1" x14ac:dyDescent="0.25">
      <c r="A48" s="11"/>
      <c r="B48" s="90"/>
      <c r="C48" s="194"/>
      <c r="D48" s="169"/>
      <c r="E48" s="170"/>
      <c r="F48" s="171"/>
      <c r="G48" s="113" t="str">
        <f t="shared" si="20"/>
        <v/>
      </c>
      <c r="H48" s="164"/>
      <c r="I48" s="165"/>
      <c r="J48" s="122" t="str">
        <f t="shared" si="21"/>
        <v/>
      </c>
      <c r="K48" s="123"/>
      <c r="L48" s="219" t="str">
        <f t="shared" si="22"/>
        <v/>
      </c>
      <c r="M48" s="119" t="str">
        <f t="shared" si="0"/>
        <v/>
      </c>
      <c r="N48" s="120" t="str">
        <f t="shared" si="23"/>
        <v/>
      </c>
      <c r="O48" s="221"/>
      <c r="P48" s="124" t="str">
        <f t="shared" si="25"/>
        <v/>
      </c>
      <c r="Q48" s="158"/>
      <c r="R48" s="159"/>
      <c r="S48" s="160"/>
      <c r="T48" s="161"/>
      <c r="U48" s="161"/>
      <c r="V48" s="138" t="str">
        <f t="shared" si="1"/>
        <v/>
      </c>
      <c r="W48" s="150" t="str">
        <f t="shared" si="2"/>
        <v/>
      </c>
      <c r="X48" s="140" t="str">
        <f t="shared" si="3"/>
        <v/>
      </c>
      <c r="Y48" s="215" t="str">
        <f t="shared" si="4"/>
        <v/>
      </c>
      <c r="Z48" s="216" t="str">
        <f t="shared" si="26"/>
        <v/>
      </c>
      <c r="AA48" s="217" t="str">
        <f t="shared" si="27"/>
        <v/>
      </c>
      <c r="AB48" s="141" t="str">
        <f t="shared" si="5"/>
        <v/>
      </c>
      <c r="AC48" s="142" t="str">
        <f t="shared" si="6"/>
        <v/>
      </c>
      <c r="AD48" s="143" t="str">
        <f t="shared" si="7"/>
        <v/>
      </c>
      <c r="AE48" s="144" t="str">
        <f t="shared" si="8"/>
        <v/>
      </c>
      <c r="AF48" s="144" t="str">
        <f t="shared" si="9"/>
        <v/>
      </c>
      <c r="AG48" s="151" t="str">
        <f t="shared" si="10"/>
        <v/>
      </c>
      <c r="AH48" s="152" t="str">
        <f t="shared" si="11"/>
        <v/>
      </c>
      <c r="AI48" s="146" t="str">
        <f t="shared" si="12"/>
        <v/>
      </c>
      <c r="AJ48" s="142" t="str">
        <f t="shared" si="13"/>
        <v/>
      </c>
      <c r="AK48" s="143" t="str">
        <f t="shared" si="28"/>
        <v/>
      </c>
      <c r="AL48" s="143" t="str">
        <f t="shared" si="29"/>
        <v/>
      </c>
      <c r="AM48" s="147" t="str">
        <f t="shared" si="30"/>
        <v/>
      </c>
      <c r="AN48" s="148" t="str">
        <f t="shared" si="14"/>
        <v/>
      </c>
      <c r="AO48" s="184" t="str">
        <f t="shared" si="31"/>
        <v/>
      </c>
      <c r="AP48" s="184" t="str">
        <f t="shared" si="34"/>
        <v/>
      </c>
      <c r="AQ48" s="149" t="str">
        <f t="shared" si="32"/>
        <v/>
      </c>
      <c r="AR48" s="179" t="str">
        <f t="shared" si="33"/>
        <v/>
      </c>
      <c r="AS48" s="218"/>
      <c r="AT48" s="177" t="e">
        <f t="shared" si="35"/>
        <v>#VALUE!</v>
      </c>
      <c r="AU48" s="99" t="str">
        <f t="shared" si="36"/>
        <v/>
      </c>
      <c r="AV48" s="89" t="e">
        <f t="shared" si="37"/>
        <v>#VALUE!</v>
      </c>
      <c r="AW48" s="89" t="e">
        <f t="shared" si="38"/>
        <v>#VALUE!</v>
      </c>
      <c r="AX48" s="89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</row>
    <row r="49" spans="1:106" s="60" customFormat="1" x14ac:dyDescent="0.25">
      <c r="A49" s="11"/>
      <c r="B49" s="90"/>
      <c r="C49" s="194"/>
      <c r="D49" s="169"/>
      <c r="E49" s="170"/>
      <c r="F49" s="171"/>
      <c r="G49" s="113" t="str">
        <f t="shared" si="20"/>
        <v/>
      </c>
      <c r="H49" s="164"/>
      <c r="I49" s="165"/>
      <c r="J49" s="122" t="str">
        <f t="shared" si="21"/>
        <v/>
      </c>
      <c r="K49" s="123"/>
      <c r="L49" s="219" t="str">
        <f t="shared" si="22"/>
        <v/>
      </c>
      <c r="M49" s="119" t="str">
        <f t="shared" si="0"/>
        <v/>
      </c>
      <c r="N49" s="120" t="str">
        <f t="shared" si="23"/>
        <v/>
      </c>
      <c r="O49" s="221"/>
      <c r="P49" s="124" t="str">
        <f t="shared" si="25"/>
        <v/>
      </c>
      <c r="Q49" s="158"/>
      <c r="R49" s="159"/>
      <c r="S49" s="160"/>
      <c r="T49" s="161"/>
      <c r="U49" s="161"/>
      <c r="V49" s="138" t="str">
        <f t="shared" si="1"/>
        <v/>
      </c>
      <c r="W49" s="150" t="str">
        <f t="shared" si="2"/>
        <v/>
      </c>
      <c r="X49" s="140" t="str">
        <f t="shared" si="3"/>
        <v/>
      </c>
      <c r="Y49" s="215" t="str">
        <f t="shared" si="4"/>
        <v/>
      </c>
      <c r="Z49" s="216" t="str">
        <f t="shared" si="26"/>
        <v/>
      </c>
      <c r="AA49" s="217" t="str">
        <f t="shared" si="27"/>
        <v/>
      </c>
      <c r="AB49" s="141" t="str">
        <f t="shared" si="5"/>
        <v/>
      </c>
      <c r="AC49" s="142" t="str">
        <f t="shared" si="6"/>
        <v/>
      </c>
      <c r="AD49" s="143" t="str">
        <f t="shared" si="7"/>
        <v/>
      </c>
      <c r="AE49" s="144" t="str">
        <f t="shared" si="8"/>
        <v/>
      </c>
      <c r="AF49" s="144" t="str">
        <f t="shared" si="9"/>
        <v/>
      </c>
      <c r="AG49" s="151" t="str">
        <f t="shared" si="10"/>
        <v/>
      </c>
      <c r="AH49" s="152" t="str">
        <f t="shared" si="11"/>
        <v/>
      </c>
      <c r="AI49" s="146" t="str">
        <f t="shared" si="12"/>
        <v/>
      </c>
      <c r="AJ49" s="142" t="str">
        <f t="shared" si="13"/>
        <v/>
      </c>
      <c r="AK49" s="143" t="str">
        <f t="shared" si="28"/>
        <v/>
      </c>
      <c r="AL49" s="143" t="str">
        <f t="shared" si="29"/>
        <v/>
      </c>
      <c r="AM49" s="147" t="str">
        <f t="shared" si="30"/>
        <v/>
      </c>
      <c r="AN49" s="148" t="str">
        <f t="shared" si="14"/>
        <v/>
      </c>
      <c r="AO49" s="184" t="str">
        <f t="shared" si="31"/>
        <v/>
      </c>
      <c r="AP49" s="184" t="str">
        <f t="shared" si="34"/>
        <v/>
      </c>
      <c r="AQ49" s="149" t="str">
        <f t="shared" si="32"/>
        <v/>
      </c>
      <c r="AR49" s="179" t="str">
        <f t="shared" si="33"/>
        <v/>
      </c>
      <c r="AS49" s="218"/>
      <c r="AT49" s="177" t="e">
        <f t="shared" si="35"/>
        <v>#VALUE!</v>
      </c>
      <c r="AU49" s="99" t="str">
        <f t="shared" si="36"/>
        <v/>
      </c>
      <c r="AV49" s="89" t="e">
        <f t="shared" si="37"/>
        <v>#VALUE!</v>
      </c>
      <c r="AW49" s="89" t="e">
        <f t="shared" si="38"/>
        <v>#VALUE!</v>
      </c>
      <c r="AX49" s="89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</row>
    <row r="50" spans="1:106" s="60" customFormat="1" x14ac:dyDescent="0.25">
      <c r="A50" s="11"/>
      <c r="B50" s="90"/>
      <c r="C50" s="194"/>
      <c r="D50" s="169"/>
      <c r="E50" s="170"/>
      <c r="F50" s="171"/>
      <c r="G50" s="113" t="str">
        <f t="shared" si="20"/>
        <v/>
      </c>
      <c r="H50" s="164"/>
      <c r="I50" s="165"/>
      <c r="J50" s="122" t="str">
        <f t="shared" si="21"/>
        <v/>
      </c>
      <c r="K50" s="123"/>
      <c r="L50" s="219" t="str">
        <f t="shared" si="22"/>
        <v/>
      </c>
      <c r="M50" s="119" t="str">
        <f t="shared" si="0"/>
        <v/>
      </c>
      <c r="N50" s="120" t="str">
        <f t="shared" si="23"/>
        <v/>
      </c>
      <c r="O50" s="221"/>
      <c r="P50" s="124" t="str">
        <f t="shared" si="25"/>
        <v/>
      </c>
      <c r="Q50" s="158"/>
      <c r="R50" s="159"/>
      <c r="S50" s="160"/>
      <c r="T50" s="161"/>
      <c r="U50" s="161"/>
      <c r="V50" s="138" t="str">
        <f t="shared" si="1"/>
        <v/>
      </c>
      <c r="W50" s="150" t="str">
        <f t="shared" si="2"/>
        <v/>
      </c>
      <c r="X50" s="140" t="str">
        <f t="shared" si="3"/>
        <v/>
      </c>
      <c r="Y50" s="215" t="str">
        <f t="shared" si="4"/>
        <v/>
      </c>
      <c r="Z50" s="216" t="str">
        <f t="shared" si="26"/>
        <v/>
      </c>
      <c r="AA50" s="217" t="str">
        <f t="shared" si="27"/>
        <v/>
      </c>
      <c r="AB50" s="141" t="str">
        <f t="shared" si="5"/>
        <v/>
      </c>
      <c r="AC50" s="142" t="str">
        <f t="shared" si="6"/>
        <v/>
      </c>
      <c r="AD50" s="143" t="str">
        <f t="shared" si="7"/>
        <v/>
      </c>
      <c r="AE50" s="144" t="str">
        <f t="shared" si="8"/>
        <v/>
      </c>
      <c r="AF50" s="144" t="str">
        <f t="shared" si="9"/>
        <v/>
      </c>
      <c r="AG50" s="151" t="str">
        <f t="shared" si="10"/>
        <v/>
      </c>
      <c r="AH50" s="152" t="str">
        <f t="shared" si="11"/>
        <v/>
      </c>
      <c r="AI50" s="146" t="str">
        <f t="shared" si="12"/>
        <v/>
      </c>
      <c r="AJ50" s="142" t="str">
        <f t="shared" si="13"/>
        <v/>
      </c>
      <c r="AK50" s="143" t="str">
        <f t="shared" si="28"/>
        <v/>
      </c>
      <c r="AL50" s="143" t="str">
        <f t="shared" si="29"/>
        <v/>
      </c>
      <c r="AM50" s="147" t="str">
        <f t="shared" si="30"/>
        <v/>
      </c>
      <c r="AN50" s="148" t="str">
        <f t="shared" si="14"/>
        <v/>
      </c>
      <c r="AO50" s="184" t="str">
        <f t="shared" si="31"/>
        <v/>
      </c>
      <c r="AP50" s="184" t="str">
        <f t="shared" si="34"/>
        <v/>
      </c>
      <c r="AQ50" s="149" t="str">
        <f t="shared" si="32"/>
        <v/>
      </c>
      <c r="AR50" s="179" t="str">
        <f t="shared" si="33"/>
        <v/>
      </c>
      <c r="AS50" s="218"/>
      <c r="AT50" s="177" t="e">
        <f t="shared" si="35"/>
        <v>#VALUE!</v>
      </c>
      <c r="AU50" s="99" t="str">
        <f t="shared" si="36"/>
        <v/>
      </c>
      <c r="AV50" s="89" t="e">
        <f t="shared" si="37"/>
        <v>#VALUE!</v>
      </c>
      <c r="AW50" s="89" t="e">
        <f t="shared" si="38"/>
        <v>#VALUE!</v>
      </c>
      <c r="AX50" s="89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</row>
    <row r="51" spans="1:106" s="60" customFormat="1" x14ac:dyDescent="0.25">
      <c r="A51" s="11"/>
      <c r="B51" s="90"/>
      <c r="C51" s="194"/>
      <c r="D51" s="169"/>
      <c r="E51" s="170"/>
      <c r="F51" s="171"/>
      <c r="G51" s="113" t="str">
        <f t="shared" si="20"/>
        <v/>
      </c>
      <c r="H51" s="164"/>
      <c r="I51" s="165"/>
      <c r="J51" s="122" t="str">
        <f t="shared" si="21"/>
        <v/>
      </c>
      <c r="K51" s="123"/>
      <c r="L51" s="219" t="str">
        <f t="shared" si="22"/>
        <v/>
      </c>
      <c r="M51" s="119" t="str">
        <f t="shared" si="0"/>
        <v/>
      </c>
      <c r="N51" s="120" t="str">
        <f t="shared" si="23"/>
        <v/>
      </c>
      <c r="O51" s="221"/>
      <c r="P51" s="124" t="str">
        <f t="shared" si="25"/>
        <v/>
      </c>
      <c r="Q51" s="158"/>
      <c r="R51" s="159"/>
      <c r="S51" s="160"/>
      <c r="T51" s="161"/>
      <c r="U51" s="161"/>
      <c r="V51" s="138" t="str">
        <f t="shared" si="1"/>
        <v/>
      </c>
      <c r="W51" s="150" t="str">
        <f t="shared" si="2"/>
        <v/>
      </c>
      <c r="X51" s="140" t="str">
        <f t="shared" si="3"/>
        <v/>
      </c>
      <c r="Y51" s="215" t="str">
        <f t="shared" si="4"/>
        <v/>
      </c>
      <c r="Z51" s="216" t="str">
        <f t="shared" si="26"/>
        <v/>
      </c>
      <c r="AA51" s="217" t="str">
        <f t="shared" si="27"/>
        <v/>
      </c>
      <c r="AB51" s="141" t="str">
        <f t="shared" si="5"/>
        <v/>
      </c>
      <c r="AC51" s="142" t="str">
        <f t="shared" si="6"/>
        <v/>
      </c>
      <c r="AD51" s="143" t="str">
        <f t="shared" si="7"/>
        <v/>
      </c>
      <c r="AE51" s="144" t="str">
        <f t="shared" si="8"/>
        <v/>
      </c>
      <c r="AF51" s="144" t="str">
        <f t="shared" si="9"/>
        <v/>
      </c>
      <c r="AG51" s="151" t="str">
        <f t="shared" si="10"/>
        <v/>
      </c>
      <c r="AH51" s="152" t="str">
        <f t="shared" si="11"/>
        <v/>
      </c>
      <c r="AI51" s="146" t="str">
        <f t="shared" si="12"/>
        <v/>
      </c>
      <c r="AJ51" s="142" t="str">
        <f t="shared" si="13"/>
        <v/>
      </c>
      <c r="AK51" s="143" t="str">
        <f t="shared" si="28"/>
        <v/>
      </c>
      <c r="AL51" s="143" t="str">
        <f t="shared" si="29"/>
        <v/>
      </c>
      <c r="AM51" s="147" t="str">
        <f t="shared" si="30"/>
        <v/>
      </c>
      <c r="AN51" s="148" t="str">
        <f t="shared" si="14"/>
        <v/>
      </c>
      <c r="AO51" s="184" t="str">
        <f t="shared" si="31"/>
        <v/>
      </c>
      <c r="AP51" s="184" t="str">
        <f t="shared" si="34"/>
        <v/>
      </c>
      <c r="AQ51" s="149" t="str">
        <f t="shared" si="32"/>
        <v/>
      </c>
      <c r="AR51" s="179" t="str">
        <f t="shared" si="33"/>
        <v/>
      </c>
      <c r="AS51" s="218"/>
      <c r="AT51" s="177" t="e">
        <f t="shared" si="35"/>
        <v>#VALUE!</v>
      </c>
      <c r="AU51" s="99" t="str">
        <f t="shared" si="36"/>
        <v/>
      </c>
      <c r="AV51" s="89" t="e">
        <f t="shared" si="37"/>
        <v>#VALUE!</v>
      </c>
      <c r="AW51" s="89" t="e">
        <f t="shared" si="38"/>
        <v>#VALUE!</v>
      </c>
      <c r="AX51" s="89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</row>
    <row r="52" spans="1:106" s="60" customFormat="1" x14ac:dyDescent="0.25">
      <c r="A52" s="11"/>
      <c r="B52" s="90"/>
      <c r="C52" s="194"/>
      <c r="D52" s="169"/>
      <c r="E52" s="170"/>
      <c r="F52" s="171"/>
      <c r="G52" s="113" t="str">
        <f t="shared" si="20"/>
        <v/>
      </c>
      <c r="H52" s="164"/>
      <c r="I52" s="165"/>
      <c r="J52" s="122" t="str">
        <f t="shared" si="21"/>
        <v/>
      </c>
      <c r="K52" s="123"/>
      <c r="L52" s="219" t="str">
        <f t="shared" si="22"/>
        <v/>
      </c>
      <c r="M52" s="119" t="str">
        <f t="shared" si="0"/>
        <v/>
      </c>
      <c r="N52" s="120" t="str">
        <f t="shared" si="23"/>
        <v/>
      </c>
      <c r="O52" s="221"/>
      <c r="P52" s="124" t="str">
        <f t="shared" si="25"/>
        <v/>
      </c>
      <c r="Q52" s="158"/>
      <c r="R52" s="159"/>
      <c r="S52" s="160"/>
      <c r="T52" s="161"/>
      <c r="U52" s="161"/>
      <c r="V52" s="138" t="str">
        <f t="shared" si="1"/>
        <v/>
      </c>
      <c r="W52" s="150" t="str">
        <f t="shared" si="2"/>
        <v/>
      </c>
      <c r="X52" s="140" t="str">
        <f t="shared" si="3"/>
        <v/>
      </c>
      <c r="Y52" s="215" t="str">
        <f t="shared" si="4"/>
        <v/>
      </c>
      <c r="Z52" s="216" t="str">
        <f t="shared" si="26"/>
        <v/>
      </c>
      <c r="AA52" s="217" t="str">
        <f t="shared" si="27"/>
        <v/>
      </c>
      <c r="AB52" s="141" t="str">
        <f t="shared" si="5"/>
        <v/>
      </c>
      <c r="AC52" s="142" t="str">
        <f t="shared" si="6"/>
        <v/>
      </c>
      <c r="AD52" s="143" t="str">
        <f t="shared" si="7"/>
        <v/>
      </c>
      <c r="AE52" s="144" t="str">
        <f t="shared" si="8"/>
        <v/>
      </c>
      <c r="AF52" s="144" t="str">
        <f t="shared" si="9"/>
        <v/>
      </c>
      <c r="AG52" s="151" t="str">
        <f t="shared" si="10"/>
        <v/>
      </c>
      <c r="AH52" s="152" t="str">
        <f t="shared" si="11"/>
        <v/>
      </c>
      <c r="AI52" s="146" t="str">
        <f t="shared" si="12"/>
        <v/>
      </c>
      <c r="AJ52" s="142" t="str">
        <f t="shared" si="13"/>
        <v/>
      </c>
      <c r="AK52" s="143" t="str">
        <f t="shared" si="28"/>
        <v/>
      </c>
      <c r="AL52" s="143" t="str">
        <f t="shared" si="29"/>
        <v/>
      </c>
      <c r="AM52" s="147" t="str">
        <f t="shared" si="30"/>
        <v/>
      </c>
      <c r="AN52" s="148" t="str">
        <f t="shared" si="14"/>
        <v/>
      </c>
      <c r="AO52" s="184" t="str">
        <f t="shared" si="31"/>
        <v/>
      </c>
      <c r="AP52" s="184" t="str">
        <f t="shared" si="34"/>
        <v/>
      </c>
      <c r="AQ52" s="149" t="str">
        <f t="shared" si="32"/>
        <v/>
      </c>
      <c r="AR52" s="179" t="str">
        <f t="shared" si="33"/>
        <v/>
      </c>
      <c r="AS52" s="218"/>
      <c r="AT52" s="177" t="e">
        <f t="shared" si="35"/>
        <v>#VALUE!</v>
      </c>
      <c r="AU52" s="99" t="str">
        <f t="shared" si="36"/>
        <v/>
      </c>
      <c r="AV52" s="89" t="e">
        <f t="shared" si="37"/>
        <v>#VALUE!</v>
      </c>
      <c r="AW52" s="89" t="e">
        <f t="shared" si="38"/>
        <v>#VALUE!</v>
      </c>
      <c r="AX52" s="89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1:106" s="60" customFormat="1" x14ac:dyDescent="0.25">
      <c r="A53" s="11"/>
      <c r="B53" s="90"/>
      <c r="C53" s="194"/>
      <c r="D53" s="169"/>
      <c r="E53" s="170"/>
      <c r="F53" s="171"/>
      <c r="G53" s="113" t="str">
        <f t="shared" si="20"/>
        <v/>
      </c>
      <c r="H53" s="164"/>
      <c r="I53" s="165"/>
      <c r="J53" s="122" t="str">
        <f t="shared" si="21"/>
        <v/>
      </c>
      <c r="K53" s="123"/>
      <c r="L53" s="219" t="str">
        <f t="shared" si="22"/>
        <v/>
      </c>
      <c r="M53" s="119" t="str">
        <f t="shared" si="0"/>
        <v/>
      </c>
      <c r="N53" s="120" t="str">
        <f t="shared" si="23"/>
        <v/>
      </c>
      <c r="O53" s="221"/>
      <c r="P53" s="124" t="str">
        <f t="shared" si="25"/>
        <v/>
      </c>
      <c r="Q53" s="158"/>
      <c r="R53" s="159"/>
      <c r="S53" s="160"/>
      <c r="T53" s="161"/>
      <c r="U53" s="161"/>
      <c r="V53" s="138" t="str">
        <f t="shared" si="1"/>
        <v/>
      </c>
      <c r="W53" s="150" t="str">
        <f t="shared" si="2"/>
        <v/>
      </c>
      <c r="X53" s="140" t="str">
        <f t="shared" si="3"/>
        <v/>
      </c>
      <c r="Y53" s="215" t="str">
        <f t="shared" si="4"/>
        <v/>
      </c>
      <c r="Z53" s="216" t="str">
        <f t="shared" si="26"/>
        <v/>
      </c>
      <c r="AA53" s="217" t="str">
        <f t="shared" si="27"/>
        <v/>
      </c>
      <c r="AB53" s="141" t="str">
        <f t="shared" si="5"/>
        <v/>
      </c>
      <c r="AC53" s="142" t="str">
        <f t="shared" si="6"/>
        <v/>
      </c>
      <c r="AD53" s="143" t="str">
        <f t="shared" si="7"/>
        <v/>
      </c>
      <c r="AE53" s="144" t="str">
        <f t="shared" si="8"/>
        <v/>
      </c>
      <c r="AF53" s="144" t="str">
        <f t="shared" si="9"/>
        <v/>
      </c>
      <c r="AG53" s="151" t="str">
        <f t="shared" si="10"/>
        <v/>
      </c>
      <c r="AH53" s="152" t="str">
        <f t="shared" si="11"/>
        <v/>
      </c>
      <c r="AI53" s="146" t="str">
        <f t="shared" si="12"/>
        <v/>
      </c>
      <c r="AJ53" s="142" t="str">
        <f t="shared" si="13"/>
        <v/>
      </c>
      <c r="AK53" s="143" t="str">
        <f t="shared" si="28"/>
        <v/>
      </c>
      <c r="AL53" s="143" t="str">
        <f t="shared" si="29"/>
        <v/>
      </c>
      <c r="AM53" s="147" t="str">
        <f t="shared" si="30"/>
        <v/>
      </c>
      <c r="AN53" s="148" t="str">
        <f t="shared" si="14"/>
        <v/>
      </c>
      <c r="AO53" s="184" t="str">
        <f t="shared" si="31"/>
        <v/>
      </c>
      <c r="AP53" s="184" t="str">
        <f t="shared" si="34"/>
        <v/>
      </c>
      <c r="AQ53" s="149" t="str">
        <f t="shared" si="32"/>
        <v/>
      </c>
      <c r="AR53" s="179" t="str">
        <f t="shared" si="33"/>
        <v/>
      </c>
      <c r="AS53" s="218"/>
      <c r="AT53" s="177" t="e">
        <f t="shared" si="35"/>
        <v>#VALUE!</v>
      </c>
      <c r="AU53" s="99" t="str">
        <f t="shared" si="36"/>
        <v/>
      </c>
      <c r="AV53" s="89" t="e">
        <f t="shared" si="37"/>
        <v>#VALUE!</v>
      </c>
      <c r="AW53" s="89" t="e">
        <f t="shared" si="38"/>
        <v>#VALUE!</v>
      </c>
      <c r="AX53" s="89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</row>
    <row r="54" spans="1:106" s="60" customFormat="1" x14ac:dyDescent="0.25">
      <c r="A54" s="11"/>
      <c r="B54" s="90"/>
      <c r="C54" s="194"/>
      <c r="D54" s="169"/>
      <c r="E54" s="170"/>
      <c r="F54" s="171"/>
      <c r="G54" s="113" t="str">
        <f t="shared" si="20"/>
        <v/>
      </c>
      <c r="H54" s="164"/>
      <c r="I54" s="165"/>
      <c r="J54" s="122" t="str">
        <f t="shared" si="21"/>
        <v/>
      </c>
      <c r="K54" s="123"/>
      <c r="L54" s="219" t="str">
        <f t="shared" si="22"/>
        <v/>
      </c>
      <c r="M54" s="119" t="str">
        <f t="shared" si="0"/>
        <v/>
      </c>
      <c r="N54" s="120" t="str">
        <f t="shared" si="23"/>
        <v/>
      </c>
      <c r="O54" s="221"/>
      <c r="P54" s="124" t="str">
        <f t="shared" si="25"/>
        <v/>
      </c>
      <c r="Q54" s="158"/>
      <c r="R54" s="159"/>
      <c r="S54" s="160"/>
      <c r="T54" s="161"/>
      <c r="U54" s="161"/>
      <c r="V54" s="138" t="str">
        <f t="shared" si="1"/>
        <v/>
      </c>
      <c r="W54" s="150" t="str">
        <f t="shared" si="2"/>
        <v/>
      </c>
      <c r="X54" s="140" t="str">
        <f t="shared" si="3"/>
        <v/>
      </c>
      <c r="Y54" s="215" t="str">
        <f t="shared" si="4"/>
        <v/>
      </c>
      <c r="Z54" s="216" t="str">
        <f t="shared" si="26"/>
        <v/>
      </c>
      <c r="AA54" s="217" t="str">
        <f t="shared" si="27"/>
        <v/>
      </c>
      <c r="AB54" s="141" t="str">
        <f t="shared" si="5"/>
        <v/>
      </c>
      <c r="AC54" s="142" t="str">
        <f t="shared" si="6"/>
        <v/>
      </c>
      <c r="AD54" s="143" t="str">
        <f t="shared" si="7"/>
        <v/>
      </c>
      <c r="AE54" s="144" t="str">
        <f t="shared" si="8"/>
        <v/>
      </c>
      <c r="AF54" s="144" t="str">
        <f t="shared" si="9"/>
        <v/>
      </c>
      <c r="AG54" s="151" t="str">
        <f t="shared" si="10"/>
        <v/>
      </c>
      <c r="AH54" s="152" t="str">
        <f t="shared" si="11"/>
        <v/>
      </c>
      <c r="AI54" s="146" t="str">
        <f t="shared" si="12"/>
        <v/>
      </c>
      <c r="AJ54" s="142" t="str">
        <f t="shared" si="13"/>
        <v/>
      </c>
      <c r="AK54" s="143" t="str">
        <f t="shared" si="28"/>
        <v/>
      </c>
      <c r="AL54" s="143" t="str">
        <f t="shared" si="29"/>
        <v/>
      </c>
      <c r="AM54" s="147" t="str">
        <f t="shared" si="30"/>
        <v/>
      </c>
      <c r="AN54" s="148" t="str">
        <f t="shared" si="14"/>
        <v/>
      </c>
      <c r="AO54" s="184" t="str">
        <f t="shared" si="31"/>
        <v/>
      </c>
      <c r="AP54" s="184" t="str">
        <f t="shared" si="34"/>
        <v/>
      </c>
      <c r="AQ54" s="149" t="str">
        <f t="shared" si="32"/>
        <v/>
      </c>
      <c r="AR54" s="179" t="str">
        <f t="shared" si="33"/>
        <v/>
      </c>
      <c r="AS54" s="218"/>
      <c r="AT54" s="177" t="e">
        <f t="shared" si="35"/>
        <v>#VALUE!</v>
      </c>
      <c r="AU54" s="99" t="str">
        <f t="shared" si="36"/>
        <v/>
      </c>
      <c r="AV54" s="89" t="e">
        <f t="shared" si="37"/>
        <v>#VALUE!</v>
      </c>
      <c r="AW54" s="89" t="e">
        <f t="shared" si="38"/>
        <v>#VALUE!</v>
      </c>
      <c r="AX54" s="89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1:106" s="60" customFormat="1" x14ac:dyDescent="0.25">
      <c r="A55" s="11"/>
      <c r="B55" s="90"/>
      <c r="C55" s="194"/>
      <c r="D55" s="169"/>
      <c r="E55" s="170"/>
      <c r="F55" s="171"/>
      <c r="G55" s="113" t="str">
        <f t="shared" si="20"/>
        <v/>
      </c>
      <c r="H55" s="164"/>
      <c r="I55" s="165"/>
      <c r="J55" s="122" t="str">
        <f t="shared" si="21"/>
        <v/>
      </c>
      <c r="K55" s="123"/>
      <c r="L55" s="219" t="str">
        <f t="shared" si="22"/>
        <v/>
      </c>
      <c r="M55" s="119" t="str">
        <f t="shared" si="0"/>
        <v/>
      </c>
      <c r="N55" s="120" t="str">
        <f t="shared" si="23"/>
        <v/>
      </c>
      <c r="O55" s="221"/>
      <c r="P55" s="124" t="str">
        <f t="shared" si="25"/>
        <v/>
      </c>
      <c r="Q55" s="158"/>
      <c r="R55" s="159"/>
      <c r="S55" s="160"/>
      <c r="T55" s="161"/>
      <c r="U55" s="161"/>
      <c r="V55" s="138" t="str">
        <f t="shared" si="1"/>
        <v/>
      </c>
      <c r="W55" s="150" t="str">
        <f t="shared" si="2"/>
        <v/>
      </c>
      <c r="X55" s="140" t="str">
        <f t="shared" si="3"/>
        <v/>
      </c>
      <c r="Y55" s="215" t="str">
        <f t="shared" si="4"/>
        <v/>
      </c>
      <c r="Z55" s="216" t="str">
        <f t="shared" si="26"/>
        <v/>
      </c>
      <c r="AA55" s="217" t="str">
        <f t="shared" si="27"/>
        <v/>
      </c>
      <c r="AB55" s="141" t="str">
        <f t="shared" si="5"/>
        <v/>
      </c>
      <c r="AC55" s="142" t="str">
        <f t="shared" si="6"/>
        <v/>
      </c>
      <c r="AD55" s="143" t="str">
        <f t="shared" si="7"/>
        <v/>
      </c>
      <c r="AE55" s="144" t="str">
        <f t="shared" si="8"/>
        <v/>
      </c>
      <c r="AF55" s="144" t="str">
        <f t="shared" si="9"/>
        <v/>
      </c>
      <c r="AG55" s="151" t="str">
        <f t="shared" si="10"/>
        <v/>
      </c>
      <c r="AH55" s="152" t="str">
        <f t="shared" si="11"/>
        <v/>
      </c>
      <c r="AI55" s="146" t="str">
        <f t="shared" si="12"/>
        <v/>
      </c>
      <c r="AJ55" s="142" t="str">
        <f t="shared" si="13"/>
        <v/>
      </c>
      <c r="AK55" s="143" t="str">
        <f t="shared" si="28"/>
        <v/>
      </c>
      <c r="AL55" s="143" t="str">
        <f t="shared" si="29"/>
        <v/>
      </c>
      <c r="AM55" s="147" t="str">
        <f t="shared" si="30"/>
        <v/>
      </c>
      <c r="AN55" s="148" t="str">
        <f t="shared" si="14"/>
        <v/>
      </c>
      <c r="AO55" s="184" t="str">
        <f t="shared" si="31"/>
        <v/>
      </c>
      <c r="AP55" s="184" t="str">
        <f t="shared" si="34"/>
        <v/>
      </c>
      <c r="AQ55" s="149" t="str">
        <f t="shared" si="32"/>
        <v/>
      </c>
      <c r="AR55" s="179" t="str">
        <f t="shared" si="33"/>
        <v/>
      </c>
      <c r="AS55" s="218"/>
      <c r="AT55" s="177" t="e">
        <f t="shared" si="35"/>
        <v>#VALUE!</v>
      </c>
      <c r="AU55" s="99" t="str">
        <f t="shared" si="36"/>
        <v/>
      </c>
      <c r="AV55" s="89" t="e">
        <f t="shared" si="37"/>
        <v>#VALUE!</v>
      </c>
      <c r="AW55" s="89" t="e">
        <f t="shared" si="38"/>
        <v>#VALUE!</v>
      </c>
      <c r="AX55" s="89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</row>
    <row r="56" spans="1:106" s="60" customFormat="1" x14ac:dyDescent="0.25">
      <c r="A56" s="11"/>
      <c r="B56" s="90"/>
      <c r="C56" s="194"/>
      <c r="D56" s="169"/>
      <c r="E56" s="170"/>
      <c r="F56" s="171"/>
      <c r="G56" s="113" t="str">
        <f t="shared" si="20"/>
        <v/>
      </c>
      <c r="H56" s="164"/>
      <c r="I56" s="165"/>
      <c r="J56" s="122" t="str">
        <f t="shared" si="21"/>
        <v/>
      </c>
      <c r="K56" s="123"/>
      <c r="L56" s="219" t="str">
        <f t="shared" si="22"/>
        <v/>
      </c>
      <c r="M56" s="119" t="str">
        <f t="shared" si="0"/>
        <v/>
      </c>
      <c r="N56" s="120" t="str">
        <f t="shared" si="23"/>
        <v/>
      </c>
      <c r="O56" s="221"/>
      <c r="P56" s="124" t="str">
        <f t="shared" si="25"/>
        <v/>
      </c>
      <c r="Q56" s="158"/>
      <c r="R56" s="159"/>
      <c r="S56" s="160"/>
      <c r="T56" s="161"/>
      <c r="U56" s="161"/>
      <c r="V56" s="138" t="str">
        <f t="shared" si="1"/>
        <v/>
      </c>
      <c r="W56" s="150" t="str">
        <f t="shared" si="2"/>
        <v/>
      </c>
      <c r="X56" s="140" t="str">
        <f t="shared" si="3"/>
        <v/>
      </c>
      <c r="Y56" s="215" t="str">
        <f t="shared" si="4"/>
        <v/>
      </c>
      <c r="Z56" s="216" t="str">
        <f t="shared" si="26"/>
        <v/>
      </c>
      <c r="AA56" s="217" t="str">
        <f t="shared" si="27"/>
        <v/>
      </c>
      <c r="AB56" s="141" t="str">
        <f t="shared" si="5"/>
        <v/>
      </c>
      <c r="AC56" s="142" t="str">
        <f t="shared" si="6"/>
        <v/>
      </c>
      <c r="AD56" s="143" t="str">
        <f t="shared" si="7"/>
        <v/>
      </c>
      <c r="AE56" s="144" t="str">
        <f t="shared" si="8"/>
        <v/>
      </c>
      <c r="AF56" s="144" t="str">
        <f t="shared" si="9"/>
        <v/>
      </c>
      <c r="AG56" s="151" t="str">
        <f t="shared" si="10"/>
        <v/>
      </c>
      <c r="AH56" s="152" t="str">
        <f t="shared" si="11"/>
        <v/>
      </c>
      <c r="AI56" s="146" t="str">
        <f t="shared" si="12"/>
        <v/>
      </c>
      <c r="AJ56" s="142" t="str">
        <f t="shared" si="13"/>
        <v/>
      </c>
      <c r="AK56" s="143" t="str">
        <f t="shared" si="28"/>
        <v/>
      </c>
      <c r="AL56" s="143" t="str">
        <f t="shared" si="29"/>
        <v/>
      </c>
      <c r="AM56" s="147" t="str">
        <f t="shared" si="30"/>
        <v/>
      </c>
      <c r="AN56" s="148" t="str">
        <f t="shared" si="14"/>
        <v/>
      </c>
      <c r="AO56" s="184" t="str">
        <f t="shared" si="31"/>
        <v/>
      </c>
      <c r="AP56" s="184" t="str">
        <f t="shared" si="34"/>
        <v/>
      </c>
      <c r="AQ56" s="149" t="str">
        <f t="shared" si="32"/>
        <v/>
      </c>
      <c r="AR56" s="179" t="str">
        <f t="shared" si="33"/>
        <v/>
      </c>
      <c r="AS56" s="218"/>
      <c r="AT56" s="177" t="e">
        <f t="shared" si="35"/>
        <v>#VALUE!</v>
      </c>
      <c r="AU56" s="99" t="str">
        <f t="shared" si="36"/>
        <v/>
      </c>
      <c r="AV56" s="89" t="e">
        <f t="shared" si="37"/>
        <v>#VALUE!</v>
      </c>
      <c r="AW56" s="89" t="e">
        <f t="shared" si="38"/>
        <v>#VALUE!</v>
      </c>
      <c r="AX56" s="89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106" s="60" customFormat="1" x14ac:dyDescent="0.25">
      <c r="A57" s="11"/>
      <c r="B57" s="90"/>
      <c r="C57" s="194"/>
      <c r="D57" s="169"/>
      <c r="E57" s="170"/>
      <c r="F57" s="171"/>
      <c r="G57" s="113" t="str">
        <f t="shared" si="20"/>
        <v/>
      </c>
      <c r="H57" s="164"/>
      <c r="I57" s="165"/>
      <c r="J57" s="122" t="str">
        <f t="shared" si="21"/>
        <v/>
      </c>
      <c r="K57" s="123"/>
      <c r="L57" s="219" t="str">
        <f t="shared" si="22"/>
        <v/>
      </c>
      <c r="M57" s="119" t="str">
        <f t="shared" si="0"/>
        <v/>
      </c>
      <c r="N57" s="120" t="str">
        <f t="shared" si="23"/>
        <v/>
      </c>
      <c r="O57" s="221"/>
      <c r="P57" s="124" t="str">
        <f t="shared" si="25"/>
        <v/>
      </c>
      <c r="Q57" s="158"/>
      <c r="R57" s="159"/>
      <c r="S57" s="160"/>
      <c r="T57" s="161"/>
      <c r="U57" s="161"/>
      <c r="V57" s="138" t="str">
        <f t="shared" si="1"/>
        <v/>
      </c>
      <c r="W57" s="150" t="str">
        <f t="shared" si="2"/>
        <v/>
      </c>
      <c r="X57" s="140" t="str">
        <f t="shared" si="3"/>
        <v/>
      </c>
      <c r="Y57" s="215" t="str">
        <f t="shared" si="4"/>
        <v/>
      </c>
      <c r="Z57" s="216" t="str">
        <f t="shared" si="26"/>
        <v/>
      </c>
      <c r="AA57" s="217" t="str">
        <f t="shared" si="27"/>
        <v/>
      </c>
      <c r="AB57" s="141" t="str">
        <f t="shared" si="5"/>
        <v/>
      </c>
      <c r="AC57" s="142" t="str">
        <f t="shared" si="6"/>
        <v/>
      </c>
      <c r="AD57" s="143" t="str">
        <f t="shared" si="7"/>
        <v/>
      </c>
      <c r="AE57" s="144" t="str">
        <f t="shared" si="8"/>
        <v/>
      </c>
      <c r="AF57" s="144" t="str">
        <f t="shared" si="9"/>
        <v/>
      </c>
      <c r="AG57" s="151" t="str">
        <f t="shared" si="10"/>
        <v/>
      </c>
      <c r="AH57" s="152" t="str">
        <f t="shared" si="11"/>
        <v/>
      </c>
      <c r="AI57" s="146" t="str">
        <f t="shared" si="12"/>
        <v/>
      </c>
      <c r="AJ57" s="142" t="str">
        <f t="shared" si="13"/>
        <v/>
      </c>
      <c r="AK57" s="143" t="str">
        <f t="shared" si="28"/>
        <v/>
      </c>
      <c r="AL57" s="143" t="str">
        <f t="shared" si="29"/>
        <v/>
      </c>
      <c r="AM57" s="147" t="str">
        <f t="shared" si="30"/>
        <v/>
      </c>
      <c r="AN57" s="148" t="str">
        <f t="shared" si="14"/>
        <v/>
      </c>
      <c r="AO57" s="184" t="str">
        <f t="shared" si="31"/>
        <v/>
      </c>
      <c r="AP57" s="184" t="str">
        <f t="shared" si="34"/>
        <v/>
      </c>
      <c r="AQ57" s="149" t="str">
        <f t="shared" si="32"/>
        <v/>
      </c>
      <c r="AR57" s="179" t="str">
        <f t="shared" si="33"/>
        <v/>
      </c>
      <c r="AS57" s="218"/>
      <c r="AT57" s="177" t="e">
        <f t="shared" si="35"/>
        <v>#VALUE!</v>
      </c>
      <c r="AU57" s="99" t="str">
        <f t="shared" si="36"/>
        <v/>
      </c>
      <c r="AV57" s="89" t="e">
        <f t="shared" si="37"/>
        <v>#VALUE!</v>
      </c>
      <c r="AW57" s="89" t="e">
        <f t="shared" si="38"/>
        <v>#VALUE!</v>
      </c>
      <c r="AX57" s="89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106" s="60" customFormat="1" x14ac:dyDescent="0.25">
      <c r="A58" s="11"/>
      <c r="B58" s="90"/>
      <c r="C58" s="194"/>
      <c r="D58" s="169"/>
      <c r="E58" s="170"/>
      <c r="F58" s="171"/>
      <c r="G58" s="113" t="str">
        <f t="shared" si="20"/>
        <v/>
      </c>
      <c r="H58" s="164"/>
      <c r="I58" s="165"/>
      <c r="J58" s="122" t="str">
        <f t="shared" si="21"/>
        <v/>
      </c>
      <c r="K58" s="123"/>
      <c r="L58" s="219" t="str">
        <f t="shared" si="22"/>
        <v/>
      </c>
      <c r="M58" s="119" t="str">
        <f t="shared" si="0"/>
        <v/>
      </c>
      <c r="N58" s="120" t="str">
        <f t="shared" si="23"/>
        <v/>
      </c>
      <c r="O58" s="221"/>
      <c r="P58" s="124" t="str">
        <f t="shared" si="25"/>
        <v/>
      </c>
      <c r="Q58" s="158"/>
      <c r="R58" s="159"/>
      <c r="S58" s="160"/>
      <c r="T58" s="161"/>
      <c r="U58" s="161"/>
      <c r="V58" s="138" t="str">
        <f t="shared" si="1"/>
        <v/>
      </c>
      <c r="W58" s="150" t="str">
        <f t="shared" si="2"/>
        <v/>
      </c>
      <c r="X58" s="140" t="str">
        <f t="shared" si="3"/>
        <v/>
      </c>
      <c r="Y58" s="215" t="str">
        <f t="shared" si="4"/>
        <v/>
      </c>
      <c r="Z58" s="216" t="str">
        <f t="shared" si="26"/>
        <v/>
      </c>
      <c r="AA58" s="217" t="str">
        <f t="shared" si="27"/>
        <v/>
      </c>
      <c r="AB58" s="141" t="str">
        <f t="shared" si="5"/>
        <v/>
      </c>
      <c r="AC58" s="142" t="str">
        <f t="shared" si="6"/>
        <v/>
      </c>
      <c r="AD58" s="143" t="str">
        <f t="shared" si="7"/>
        <v/>
      </c>
      <c r="AE58" s="144" t="str">
        <f t="shared" si="8"/>
        <v/>
      </c>
      <c r="AF58" s="144" t="str">
        <f t="shared" si="9"/>
        <v/>
      </c>
      <c r="AG58" s="151" t="str">
        <f t="shared" si="10"/>
        <v/>
      </c>
      <c r="AH58" s="152" t="str">
        <f t="shared" si="11"/>
        <v/>
      </c>
      <c r="AI58" s="146" t="str">
        <f t="shared" si="12"/>
        <v/>
      </c>
      <c r="AJ58" s="142" t="str">
        <f t="shared" si="13"/>
        <v/>
      </c>
      <c r="AK58" s="143" t="str">
        <f t="shared" si="28"/>
        <v/>
      </c>
      <c r="AL58" s="143" t="str">
        <f t="shared" si="29"/>
        <v/>
      </c>
      <c r="AM58" s="147" t="str">
        <f t="shared" si="30"/>
        <v/>
      </c>
      <c r="AN58" s="148" t="str">
        <f t="shared" si="14"/>
        <v/>
      </c>
      <c r="AO58" s="184" t="str">
        <f t="shared" si="31"/>
        <v/>
      </c>
      <c r="AP58" s="184" t="str">
        <f t="shared" si="34"/>
        <v/>
      </c>
      <c r="AQ58" s="149" t="str">
        <f t="shared" si="32"/>
        <v/>
      </c>
      <c r="AR58" s="179" t="str">
        <f t="shared" si="33"/>
        <v/>
      </c>
      <c r="AS58" s="218"/>
      <c r="AT58" s="177" t="e">
        <f t="shared" si="35"/>
        <v>#VALUE!</v>
      </c>
      <c r="AU58" s="99" t="str">
        <f t="shared" si="36"/>
        <v/>
      </c>
      <c r="AV58" s="89" t="e">
        <f t="shared" si="37"/>
        <v>#VALUE!</v>
      </c>
      <c r="AW58" s="89" t="e">
        <f t="shared" si="38"/>
        <v>#VALUE!</v>
      </c>
      <c r="AX58" s="89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</row>
    <row r="59" spans="1:106" s="60" customFormat="1" x14ac:dyDescent="0.25">
      <c r="A59" s="11"/>
      <c r="B59" s="90"/>
      <c r="C59" s="194"/>
      <c r="D59" s="169"/>
      <c r="E59" s="170"/>
      <c r="F59" s="171"/>
      <c r="G59" s="113" t="str">
        <f t="shared" si="20"/>
        <v/>
      </c>
      <c r="H59" s="164"/>
      <c r="I59" s="165"/>
      <c r="J59" s="122" t="str">
        <f t="shared" si="21"/>
        <v/>
      </c>
      <c r="K59" s="123"/>
      <c r="L59" s="219" t="str">
        <f t="shared" si="22"/>
        <v/>
      </c>
      <c r="M59" s="119" t="str">
        <f t="shared" si="0"/>
        <v/>
      </c>
      <c r="N59" s="120" t="str">
        <f t="shared" si="23"/>
        <v/>
      </c>
      <c r="O59" s="221"/>
      <c r="P59" s="124" t="str">
        <f t="shared" si="25"/>
        <v/>
      </c>
      <c r="Q59" s="158"/>
      <c r="R59" s="159"/>
      <c r="S59" s="160"/>
      <c r="T59" s="161"/>
      <c r="U59" s="161"/>
      <c r="V59" s="138" t="str">
        <f t="shared" si="1"/>
        <v/>
      </c>
      <c r="W59" s="150" t="str">
        <f t="shared" si="2"/>
        <v/>
      </c>
      <c r="X59" s="140" t="str">
        <f t="shared" si="3"/>
        <v/>
      </c>
      <c r="Y59" s="215" t="str">
        <f t="shared" si="4"/>
        <v/>
      </c>
      <c r="Z59" s="216" t="str">
        <f t="shared" si="26"/>
        <v/>
      </c>
      <c r="AA59" s="217" t="str">
        <f t="shared" si="27"/>
        <v/>
      </c>
      <c r="AB59" s="141" t="str">
        <f t="shared" si="5"/>
        <v/>
      </c>
      <c r="AC59" s="142" t="str">
        <f t="shared" si="6"/>
        <v/>
      </c>
      <c r="AD59" s="143" t="str">
        <f t="shared" si="7"/>
        <v/>
      </c>
      <c r="AE59" s="144" t="str">
        <f t="shared" si="8"/>
        <v/>
      </c>
      <c r="AF59" s="144" t="str">
        <f t="shared" si="9"/>
        <v/>
      </c>
      <c r="AG59" s="151" t="str">
        <f t="shared" si="10"/>
        <v/>
      </c>
      <c r="AH59" s="152" t="str">
        <f t="shared" si="11"/>
        <v/>
      </c>
      <c r="AI59" s="146" t="str">
        <f t="shared" si="12"/>
        <v/>
      </c>
      <c r="AJ59" s="142" t="str">
        <f t="shared" si="13"/>
        <v/>
      </c>
      <c r="AK59" s="143" t="str">
        <f t="shared" si="28"/>
        <v/>
      </c>
      <c r="AL59" s="143" t="str">
        <f t="shared" si="29"/>
        <v/>
      </c>
      <c r="AM59" s="147" t="str">
        <f t="shared" si="30"/>
        <v/>
      </c>
      <c r="AN59" s="148" t="str">
        <f t="shared" si="14"/>
        <v/>
      </c>
      <c r="AO59" s="184" t="str">
        <f t="shared" si="31"/>
        <v/>
      </c>
      <c r="AP59" s="184" t="str">
        <f t="shared" si="34"/>
        <v/>
      </c>
      <c r="AQ59" s="149" t="str">
        <f t="shared" si="32"/>
        <v/>
      </c>
      <c r="AR59" s="179" t="str">
        <f t="shared" si="33"/>
        <v/>
      </c>
      <c r="AS59" s="218"/>
      <c r="AT59" s="177" t="e">
        <f t="shared" si="35"/>
        <v>#VALUE!</v>
      </c>
      <c r="AU59" s="99" t="str">
        <f t="shared" si="36"/>
        <v/>
      </c>
      <c r="AV59" s="89" t="e">
        <f t="shared" si="37"/>
        <v>#VALUE!</v>
      </c>
      <c r="AW59" s="89" t="e">
        <f t="shared" si="38"/>
        <v>#VALUE!</v>
      </c>
      <c r="AX59" s="89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</row>
    <row r="60" spans="1:106" s="60" customFormat="1" x14ac:dyDescent="0.25">
      <c r="A60" s="11"/>
      <c r="B60" s="90"/>
      <c r="C60" s="194"/>
      <c r="D60" s="169"/>
      <c r="E60" s="170"/>
      <c r="F60" s="171"/>
      <c r="G60" s="113" t="str">
        <f t="shared" si="20"/>
        <v/>
      </c>
      <c r="H60" s="164"/>
      <c r="I60" s="165"/>
      <c r="J60" s="122" t="str">
        <f t="shared" si="21"/>
        <v/>
      </c>
      <c r="K60" s="123"/>
      <c r="L60" s="219" t="str">
        <f t="shared" si="22"/>
        <v/>
      </c>
      <c r="M60" s="119" t="str">
        <f t="shared" si="0"/>
        <v/>
      </c>
      <c r="N60" s="120" t="str">
        <f t="shared" si="23"/>
        <v/>
      </c>
      <c r="O60" s="221"/>
      <c r="P60" s="124" t="str">
        <f t="shared" si="25"/>
        <v/>
      </c>
      <c r="Q60" s="158"/>
      <c r="R60" s="159"/>
      <c r="S60" s="160"/>
      <c r="T60" s="161"/>
      <c r="U60" s="161"/>
      <c r="V60" s="138" t="str">
        <f t="shared" si="1"/>
        <v/>
      </c>
      <c r="W60" s="150" t="str">
        <f t="shared" si="2"/>
        <v/>
      </c>
      <c r="X60" s="140" t="str">
        <f t="shared" si="3"/>
        <v/>
      </c>
      <c r="Y60" s="215" t="str">
        <f t="shared" si="4"/>
        <v/>
      </c>
      <c r="Z60" s="216" t="str">
        <f t="shared" si="26"/>
        <v/>
      </c>
      <c r="AA60" s="217" t="str">
        <f t="shared" si="27"/>
        <v/>
      </c>
      <c r="AB60" s="141" t="str">
        <f t="shared" si="5"/>
        <v/>
      </c>
      <c r="AC60" s="142" t="str">
        <f t="shared" si="6"/>
        <v/>
      </c>
      <c r="AD60" s="143" t="str">
        <f t="shared" si="7"/>
        <v/>
      </c>
      <c r="AE60" s="144" t="str">
        <f t="shared" si="8"/>
        <v/>
      </c>
      <c r="AF60" s="144" t="str">
        <f t="shared" si="9"/>
        <v/>
      </c>
      <c r="AG60" s="151" t="str">
        <f t="shared" si="10"/>
        <v/>
      </c>
      <c r="AH60" s="152" t="str">
        <f t="shared" si="11"/>
        <v/>
      </c>
      <c r="AI60" s="146" t="str">
        <f t="shared" si="12"/>
        <v/>
      </c>
      <c r="AJ60" s="142" t="str">
        <f t="shared" si="13"/>
        <v/>
      </c>
      <c r="AK60" s="143" t="str">
        <f t="shared" si="28"/>
        <v/>
      </c>
      <c r="AL60" s="143" t="str">
        <f t="shared" si="29"/>
        <v/>
      </c>
      <c r="AM60" s="147" t="str">
        <f t="shared" si="30"/>
        <v/>
      </c>
      <c r="AN60" s="148" t="str">
        <f t="shared" si="14"/>
        <v/>
      </c>
      <c r="AO60" s="184" t="str">
        <f t="shared" si="31"/>
        <v/>
      </c>
      <c r="AP60" s="184" t="str">
        <f t="shared" si="34"/>
        <v/>
      </c>
      <c r="AQ60" s="149" t="str">
        <f t="shared" si="32"/>
        <v/>
      </c>
      <c r="AR60" s="179" t="str">
        <f t="shared" si="33"/>
        <v/>
      </c>
      <c r="AS60" s="218"/>
      <c r="AT60" s="177" t="e">
        <f t="shared" si="35"/>
        <v>#VALUE!</v>
      </c>
      <c r="AU60" s="99" t="str">
        <f t="shared" si="36"/>
        <v/>
      </c>
      <c r="AV60" s="89" t="e">
        <f t="shared" si="37"/>
        <v>#VALUE!</v>
      </c>
      <c r="AW60" s="89" t="e">
        <f t="shared" si="38"/>
        <v>#VALUE!</v>
      </c>
      <c r="AX60" s="89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</row>
    <row r="61" spans="1:106" s="60" customFormat="1" x14ac:dyDescent="0.25">
      <c r="A61" s="11"/>
      <c r="B61" s="90"/>
      <c r="C61" s="194"/>
      <c r="D61" s="169"/>
      <c r="E61" s="170"/>
      <c r="F61" s="171"/>
      <c r="G61" s="113" t="str">
        <f t="shared" si="20"/>
        <v/>
      </c>
      <c r="H61" s="164"/>
      <c r="I61" s="165"/>
      <c r="J61" s="122" t="str">
        <f t="shared" si="21"/>
        <v/>
      </c>
      <c r="K61" s="123"/>
      <c r="L61" s="219" t="str">
        <f t="shared" si="22"/>
        <v/>
      </c>
      <c r="M61" s="119" t="str">
        <f t="shared" si="0"/>
        <v/>
      </c>
      <c r="N61" s="120" t="str">
        <f t="shared" si="23"/>
        <v/>
      </c>
      <c r="O61" s="221"/>
      <c r="P61" s="124" t="str">
        <f t="shared" si="25"/>
        <v/>
      </c>
      <c r="Q61" s="158"/>
      <c r="R61" s="159"/>
      <c r="S61" s="160"/>
      <c r="T61" s="161"/>
      <c r="U61" s="161"/>
      <c r="V61" s="138" t="str">
        <f t="shared" si="1"/>
        <v/>
      </c>
      <c r="W61" s="150" t="str">
        <f t="shared" si="2"/>
        <v/>
      </c>
      <c r="X61" s="140" t="str">
        <f t="shared" si="3"/>
        <v/>
      </c>
      <c r="Y61" s="215" t="str">
        <f t="shared" si="4"/>
        <v/>
      </c>
      <c r="Z61" s="216" t="str">
        <f t="shared" si="26"/>
        <v/>
      </c>
      <c r="AA61" s="217" t="str">
        <f t="shared" si="27"/>
        <v/>
      </c>
      <c r="AB61" s="141" t="str">
        <f t="shared" si="5"/>
        <v/>
      </c>
      <c r="AC61" s="142" t="str">
        <f t="shared" si="6"/>
        <v/>
      </c>
      <c r="AD61" s="143" t="str">
        <f t="shared" si="7"/>
        <v/>
      </c>
      <c r="AE61" s="144" t="str">
        <f t="shared" si="8"/>
        <v/>
      </c>
      <c r="AF61" s="144" t="str">
        <f t="shared" si="9"/>
        <v/>
      </c>
      <c r="AG61" s="151" t="str">
        <f t="shared" si="10"/>
        <v/>
      </c>
      <c r="AH61" s="152" t="str">
        <f t="shared" si="11"/>
        <v/>
      </c>
      <c r="AI61" s="146" t="str">
        <f t="shared" si="12"/>
        <v/>
      </c>
      <c r="AJ61" s="142" t="str">
        <f t="shared" si="13"/>
        <v/>
      </c>
      <c r="AK61" s="143" t="str">
        <f t="shared" si="28"/>
        <v/>
      </c>
      <c r="AL61" s="143" t="str">
        <f t="shared" si="29"/>
        <v/>
      </c>
      <c r="AM61" s="147" t="str">
        <f t="shared" si="30"/>
        <v/>
      </c>
      <c r="AN61" s="148" t="str">
        <f t="shared" si="14"/>
        <v/>
      </c>
      <c r="AO61" s="184" t="str">
        <f t="shared" si="31"/>
        <v/>
      </c>
      <c r="AP61" s="184" t="str">
        <f t="shared" si="34"/>
        <v/>
      </c>
      <c r="AQ61" s="149" t="str">
        <f t="shared" si="32"/>
        <v/>
      </c>
      <c r="AR61" s="179" t="str">
        <f t="shared" si="33"/>
        <v/>
      </c>
      <c r="AS61" s="218"/>
      <c r="AT61" s="177" t="e">
        <f t="shared" si="35"/>
        <v>#VALUE!</v>
      </c>
      <c r="AU61" s="99" t="str">
        <f t="shared" si="36"/>
        <v/>
      </c>
      <c r="AV61" s="89" t="e">
        <f t="shared" si="37"/>
        <v>#VALUE!</v>
      </c>
      <c r="AW61" s="89" t="e">
        <f t="shared" si="38"/>
        <v>#VALUE!</v>
      </c>
      <c r="AX61" s="89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</row>
    <row r="62" spans="1:106" s="60" customFormat="1" x14ac:dyDescent="0.25">
      <c r="A62" s="11"/>
      <c r="B62" s="90"/>
      <c r="C62" s="194"/>
      <c r="D62" s="169"/>
      <c r="E62" s="170"/>
      <c r="F62" s="171"/>
      <c r="G62" s="113" t="str">
        <f t="shared" si="20"/>
        <v/>
      </c>
      <c r="H62" s="164"/>
      <c r="I62" s="165"/>
      <c r="J62" s="122" t="str">
        <f t="shared" si="21"/>
        <v/>
      </c>
      <c r="K62" s="123"/>
      <c r="L62" s="219" t="str">
        <f t="shared" si="22"/>
        <v/>
      </c>
      <c r="M62" s="119" t="str">
        <f t="shared" si="0"/>
        <v/>
      </c>
      <c r="N62" s="120" t="str">
        <f t="shared" si="23"/>
        <v/>
      </c>
      <c r="O62" s="221"/>
      <c r="P62" s="124" t="str">
        <f t="shared" si="25"/>
        <v/>
      </c>
      <c r="Q62" s="158"/>
      <c r="R62" s="159"/>
      <c r="S62" s="160"/>
      <c r="T62" s="161"/>
      <c r="U62" s="161"/>
      <c r="V62" s="138" t="str">
        <f t="shared" si="1"/>
        <v/>
      </c>
      <c r="W62" s="150" t="str">
        <f t="shared" si="2"/>
        <v/>
      </c>
      <c r="X62" s="140" t="str">
        <f t="shared" si="3"/>
        <v/>
      </c>
      <c r="Y62" s="215" t="str">
        <f t="shared" si="4"/>
        <v/>
      </c>
      <c r="Z62" s="216" t="str">
        <f t="shared" si="26"/>
        <v/>
      </c>
      <c r="AA62" s="217" t="str">
        <f t="shared" si="27"/>
        <v/>
      </c>
      <c r="AB62" s="141" t="str">
        <f t="shared" si="5"/>
        <v/>
      </c>
      <c r="AC62" s="142" t="str">
        <f t="shared" si="6"/>
        <v/>
      </c>
      <c r="AD62" s="143" t="str">
        <f t="shared" si="7"/>
        <v/>
      </c>
      <c r="AE62" s="144" t="str">
        <f t="shared" si="8"/>
        <v/>
      </c>
      <c r="AF62" s="144" t="str">
        <f t="shared" si="9"/>
        <v/>
      </c>
      <c r="AG62" s="151" t="str">
        <f t="shared" si="10"/>
        <v/>
      </c>
      <c r="AH62" s="152" t="str">
        <f t="shared" si="11"/>
        <v/>
      </c>
      <c r="AI62" s="146" t="str">
        <f t="shared" si="12"/>
        <v/>
      </c>
      <c r="AJ62" s="142" t="str">
        <f t="shared" si="13"/>
        <v/>
      </c>
      <c r="AK62" s="143" t="str">
        <f t="shared" si="28"/>
        <v/>
      </c>
      <c r="AL62" s="143" t="str">
        <f t="shared" si="29"/>
        <v/>
      </c>
      <c r="AM62" s="147" t="str">
        <f t="shared" si="30"/>
        <v/>
      </c>
      <c r="AN62" s="148" t="str">
        <f t="shared" si="14"/>
        <v/>
      </c>
      <c r="AO62" s="184" t="str">
        <f t="shared" si="31"/>
        <v/>
      </c>
      <c r="AP62" s="184" t="str">
        <f t="shared" si="34"/>
        <v/>
      </c>
      <c r="AQ62" s="149" t="str">
        <f t="shared" si="32"/>
        <v/>
      </c>
      <c r="AR62" s="179" t="str">
        <f t="shared" si="33"/>
        <v/>
      </c>
      <c r="AS62" s="218"/>
      <c r="AT62" s="177" t="e">
        <f t="shared" si="35"/>
        <v>#VALUE!</v>
      </c>
      <c r="AU62" s="99" t="str">
        <f t="shared" si="36"/>
        <v/>
      </c>
      <c r="AV62" s="89" t="e">
        <f t="shared" si="37"/>
        <v>#VALUE!</v>
      </c>
      <c r="AW62" s="89" t="e">
        <f t="shared" si="38"/>
        <v>#VALUE!</v>
      </c>
      <c r="AX62" s="89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</row>
    <row r="63" spans="1:106" s="60" customFormat="1" x14ac:dyDescent="0.25">
      <c r="A63" s="11"/>
      <c r="B63" s="90"/>
      <c r="C63" s="194"/>
      <c r="D63" s="169"/>
      <c r="E63" s="170"/>
      <c r="F63" s="171"/>
      <c r="G63" s="113" t="str">
        <f t="shared" si="20"/>
        <v/>
      </c>
      <c r="H63" s="164"/>
      <c r="I63" s="165"/>
      <c r="J63" s="122" t="str">
        <f t="shared" si="21"/>
        <v/>
      </c>
      <c r="K63" s="123"/>
      <c r="L63" s="219" t="str">
        <f t="shared" si="22"/>
        <v/>
      </c>
      <c r="M63" s="119" t="str">
        <f t="shared" si="0"/>
        <v/>
      </c>
      <c r="N63" s="120" t="str">
        <f t="shared" si="23"/>
        <v/>
      </c>
      <c r="O63" s="221"/>
      <c r="P63" s="124" t="str">
        <f t="shared" si="25"/>
        <v/>
      </c>
      <c r="Q63" s="158"/>
      <c r="R63" s="159"/>
      <c r="S63" s="160"/>
      <c r="T63" s="161"/>
      <c r="U63" s="161"/>
      <c r="V63" s="138" t="str">
        <f t="shared" si="1"/>
        <v/>
      </c>
      <c r="W63" s="150" t="str">
        <f t="shared" si="2"/>
        <v/>
      </c>
      <c r="X63" s="140" t="str">
        <f t="shared" si="3"/>
        <v/>
      </c>
      <c r="Y63" s="215" t="str">
        <f t="shared" si="4"/>
        <v/>
      </c>
      <c r="Z63" s="216" t="str">
        <f t="shared" si="26"/>
        <v/>
      </c>
      <c r="AA63" s="217" t="str">
        <f t="shared" si="27"/>
        <v/>
      </c>
      <c r="AB63" s="141" t="str">
        <f t="shared" si="5"/>
        <v/>
      </c>
      <c r="AC63" s="142" t="str">
        <f t="shared" si="6"/>
        <v/>
      </c>
      <c r="AD63" s="143" t="str">
        <f t="shared" si="7"/>
        <v/>
      </c>
      <c r="AE63" s="144" t="str">
        <f t="shared" si="8"/>
        <v/>
      </c>
      <c r="AF63" s="144" t="str">
        <f t="shared" si="9"/>
        <v/>
      </c>
      <c r="AG63" s="151" t="str">
        <f t="shared" si="10"/>
        <v/>
      </c>
      <c r="AH63" s="152" t="str">
        <f t="shared" si="11"/>
        <v/>
      </c>
      <c r="AI63" s="146" t="str">
        <f t="shared" si="12"/>
        <v/>
      </c>
      <c r="AJ63" s="142" t="str">
        <f t="shared" si="13"/>
        <v/>
      </c>
      <c r="AK63" s="143" t="str">
        <f t="shared" si="28"/>
        <v/>
      </c>
      <c r="AL63" s="143" t="str">
        <f t="shared" si="29"/>
        <v/>
      </c>
      <c r="AM63" s="147" t="str">
        <f t="shared" si="30"/>
        <v/>
      </c>
      <c r="AN63" s="148" t="str">
        <f t="shared" si="14"/>
        <v/>
      </c>
      <c r="AO63" s="184" t="str">
        <f t="shared" si="31"/>
        <v/>
      </c>
      <c r="AP63" s="184" t="str">
        <f t="shared" si="34"/>
        <v/>
      </c>
      <c r="AQ63" s="149" t="str">
        <f t="shared" si="32"/>
        <v/>
      </c>
      <c r="AR63" s="179" t="str">
        <f t="shared" si="33"/>
        <v/>
      </c>
      <c r="AS63" s="218"/>
      <c r="AT63" s="177" t="e">
        <f t="shared" si="35"/>
        <v>#VALUE!</v>
      </c>
      <c r="AU63" s="99" t="str">
        <f t="shared" si="36"/>
        <v/>
      </c>
      <c r="AV63" s="89" t="e">
        <f t="shared" si="37"/>
        <v>#VALUE!</v>
      </c>
      <c r="AW63" s="89" t="e">
        <f t="shared" si="38"/>
        <v>#VALUE!</v>
      </c>
      <c r="AX63" s="89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</row>
    <row r="64" spans="1:106" s="60" customFormat="1" x14ac:dyDescent="0.25">
      <c r="A64" s="11"/>
      <c r="B64" s="90"/>
      <c r="C64" s="194"/>
      <c r="D64" s="169"/>
      <c r="E64" s="170"/>
      <c r="F64" s="171"/>
      <c r="G64" s="113" t="str">
        <f t="shared" si="20"/>
        <v/>
      </c>
      <c r="H64" s="164"/>
      <c r="I64" s="165"/>
      <c r="J64" s="122" t="str">
        <f t="shared" si="21"/>
        <v/>
      </c>
      <c r="K64" s="123"/>
      <c r="L64" s="219" t="str">
        <f t="shared" si="22"/>
        <v/>
      </c>
      <c r="M64" s="119" t="str">
        <f t="shared" si="0"/>
        <v/>
      </c>
      <c r="N64" s="120" t="str">
        <f t="shared" si="23"/>
        <v/>
      </c>
      <c r="O64" s="221"/>
      <c r="P64" s="124" t="str">
        <f t="shared" si="25"/>
        <v/>
      </c>
      <c r="Q64" s="158"/>
      <c r="R64" s="159"/>
      <c r="S64" s="160"/>
      <c r="T64" s="161"/>
      <c r="U64" s="161"/>
      <c r="V64" s="138" t="str">
        <f t="shared" si="1"/>
        <v/>
      </c>
      <c r="W64" s="150" t="str">
        <f t="shared" si="2"/>
        <v/>
      </c>
      <c r="X64" s="140" t="str">
        <f t="shared" si="3"/>
        <v/>
      </c>
      <c r="Y64" s="215" t="str">
        <f t="shared" si="4"/>
        <v/>
      </c>
      <c r="Z64" s="216" t="str">
        <f t="shared" si="26"/>
        <v/>
      </c>
      <c r="AA64" s="217" t="str">
        <f t="shared" si="27"/>
        <v/>
      </c>
      <c r="AB64" s="141" t="str">
        <f t="shared" si="5"/>
        <v/>
      </c>
      <c r="AC64" s="142" t="str">
        <f t="shared" si="6"/>
        <v/>
      </c>
      <c r="AD64" s="143" t="str">
        <f t="shared" si="7"/>
        <v/>
      </c>
      <c r="AE64" s="144" t="str">
        <f t="shared" si="8"/>
        <v/>
      </c>
      <c r="AF64" s="144" t="str">
        <f t="shared" si="9"/>
        <v/>
      </c>
      <c r="AG64" s="151" t="str">
        <f t="shared" si="10"/>
        <v/>
      </c>
      <c r="AH64" s="152" t="str">
        <f t="shared" si="11"/>
        <v/>
      </c>
      <c r="AI64" s="146" t="str">
        <f t="shared" si="12"/>
        <v/>
      </c>
      <c r="AJ64" s="142" t="str">
        <f t="shared" si="13"/>
        <v/>
      </c>
      <c r="AK64" s="143" t="str">
        <f t="shared" si="28"/>
        <v/>
      </c>
      <c r="AL64" s="143" t="str">
        <f t="shared" si="29"/>
        <v/>
      </c>
      <c r="AM64" s="147" t="str">
        <f t="shared" si="30"/>
        <v/>
      </c>
      <c r="AN64" s="148" t="str">
        <f t="shared" si="14"/>
        <v/>
      </c>
      <c r="AO64" s="184" t="str">
        <f t="shared" si="31"/>
        <v/>
      </c>
      <c r="AP64" s="184" t="str">
        <f t="shared" si="34"/>
        <v/>
      </c>
      <c r="AQ64" s="149" t="str">
        <f t="shared" si="32"/>
        <v/>
      </c>
      <c r="AR64" s="179" t="str">
        <f t="shared" si="33"/>
        <v/>
      </c>
      <c r="AS64" s="218"/>
      <c r="AT64" s="177" t="e">
        <f t="shared" si="35"/>
        <v>#VALUE!</v>
      </c>
      <c r="AU64" s="99" t="str">
        <f t="shared" si="36"/>
        <v/>
      </c>
      <c r="AV64" s="89" t="e">
        <f t="shared" si="37"/>
        <v>#VALUE!</v>
      </c>
      <c r="AW64" s="89" t="e">
        <f t="shared" si="38"/>
        <v>#VALUE!</v>
      </c>
      <c r="AX64" s="89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</row>
    <row r="65" spans="1:106" s="60" customFormat="1" x14ac:dyDescent="0.25">
      <c r="A65" s="11"/>
      <c r="B65" s="90"/>
      <c r="C65" s="194"/>
      <c r="D65" s="169"/>
      <c r="E65" s="170"/>
      <c r="F65" s="171"/>
      <c r="G65" s="113" t="str">
        <f t="shared" si="20"/>
        <v/>
      </c>
      <c r="H65" s="164"/>
      <c r="I65" s="165"/>
      <c r="J65" s="122" t="str">
        <f t="shared" si="21"/>
        <v/>
      </c>
      <c r="K65" s="123"/>
      <c r="L65" s="219" t="str">
        <f t="shared" si="22"/>
        <v/>
      </c>
      <c r="M65" s="119" t="str">
        <f t="shared" si="0"/>
        <v/>
      </c>
      <c r="N65" s="120" t="str">
        <f t="shared" si="23"/>
        <v/>
      </c>
      <c r="O65" s="221"/>
      <c r="P65" s="124" t="str">
        <f t="shared" si="25"/>
        <v/>
      </c>
      <c r="Q65" s="158"/>
      <c r="R65" s="159"/>
      <c r="S65" s="160"/>
      <c r="T65" s="161"/>
      <c r="U65" s="161"/>
      <c r="V65" s="138" t="str">
        <f t="shared" si="1"/>
        <v/>
      </c>
      <c r="W65" s="150" t="str">
        <f t="shared" si="2"/>
        <v/>
      </c>
      <c r="X65" s="140" t="str">
        <f t="shared" si="3"/>
        <v/>
      </c>
      <c r="Y65" s="215" t="str">
        <f t="shared" si="4"/>
        <v/>
      </c>
      <c r="Z65" s="216" t="str">
        <f t="shared" si="26"/>
        <v/>
      </c>
      <c r="AA65" s="217" t="str">
        <f t="shared" si="27"/>
        <v/>
      </c>
      <c r="AB65" s="141" t="str">
        <f t="shared" si="5"/>
        <v/>
      </c>
      <c r="AC65" s="142" t="str">
        <f t="shared" si="6"/>
        <v/>
      </c>
      <c r="AD65" s="143" t="str">
        <f t="shared" si="7"/>
        <v/>
      </c>
      <c r="AE65" s="144" t="str">
        <f t="shared" si="8"/>
        <v/>
      </c>
      <c r="AF65" s="144" t="str">
        <f t="shared" si="9"/>
        <v/>
      </c>
      <c r="AG65" s="151" t="str">
        <f t="shared" si="10"/>
        <v/>
      </c>
      <c r="AH65" s="152" t="str">
        <f t="shared" si="11"/>
        <v/>
      </c>
      <c r="AI65" s="146" t="str">
        <f t="shared" si="12"/>
        <v/>
      </c>
      <c r="AJ65" s="142" t="str">
        <f t="shared" si="13"/>
        <v/>
      </c>
      <c r="AK65" s="143" t="str">
        <f t="shared" si="28"/>
        <v/>
      </c>
      <c r="AL65" s="143" t="str">
        <f t="shared" si="29"/>
        <v/>
      </c>
      <c r="AM65" s="147" t="str">
        <f t="shared" si="30"/>
        <v/>
      </c>
      <c r="AN65" s="148" t="str">
        <f t="shared" si="14"/>
        <v/>
      </c>
      <c r="AO65" s="184" t="str">
        <f t="shared" si="31"/>
        <v/>
      </c>
      <c r="AP65" s="184" t="str">
        <f t="shared" si="34"/>
        <v/>
      </c>
      <c r="AQ65" s="149" t="str">
        <f t="shared" si="32"/>
        <v/>
      </c>
      <c r="AR65" s="179" t="str">
        <f t="shared" si="33"/>
        <v/>
      </c>
      <c r="AS65" s="218"/>
      <c r="AT65" s="177" t="e">
        <f t="shared" si="35"/>
        <v>#VALUE!</v>
      </c>
      <c r="AU65" s="99" t="str">
        <f t="shared" si="36"/>
        <v/>
      </c>
      <c r="AV65" s="89" t="e">
        <f t="shared" si="37"/>
        <v>#VALUE!</v>
      </c>
      <c r="AW65" s="89" t="e">
        <f t="shared" si="38"/>
        <v>#VALUE!</v>
      </c>
      <c r="AX65" s="89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</row>
    <row r="66" spans="1:106" s="60" customFormat="1" x14ac:dyDescent="0.25">
      <c r="A66" s="11"/>
      <c r="B66" s="90"/>
      <c r="C66" s="194"/>
      <c r="D66" s="169"/>
      <c r="E66" s="170"/>
      <c r="F66" s="171"/>
      <c r="G66" s="113" t="str">
        <f t="shared" si="20"/>
        <v/>
      </c>
      <c r="H66" s="164"/>
      <c r="I66" s="165"/>
      <c r="J66" s="122" t="str">
        <f t="shared" si="21"/>
        <v/>
      </c>
      <c r="K66" s="123"/>
      <c r="L66" s="219" t="str">
        <f t="shared" si="22"/>
        <v/>
      </c>
      <c r="M66" s="119" t="str">
        <f t="shared" si="0"/>
        <v/>
      </c>
      <c r="N66" s="120" t="str">
        <f t="shared" si="23"/>
        <v/>
      </c>
      <c r="O66" s="221"/>
      <c r="P66" s="124" t="str">
        <f t="shared" si="25"/>
        <v/>
      </c>
      <c r="Q66" s="158"/>
      <c r="R66" s="159"/>
      <c r="S66" s="160"/>
      <c r="T66" s="161"/>
      <c r="U66" s="161"/>
      <c r="V66" s="138" t="str">
        <f t="shared" si="1"/>
        <v/>
      </c>
      <c r="W66" s="150" t="str">
        <f t="shared" si="2"/>
        <v/>
      </c>
      <c r="X66" s="140" t="str">
        <f t="shared" si="3"/>
        <v/>
      </c>
      <c r="Y66" s="215" t="str">
        <f t="shared" si="4"/>
        <v/>
      </c>
      <c r="Z66" s="216" t="str">
        <f t="shared" si="26"/>
        <v/>
      </c>
      <c r="AA66" s="217" t="str">
        <f t="shared" si="27"/>
        <v/>
      </c>
      <c r="AB66" s="141" t="str">
        <f t="shared" si="5"/>
        <v/>
      </c>
      <c r="AC66" s="142" t="str">
        <f t="shared" si="6"/>
        <v/>
      </c>
      <c r="AD66" s="143" t="str">
        <f t="shared" si="7"/>
        <v/>
      </c>
      <c r="AE66" s="144" t="str">
        <f t="shared" si="8"/>
        <v/>
      </c>
      <c r="AF66" s="144" t="str">
        <f t="shared" si="9"/>
        <v/>
      </c>
      <c r="AG66" s="151" t="str">
        <f t="shared" si="10"/>
        <v/>
      </c>
      <c r="AH66" s="152" t="str">
        <f t="shared" si="11"/>
        <v/>
      </c>
      <c r="AI66" s="146" t="str">
        <f t="shared" si="12"/>
        <v/>
      </c>
      <c r="AJ66" s="142" t="str">
        <f t="shared" si="13"/>
        <v/>
      </c>
      <c r="AK66" s="143" t="str">
        <f t="shared" si="28"/>
        <v/>
      </c>
      <c r="AL66" s="143" t="str">
        <f t="shared" si="29"/>
        <v/>
      </c>
      <c r="AM66" s="147" t="str">
        <f t="shared" si="30"/>
        <v/>
      </c>
      <c r="AN66" s="148" t="str">
        <f t="shared" si="14"/>
        <v/>
      </c>
      <c r="AO66" s="184" t="str">
        <f t="shared" si="31"/>
        <v/>
      </c>
      <c r="AP66" s="184" t="str">
        <f t="shared" si="34"/>
        <v/>
      </c>
      <c r="AQ66" s="149" t="str">
        <f t="shared" si="32"/>
        <v/>
      </c>
      <c r="AR66" s="179" t="str">
        <f t="shared" si="33"/>
        <v/>
      </c>
      <c r="AS66" s="218"/>
      <c r="AT66" s="177" t="e">
        <f t="shared" si="35"/>
        <v>#VALUE!</v>
      </c>
      <c r="AU66" s="99" t="str">
        <f t="shared" si="36"/>
        <v/>
      </c>
      <c r="AV66" s="89" t="e">
        <f t="shared" si="37"/>
        <v>#VALUE!</v>
      </c>
      <c r="AW66" s="89" t="e">
        <f t="shared" si="38"/>
        <v>#VALUE!</v>
      </c>
      <c r="AX66" s="89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</row>
    <row r="67" spans="1:106" s="60" customFormat="1" x14ac:dyDescent="0.25">
      <c r="A67" s="11"/>
      <c r="B67" s="90"/>
      <c r="C67" s="194"/>
      <c r="D67" s="169"/>
      <c r="E67" s="170"/>
      <c r="F67" s="171"/>
      <c r="G67" s="113" t="str">
        <f t="shared" si="20"/>
        <v/>
      </c>
      <c r="H67" s="164"/>
      <c r="I67" s="165"/>
      <c r="J67" s="122" t="str">
        <f t="shared" si="21"/>
        <v/>
      </c>
      <c r="K67" s="123"/>
      <c r="L67" s="219" t="str">
        <f t="shared" si="22"/>
        <v/>
      </c>
      <c r="M67" s="119" t="str">
        <f t="shared" si="0"/>
        <v/>
      </c>
      <c r="N67" s="120" t="str">
        <f t="shared" si="23"/>
        <v/>
      </c>
      <c r="O67" s="221"/>
      <c r="P67" s="124" t="str">
        <f t="shared" si="25"/>
        <v/>
      </c>
      <c r="Q67" s="158"/>
      <c r="R67" s="159"/>
      <c r="S67" s="160"/>
      <c r="T67" s="161"/>
      <c r="U67" s="161"/>
      <c r="V67" s="138" t="str">
        <f t="shared" si="1"/>
        <v/>
      </c>
      <c r="W67" s="150" t="str">
        <f t="shared" si="2"/>
        <v/>
      </c>
      <c r="X67" s="140" t="str">
        <f t="shared" si="3"/>
        <v/>
      </c>
      <c r="Y67" s="215" t="str">
        <f t="shared" si="4"/>
        <v/>
      </c>
      <c r="Z67" s="216" t="str">
        <f t="shared" si="26"/>
        <v/>
      </c>
      <c r="AA67" s="217" t="str">
        <f t="shared" si="27"/>
        <v/>
      </c>
      <c r="AB67" s="141" t="str">
        <f t="shared" si="5"/>
        <v/>
      </c>
      <c r="AC67" s="142" t="str">
        <f t="shared" si="6"/>
        <v/>
      </c>
      <c r="AD67" s="143" t="str">
        <f t="shared" si="7"/>
        <v/>
      </c>
      <c r="AE67" s="144" t="str">
        <f t="shared" si="8"/>
        <v/>
      </c>
      <c r="AF67" s="144" t="str">
        <f t="shared" si="9"/>
        <v/>
      </c>
      <c r="AG67" s="151" t="str">
        <f t="shared" si="10"/>
        <v/>
      </c>
      <c r="AH67" s="152" t="str">
        <f t="shared" si="11"/>
        <v/>
      </c>
      <c r="AI67" s="146" t="str">
        <f t="shared" si="12"/>
        <v/>
      </c>
      <c r="AJ67" s="142" t="str">
        <f t="shared" si="13"/>
        <v/>
      </c>
      <c r="AK67" s="143" t="str">
        <f t="shared" si="28"/>
        <v/>
      </c>
      <c r="AL67" s="143" t="str">
        <f t="shared" si="29"/>
        <v/>
      </c>
      <c r="AM67" s="147" t="str">
        <f t="shared" si="30"/>
        <v/>
      </c>
      <c r="AN67" s="148" t="str">
        <f t="shared" si="14"/>
        <v/>
      </c>
      <c r="AO67" s="184" t="str">
        <f t="shared" si="31"/>
        <v/>
      </c>
      <c r="AP67" s="184" t="str">
        <f t="shared" si="34"/>
        <v/>
      </c>
      <c r="AQ67" s="149" t="str">
        <f t="shared" si="32"/>
        <v/>
      </c>
      <c r="AR67" s="179" t="str">
        <f t="shared" si="33"/>
        <v/>
      </c>
      <c r="AS67" s="218"/>
      <c r="AT67" s="177" t="e">
        <f t="shared" si="35"/>
        <v>#VALUE!</v>
      </c>
      <c r="AU67" s="99" t="str">
        <f t="shared" si="36"/>
        <v/>
      </c>
      <c r="AV67" s="89" t="e">
        <f t="shared" si="37"/>
        <v>#VALUE!</v>
      </c>
      <c r="AW67" s="89" t="e">
        <f t="shared" si="38"/>
        <v>#VALUE!</v>
      </c>
      <c r="AX67" s="89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</row>
    <row r="68" spans="1:106" s="60" customFormat="1" x14ac:dyDescent="0.25">
      <c r="A68" s="11"/>
      <c r="B68" s="90"/>
      <c r="C68" s="194"/>
      <c r="D68" s="169"/>
      <c r="E68" s="170"/>
      <c r="F68" s="171"/>
      <c r="G68" s="113" t="str">
        <f t="shared" si="20"/>
        <v/>
      </c>
      <c r="H68" s="164"/>
      <c r="I68" s="165"/>
      <c r="J68" s="122" t="str">
        <f t="shared" si="21"/>
        <v/>
      </c>
      <c r="K68" s="123"/>
      <c r="L68" s="219" t="str">
        <f t="shared" si="22"/>
        <v/>
      </c>
      <c r="M68" s="119" t="str">
        <f t="shared" si="0"/>
        <v/>
      </c>
      <c r="N68" s="120" t="str">
        <f t="shared" si="23"/>
        <v/>
      </c>
      <c r="O68" s="221"/>
      <c r="P68" s="124" t="str">
        <f t="shared" si="25"/>
        <v/>
      </c>
      <c r="Q68" s="158"/>
      <c r="R68" s="159"/>
      <c r="S68" s="160"/>
      <c r="T68" s="161"/>
      <c r="U68" s="161"/>
      <c r="V68" s="138" t="str">
        <f t="shared" si="1"/>
        <v/>
      </c>
      <c r="W68" s="150" t="str">
        <f t="shared" si="2"/>
        <v/>
      </c>
      <c r="X68" s="140" t="str">
        <f t="shared" si="3"/>
        <v/>
      </c>
      <c r="Y68" s="215" t="str">
        <f t="shared" si="4"/>
        <v/>
      </c>
      <c r="Z68" s="216" t="str">
        <f t="shared" si="26"/>
        <v/>
      </c>
      <c r="AA68" s="217" t="str">
        <f t="shared" si="27"/>
        <v/>
      </c>
      <c r="AB68" s="141" t="str">
        <f t="shared" si="5"/>
        <v/>
      </c>
      <c r="AC68" s="142" t="str">
        <f t="shared" si="6"/>
        <v/>
      </c>
      <c r="AD68" s="143" t="str">
        <f t="shared" si="7"/>
        <v/>
      </c>
      <c r="AE68" s="144" t="str">
        <f t="shared" si="8"/>
        <v/>
      </c>
      <c r="AF68" s="144" t="str">
        <f t="shared" si="9"/>
        <v/>
      </c>
      <c r="AG68" s="151" t="str">
        <f t="shared" si="10"/>
        <v/>
      </c>
      <c r="AH68" s="152" t="str">
        <f t="shared" si="11"/>
        <v/>
      </c>
      <c r="AI68" s="146" t="str">
        <f t="shared" si="12"/>
        <v/>
      </c>
      <c r="AJ68" s="142" t="str">
        <f t="shared" si="13"/>
        <v/>
      </c>
      <c r="AK68" s="143" t="str">
        <f t="shared" si="28"/>
        <v/>
      </c>
      <c r="AL68" s="143" t="str">
        <f t="shared" si="29"/>
        <v/>
      </c>
      <c r="AM68" s="147" t="str">
        <f t="shared" si="30"/>
        <v/>
      </c>
      <c r="AN68" s="148" t="str">
        <f t="shared" si="14"/>
        <v/>
      </c>
      <c r="AO68" s="184" t="str">
        <f t="shared" si="31"/>
        <v/>
      </c>
      <c r="AP68" s="184" t="str">
        <f t="shared" si="34"/>
        <v/>
      </c>
      <c r="AQ68" s="149" t="str">
        <f t="shared" si="32"/>
        <v/>
      </c>
      <c r="AR68" s="179" t="str">
        <f t="shared" si="33"/>
        <v/>
      </c>
      <c r="AS68" s="218"/>
      <c r="AT68" s="177" t="e">
        <f t="shared" si="35"/>
        <v>#VALUE!</v>
      </c>
      <c r="AU68" s="99" t="str">
        <f t="shared" si="36"/>
        <v/>
      </c>
      <c r="AV68" s="89" t="e">
        <f t="shared" si="37"/>
        <v>#VALUE!</v>
      </c>
      <c r="AW68" s="89" t="e">
        <f t="shared" si="38"/>
        <v>#VALUE!</v>
      </c>
      <c r="AX68" s="89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</row>
    <row r="69" spans="1:106" s="60" customFormat="1" x14ac:dyDescent="0.25">
      <c r="A69" s="11"/>
      <c r="B69" s="90"/>
      <c r="C69" s="194"/>
      <c r="D69" s="169"/>
      <c r="E69" s="170"/>
      <c r="F69" s="171"/>
      <c r="G69" s="113" t="str">
        <f t="shared" si="20"/>
        <v/>
      </c>
      <c r="H69" s="164"/>
      <c r="I69" s="165"/>
      <c r="J69" s="122" t="str">
        <f t="shared" si="21"/>
        <v/>
      </c>
      <c r="K69" s="123"/>
      <c r="L69" s="219" t="str">
        <f t="shared" si="22"/>
        <v/>
      </c>
      <c r="M69" s="119" t="str">
        <f t="shared" si="0"/>
        <v/>
      </c>
      <c r="N69" s="120" t="str">
        <f t="shared" si="23"/>
        <v/>
      </c>
      <c r="O69" s="221"/>
      <c r="P69" s="124" t="str">
        <f t="shared" si="25"/>
        <v/>
      </c>
      <c r="Q69" s="158"/>
      <c r="R69" s="159"/>
      <c r="S69" s="160"/>
      <c r="T69" s="161"/>
      <c r="U69" s="161"/>
      <c r="V69" s="138" t="str">
        <f t="shared" si="1"/>
        <v/>
      </c>
      <c r="W69" s="150" t="str">
        <f t="shared" si="2"/>
        <v/>
      </c>
      <c r="X69" s="140" t="str">
        <f t="shared" si="3"/>
        <v/>
      </c>
      <c r="Y69" s="215" t="str">
        <f t="shared" si="4"/>
        <v/>
      </c>
      <c r="Z69" s="216" t="str">
        <f t="shared" si="26"/>
        <v/>
      </c>
      <c r="AA69" s="217" t="str">
        <f t="shared" si="27"/>
        <v/>
      </c>
      <c r="AB69" s="141" t="str">
        <f t="shared" si="5"/>
        <v/>
      </c>
      <c r="AC69" s="142" t="str">
        <f t="shared" si="6"/>
        <v/>
      </c>
      <c r="AD69" s="143" t="str">
        <f t="shared" si="7"/>
        <v/>
      </c>
      <c r="AE69" s="144" t="str">
        <f t="shared" si="8"/>
        <v/>
      </c>
      <c r="AF69" s="144" t="str">
        <f t="shared" si="9"/>
        <v/>
      </c>
      <c r="AG69" s="151" t="str">
        <f t="shared" si="10"/>
        <v/>
      </c>
      <c r="AH69" s="152" t="str">
        <f t="shared" si="11"/>
        <v/>
      </c>
      <c r="AI69" s="146" t="str">
        <f t="shared" si="12"/>
        <v/>
      </c>
      <c r="AJ69" s="142" t="str">
        <f t="shared" si="13"/>
        <v/>
      </c>
      <c r="AK69" s="143" t="str">
        <f t="shared" si="28"/>
        <v/>
      </c>
      <c r="AL69" s="143" t="str">
        <f t="shared" si="29"/>
        <v/>
      </c>
      <c r="AM69" s="147" t="str">
        <f t="shared" si="30"/>
        <v/>
      </c>
      <c r="AN69" s="148" t="str">
        <f t="shared" si="14"/>
        <v/>
      </c>
      <c r="AO69" s="184" t="str">
        <f t="shared" si="31"/>
        <v/>
      </c>
      <c r="AP69" s="184" t="str">
        <f t="shared" si="34"/>
        <v/>
      </c>
      <c r="AQ69" s="149" t="str">
        <f t="shared" si="32"/>
        <v/>
      </c>
      <c r="AR69" s="179" t="str">
        <f t="shared" si="33"/>
        <v/>
      </c>
      <c r="AS69" s="218"/>
      <c r="AT69" s="177" t="e">
        <f t="shared" si="35"/>
        <v>#VALUE!</v>
      </c>
      <c r="AU69" s="99" t="str">
        <f t="shared" si="36"/>
        <v/>
      </c>
      <c r="AV69" s="89" t="e">
        <f t="shared" si="37"/>
        <v>#VALUE!</v>
      </c>
      <c r="AW69" s="89" t="e">
        <f t="shared" si="38"/>
        <v>#VALUE!</v>
      </c>
      <c r="AX69" s="89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</row>
    <row r="70" spans="1:106" s="60" customFormat="1" x14ac:dyDescent="0.25">
      <c r="A70" s="11"/>
      <c r="B70" s="90"/>
      <c r="C70" s="194"/>
      <c r="D70" s="169"/>
      <c r="E70" s="170"/>
      <c r="F70" s="171"/>
      <c r="G70" s="113" t="str">
        <f t="shared" si="20"/>
        <v/>
      </c>
      <c r="H70" s="164"/>
      <c r="I70" s="165"/>
      <c r="J70" s="122" t="str">
        <f t="shared" si="21"/>
        <v/>
      </c>
      <c r="K70" s="123"/>
      <c r="L70" s="219" t="str">
        <f t="shared" si="22"/>
        <v/>
      </c>
      <c r="M70" s="119" t="str">
        <f t="shared" si="0"/>
        <v/>
      </c>
      <c r="N70" s="120" t="str">
        <f t="shared" si="23"/>
        <v/>
      </c>
      <c r="O70" s="221"/>
      <c r="P70" s="124" t="str">
        <f t="shared" si="25"/>
        <v/>
      </c>
      <c r="Q70" s="158"/>
      <c r="R70" s="159"/>
      <c r="S70" s="160"/>
      <c r="T70" s="161"/>
      <c r="U70" s="161"/>
      <c r="V70" s="138" t="str">
        <f t="shared" si="1"/>
        <v/>
      </c>
      <c r="W70" s="150" t="str">
        <f t="shared" si="2"/>
        <v/>
      </c>
      <c r="X70" s="140" t="str">
        <f t="shared" si="3"/>
        <v/>
      </c>
      <c r="Y70" s="215" t="str">
        <f t="shared" si="4"/>
        <v/>
      </c>
      <c r="Z70" s="216" t="str">
        <f t="shared" si="26"/>
        <v/>
      </c>
      <c r="AA70" s="217" t="str">
        <f t="shared" si="27"/>
        <v/>
      </c>
      <c r="AB70" s="141" t="str">
        <f t="shared" si="5"/>
        <v/>
      </c>
      <c r="AC70" s="142" t="str">
        <f t="shared" si="6"/>
        <v/>
      </c>
      <c r="AD70" s="143" t="str">
        <f t="shared" si="7"/>
        <v/>
      </c>
      <c r="AE70" s="144" t="str">
        <f t="shared" si="8"/>
        <v/>
      </c>
      <c r="AF70" s="144" t="str">
        <f t="shared" si="9"/>
        <v/>
      </c>
      <c r="AG70" s="151" t="str">
        <f t="shared" si="10"/>
        <v/>
      </c>
      <c r="AH70" s="152" t="str">
        <f t="shared" si="11"/>
        <v/>
      </c>
      <c r="AI70" s="146" t="str">
        <f t="shared" si="12"/>
        <v/>
      </c>
      <c r="AJ70" s="142" t="str">
        <f t="shared" si="13"/>
        <v/>
      </c>
      <c r="AK70" s="143" t="str">
        <f t="shared" si="28"/>
        <v/>
      </c>
      <c r="AL70" s="143" t="str">
        <f t="shared" si="29"/>
        <v/>
      </c>
      <c r="AM70" s="147" t="str">
        <f t="shared" si="30"/>
        <v/>
      </c>
      <c r="AN70" s="148" t="str">
        <f t="shared" si="14"/>
        <v/>
      </c>
      <c r="AO70" s="184" t="str">
        <f t="shared" si="31"/>
        <v/>
      </c>
      <c r="AP70" s="184" t="str">
        <f t="shared" si="34"/>
        <v/>
      </c>
      <c r="AQ70" s="149" t="str">
        <f t="shared" si="32"/>
        <v/>
      </c>
      <c r="AR70" s="179" t="str">
        <f t="shared" si="33"/>
        <v/>
      </c>
      <c r="AS70" s="218"/>
      <c r="AT70" s="177" t="e">
        <f t="shared" si="35"/>
        <v>#VALUE!</v>
      </c>
      <c r="AU70" s="99" t="str">
        <f t="shared" si="36"/>
        <v/>
      </c>
      <c r="AV70" s="89" t="e">
        <f t="shared" si="37"/>
        <v>#VALUE!</v>
      </c>
      <c r="AW70" s="89" t="e">
        <f t="shared" si="38"/>
        <v>#VALUE!</v>
      </c>
      <c r="AX70" s="89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</row>
    <row r="71" spans="1:106" s="60" customFormat="1" x14ac:dyDescent="0.25">
      <c r="A71" s="11"/>
      <c r="B71" s="90"/>
      <c r="C71" s="194"/>
      <c r="D71" s="169"/>
      <c r="E71" s="170"/>
      <c r="F71" s="171"/>
      <c r="G71" s="113" t="str">
        <f t="shared" si="20"/>
        <v/>
      </c>
      <c r="H71" s="164"/>
      <c r="I71" s="165"/>
      <c r="J71" s="122" t="str">
        <f t="shared" si="21"/>
        <v/>
      </c>
      <c r="K71" s="123"/>
      <c r="L71" s="219" t="str">
        <f t="shared" si="22"/>
        <v/>
      </c>
      <c r="M71" s="119" t="str">
        <f t="shared" si="0"/>
        <v/>
      </c>
      <c r="N71" s="120" t="str">
        <f t="shared" si="23"/>
        <v/>
      </c>
      <c r="O71" s="221"/>
      <c r="P71" s="124" t="str">
        <f t="shared" si="25"/>
        <v/>
      </c>
      <c r="Q71" s="158"/>
      <c r="R71" s="159"/>
      <c r="S71" s="160"/>
      <c r="T71" s="161"/>
      <c r="U71" s="161"/>
      <c r="V71" s="138" t="str">
        <f t="shared" si="1"/>
        <v/>
      </c>
      <c r="W71" s="150" t="str">
        <f t="shared" si="2"/>
        <v/>
      </c>
      <c r="X71" s="140" t="str">
        <f t="shared" si="3"/>
        <v/>
      </c>
      <c r="Y71" s="215" t="str">
        <f t="shared" si="4"/>
        <v/>
      </c>
      <c r="Z71" s="216" t="str">
        <f t="shared" si="26"/>
        <v/>
      </c>
      <c r="AA71" s="217" t="str">
        <f t="shared" si="27"/>
        <v/>
      </c>
      <c r="AB71" s="141" t="str">
        <f t="shared" si="5"/>
        <v/>
      </c>
      <c r="AC71" s="142" t="str">
        <f t="shared" si="6"/>
        <v/>
      </c>
      <c r="AD71" s="143" t="str">
        <f t="shared" si="7"/>
        <v/>
      </c>
      <c r="AE71" s="144" t="str">
        <f t="shared" si="8"/>
        <v/>
      </c>
      <c r="AF71" s="144" t="str">
        <f t="shared" si="9"/>
        <v/>
      </c>
      <c r="AG71" s="151" t="str">
        <f t="shared" si="10"/>
        <v/>
      </c>
      <c r="AH71" s="152" t="str">
        <f t="shared" si="11"/>
        <v/>
      </c>
      <c r="AI71" s="146" t="str">
        <f t="shared" si="12"/>
        <v/>
      </c>
      <c r="AJ71" s="142" t="str">
        <f t="shared" si="13"/>
        <v/>
      </c>
      <c r="AK71" s="143" t="str">
        <f t="shared" si="28"/>
        <v/>
      </c>
      <c r="AL71" s="143" t="str">
        <f t="shared" si="29"/>
        <v/>
      </c>
      <c r="AM71" s="147" t="str">
        <f t="shared" si="30"/>
        <v/>
      </c>
      <c r="AN71" s="148" t="str">
        <f t="shared" si="14"/>
        <v/>
      </c>
      <c r="AO71" s="184" t="str">
        <f t="shared" si="31"/>
        <v/>
      </c>
      <c r="AP71" s="184" t="str">
        <f t="shared" si="34"/>
        <v/>
      </c>
      <c r="AQ71" s="149" t="str">
        <f t="shared" si="32"/>
        <v/>
      </c>
      <c r="AR71" s="179" t="str">
        <f t="shared" si="33"/>
        <v/>
      </c>
      <c r="AS71" s="218"/>
      <c r="AT71" s="177" t="e">
        <f t="shared" si="35"/>
        <v>#VALUE!</v>
      </c>
      <c r="AU71" s="99" t="str">
        <f t="shared" si="36"/>
        <v/>
      </c>
      <c r="AV71" s="89" t="e">
        <f t="shared" si="37"/>
        <v>#VALUE!</v>
      </c>
      <c r="AW71" s="89" t="e">
        <f t="shared" si="38"/>
        <v>#VALUE!</v>
      </c>
      <c r="AX71" s="89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</row>
    <row r="72" spans="1:106" s="60" customFormat="1" x14ac:dyDescent="0.25">
      <c r="A72" s="11"/>
      <c r="B72" s="90"/>
      <c r="C72" s="194"/>
      <c r="D72" s="169"/>
      <c r="E72" s="170"/>
      <c r="F72" s="171"/>
      <c r="G72" s="113" t="str">
        <f t="shared" si="20"/>
        <v/>
      </c>
      <c r="H72" s="164"/>
      <c r="I72" s="165"/>
      <c r="J72" s="122" t="str">
        <f t="shared" si="21"/>
        <v/>
      </c>
      <c r="K72" s="123"/>
      <c r="L72" s="219" t="str">
        <f t="shared" si="22"/>
        <v/>
      </c>
      <c r="M72" s="119" t="str">
        <f t="shared" si="0"/>
        <v/>
      </c>
      <c r="N72" s="120" t="str">
        <f t="shared" si="23"/>
        <v/>
      </c>
      <c r="O72" s="221"/>
      <c r="P72" s="124" t="str">
        <f t="shared" si="25"/>
        <v/>
      </c>
      <c r="Q72" s="158"/>
      <c r="R72" s="159"/>
      <c r="S72" s="160"/>
      <c r="T72" s="161"/>
      <c r="U72" s="161"/>
      <c r="V72" s="138" t="str">
        <f t="shared" si="1"/>
        <v/>
      </c>
      <c r="W72" s="150" t="str">
        <f t="shared" si="2"/>
        <v/>
      </c>
      <c r="X72" s="140" t="str">
        <f t="shared" si="3"/>
        <v/>
      </c>
      <c r="Y72" s="215" t="str">
        <f t="shared" si="4"/>
        <v/>
      </c>
      <c r="Z72" s="216" t="str">
        <f t="shared" si="26"/>
        <v/>
      </c>
      <c r="AA72" s="217" t="str">
        <f t="shared" si="27"/>
        <v/>
      </c>
      <c r="AB72" s="141" t="str">
        <f t="shared" si="5"/>
        <v/>
      </c>
      <c r="AC72" s="142" t="str">
        <f t="shared" si="6"/>
        <v/>
      </c>
      <c r="AD72" s="143" t="str">
        <f t="shared" si="7"/>
        <v/>
      </c>
      <c r="AE72" s="144" t="str">
        <f t="shared" si="8"/>
        <v/>
      </c>
      <c r="AF72" s="144" t="str">
        <f t="shared" si="9"/>
        <v/>
      </c>
      <c r="AG72" s="151" t="str">
        <f t="shared" si="10"/>
        <v/>
      </c>
      <c r="AH72" s="152" t="str">
        <f t="shared" si="11"/>
        <v/>
      </c>
      <c r="AI72" s="146" t="str">
        <f t="shared" si="12"/>
        <v/>
      </c>
      <c r="AJ72" s="142" t="str">
        <f t="shared" si="13"/>
        <v/>
      </c>
      <c r="AK72" s="143" t="str">
        <f t="shared" si="28"/>
        <v/>
      </c>
      <c r="AL72" s="143" t="str">
        <f t="shared" si="29"/>
        <v/>
      </c>
      <c r="AM72" s="147" t="str">
        <f t="shared" si="30"/>
        <v/>
      </c>
      <c r="AN72" s="148" t="str">
        <f t="shared" si="14"/>
        <v/>
      </c>
      <c r="AO72" s="184" t="str">
        <f t="shared" si="31"/>
        <v/>
      </c>
      <c r="AP72" s="184" t="str">
        <f t="shared" si="34"/>
        <v/>
      </c>
      <c r="AQ72" s="149" t="str">
        <f t="shared" si="32"/>
        <v/>
      </c>
      <c r="AR72" s="179" t="str">
        <f t="shared" si="33"/>
        <v/>
      </c>
      <c r="AS72" s="218"/>
      <c r="AT72" s="177" t="e">
        <f t="shared" si="35"/>
        <v>#VALUE!</v>
      </c>
      <c r="AU72" s="99" t="str">
        <f t="shared" si="36"/>
        <v/>
      </c>
      <c r="AV72" s="89" t="e">
        <f t="shared" si="37"/>
        <v>#VALUE!</v>
      </c>
      <c r="AW72" s="89" t="e">
        <f t="shared" si="38"/>
        <v>#VALUE!</v>
      </c>
      <c r="AX72" s="89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</row>
    <row r="73" spans="1:106" s="60" customFormat="1" x14ac:dyDescent="0.25">
      <c r="A73" s="11"/>
      <c r="B73" s="90"/>
      <c r="C73" s="194"/>
      <c r="D73" s="169"/>
      <c r="E73" s="170"/>
      <c r="F73" s="171"/>
      <c r="G73" s="113" t="str">
        <f t="shared" si="20"/>
        <v/>
      </c>
      <c r="H73" s="164"/>
      <c r="I73" s="165"/>
      <c r="J73" s="122" t="str">
        <f t="shared" si="21"/>
        <v/>
      </c>
      <c r="K73" s="123"/>
      <c r="L73" s="219" t="str">
        <f t="shared" si="22"/>
        <v/>
      </c>
      <c r="M73" s="119" t="str">
        <f t="shared" si="0"/>
        <v/>
      </c>
      <c r="N73" s="120" t="str">
        <f t="shared" si="23"/>
        <v/>
      </c>
      <c r="O73" s="221"/>
      <c r="P73" s="124" t="str">
        <f t="shared" si="25"/>
        <v/>
      </c>
      <c r="Q73" s="158"/>
      <c r="R73" s="159"/>
      <c r="S73" s="160"/>
      <c r="T73" s="161"/>
      <c r="U73" s="161"/>
      <c r="V73" s="138" t="str">
        <f t="shared" si="1"/>
        <v/>
      </c>
      <c r="W73" s="150" t="str">
        <f t="shared" si="2"/>
        <v/>
      </c>
      <c r="X73" s="140" t="str">
        <f t="shared" si="3"/>
        <v/>
      </c>
      <c r="Y73" s="215" t="str">
        <f t="shared" si="4"/>
        <v/>
      </c>
      <c r="Z73" s="216" t="str">
        <f t="shared" si="26"/>
        <v/>
      </c>
      <c r="AA73" s="217" t="str">
        <f t="shared" si="27"/>
        <v/>
      </c>
      <c r="AB73" s="141" t="str">
        <f t="shared" si="5"/>
        <v/>
      </c>
      <c r="AC73" s="142" t="str">
        <f t="shared" si="6"/>
        <v/>
      </c>
      <c r="AD73" s="143" t="str">
        <f t="shared" si="7"/>
        <v/>
      </c>
      <c r="AE73" s="144" t="str">
        <f t="shared" si="8"/>
        <v/>
      </c>
      <c r="AF73" s="144" t="str">
        <f t="shared" si="9"/>
        <v/>
      </c>
      <c r="AG73" s="151" t="str">
        <f t="shared" si="10"/>
        <v/>
      </c>
      <c r="AH73" s="152" t="str">
        <f t="shared" si="11"/>
        <v/>
      </c>
      <c r="AI73" s="146" t="str">
        <f t="shared" si="12"/>
        <v/>
      </c>
      <c r="AJ73" s="142" t="str">
        <f t="shared" si="13"/>
        <v/>
      </c>
      <c r="AK73" s="143" t="str">
        <f t="shared" si="28"/>
        <v/>
      </c>
      <c r="AL73" s="143" t="str">
        <f t="shared" si="29"/>
        <v/>
      </c>
      <c r="AM73" s="147" t="str">
        <f t="shared" si="30"/>
        <v/>
      </c>
      <c r="AN73" s="148" t="str">
        <f t="shared" si="14"/>
        <v/>
      </c>
      <c r="AO73" s="184" t="str">
        <f t="shared" si="31"/>
        <v/>
      </c>
      <c r="AP73" s="184" t="str">
        <f t="shared" si="34"/>
        <v/>
      </c>
      <c r="AQ73" s="149" t="str">
        <f t="shared" si="32"/>
        <v/>
      </c>
      <c r="AR73" s="179" t="str">
        <f t="shared" si="33"/>
        <v/>
      </c>
      <c r="AS73" s="218"/>
      <c r="AT73" s="177" t="e">
        <f t="shared" si="35"/>
        <v>#VALUE!</v>
      </c>
      <c r="AU73" s="99" t="str">
        <f t="shared" si="36"/>
        <v/>
      </c>
      <c r="AV73" s="89" t="e">
        <f t="shared" si="37"/>
        <v>#VALUE!</v>
      </c>
      <c r="AW73" s="89" t="e">
        <f t="shared" si="38"/>
        <v>#VALUE!</v>
      </c>
      <c r="AX73" s="89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</row>
    <row r="74" spans="1:106" s="60" customFormat="1" x14ac:dyDescent="0.25">
      <c r="A74" s="11"/>
      <c r="B74" s="90"/>
      <c r="C74" s="194"/>
      <c r="D74" s="169"/>
      <c r="E74" s="170"/>
      <c r="F74" s="171"/>
      <c r="G74" s="113" t="str">
        <f t="shared" si="20"/>
        <v/>
      </c>
      <c r="H74" s="164"/>
      <c r="I74" s="165"/>
      <c r="J74" s="122" t="str">
        <f t="shared" si="21"/>
        <v/>
      </c>
      <c r="K74" s="123"/>
      <c r="L74" s="219" t="str">
        <f t="shared" si="22"/>
        <v/>
      </c>
      <c r="M74" s="119" t="str">
        <f t="shared" si="0"/>
        <v/>
      </c>
      <c r="N74" s="120" t="str">
        <f t="shared" si="23"/>
        <v/>
      </c>
      <c r="O74" s="221"/>
      <c r="P74" s="124" t="str">
        <f t="shared" si="25"/>
        <v/>
      </c>
      <c r="Q74" s="158"/>
      <c r="R74" s="159"/>
      <c r="S74" s="160"/>
      <c r="T74" s="161"/>
      <c r="U74" s="161"/>
      <c r="V74" s="138" t="str">
        <f t="shared" si="1"/>
        <v/>
      </c>
      <c r="W74" s="150" t="str">
        <f t="shared" si="2"/>
        <v/>
      </c>
      <c r="X74" s="140" t="str">
        <f t="shared" si="3"/>
        <v/>
      </c>
      <c r="Y74" s="215" t="str">
        <f t="shared" si="4"/>
        <v/>
      </c>
      <c r="Z74" s="216" t="str">
        <f t="shared" si="26"/>
        <v/>
      </c>
      <c r="AA74" s="217" t="str">
        <f t="shared" si="27"/>
        <v/>
      </c>
      <c r="AB74" s="141" t="str">
        <f t="shared" si="5"/>
        <v/>
      </c>
      <c r="AC74" s="142" t="str">
        <f t="shared" si="6"/>
        <v/>
      </c>
      <c r="AD74" s="143" t="str">
        <f t="shared" si="7"/>
        <v/>
      </c>
      <c r="AE74" s="144" t="str">
        <f t="shared" si="8"/>
        <v/>
      </c>
      <c r="AF74" s="144" t="str">
        <f t="shared" si="9"/>
        <v/>
      </c>
      <c r="AG74" s="151" t="str">
        <f t="shared" si="10"/>
        <v/>
      </c>
      <c r="AH74" s="152" t="str">
        <f t="shared" si="11"/>
        <v/>
      </c>
      <c r="AI74" s="146" t="str">
        <f t="shared" si="12"/>
        <v/>
      </c>
      <c r="AJ74" s="142" t="str">
        <f t="shared" si="13"/>
        <v/>
      </c>
      <c r="AK74" s="143" t="str">
        <f t="shared" si="28"/>
        <v/>
      </c>
      <c r="AL74" s="143" t="str">
        <f t="shared" si="29"/>
        <v/>
      </c>
      <c r="AM74" s="147" t="str">
        <f t="shared" si="30"/>
        <v/>
      </c>
      <c r="AN74" s="148" t="str">
        <f t="shared" si="14"/>
        <v/>
      </c>
      <c r="AO74" s="184" t="str">
        <f t="shared" si="31"/>
        <v/>
      </c>
      <c r="AP74" s="184" t="str">
        <f t="shared" si="34"/>
        <v/>
      </c>
      <c r="AQ74" s="149" t="str">
        <f t="shared" si="32"/>
        <v/>
      </c>
      <c r="AR74" s="179" t="str">
        <f t="shared" si="33"/>
        <v/>
      </c>
      <c r="AS74" s="218"/>
      <c r="AT74" s="177" t="e">
        <f t="shared" si="35"/>
        <v>#VALUE!</v>
      </c>
      <c r="AU74" s="99" t="str">
        <f t="shared" si="36"/>
        <v/>
      </c>
      <c r="AV74" s="89" t="e">
        <f t="shared" si="37"/>
        <v>#VALUE!</v>
      </c>
      <c r="AW74" s="89" t="e">
        <f t="shared" si="38"/>
        <v>#VALUE!</v>
      </c>
      <c r="AX74" s="89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</row>
    <row r="75" spans="1:106" s="60" customFormat="1" x14ac:dyDescent="0.25">
      <c r="A75" s="11"/>
      <c r="B75" s="90"/>
      <c r="C75" s="194"/>
      <c r="D75" s="169"/>
      <c r="E75" s="170"/>
      <c r="F75" s="171"/>
      <c r="G75" s="113" t="str">
        <f t="shared" si="20"/>
        <v/>
      </c>
      <c r="H75" s="164"/>
      <c r="I75" s="165"/>
      <c r="J75" s="122" t="str">
        <f t="shared" si="21"/>
        <v/>
      </c>
      <c r="K75" s="123"/>
      <c r="L75" s="219" t="str">
        <f t="shared" si="22"/>
        <v/>
      </c>
      <c r="M75" s="119" t="str">
        <f t="shared" si="0"/>
        <v/>
      </c>
      <c r="N75" s="120" t="str">
        <f t="shared" si="23"/>
        <v/>
      </c>
      <c r="O75" s="221"/>
      <c r="P75" s="124" t="str">
        <f t="shared" si="25"/>
        <v/>
      </c>
      <c r="Q75" s="158"/>
      <c r="R75" s="159"/>
      <c r="S75" s="160"/>
      <c r="T75" s="161"/>
      <c r="U75" s="161"/>
      <c r="V75" s="138" t="str">
        <f t="shared" si="1"/>
        <v/>
      </c>
      <c r="W75" s="150" t="str">
        <f t="shared" si="2"/>
        <v/>
      </c>
      <c r="X75" s="140" t="str">
        <f t="shared" si="3"/>
        <v/>
      </c>
      <c r="Y75" s="215" t="str">
        <f t="shared" si="4"/>
        <v/>
      </c>
      <c r="Z75" s="216" t="str">
        <f t="shared" si="26"/>
        <v/>
      </c>
      <c r="AA75" s="217" t="str">
        <f t="shared" si="27"/>
        <v/>
      </c>
      <c r="AB75" s="141" t="str">
        <f t="shared" si="5"/>
        <v/>
      </c>
      <c r="AC75" s="142" t="str">
        <f t="shared" si="6"/>
        <v/>
      </c>
      <c r="AD75" s="143" t="str">
        <f t="shared" si="7"/>
        <v/>
      </c>
      <c r="AE75" s="144" t="str">
        <f t="shared" si="8"/>
        <v/>
      </c>
      <c r="AF75" s="144" t="str">
        <f t="shared" si="9"/>
        <v/>
      </c>
      <c r="AG75" s="151" t="str">
        <f t="shared" si="10"/>
        <v/>
      </c>
      <c r="AH75" s="152" t="str">
        <f t="shared" si="11"/>
        <v/>
      </c>
      <c r="AI75" s="146" t="str">
        <f t="shared" si="12"/>
        <v/>
      </c>
      <c r="AJ75" s="142" t="str">
        <f t="shared" si="13"/>
        <v/>
      </c>
      <c r="AK75" s="143" t="str">
        <f t="shared" si="28"/>
        <v/>
      </c>
      <c r="AL75" s="143" t="str">
        <f t="shared" si="29"/>
        <v/>
      </c>
      <c r="AM75" s="147" t="str">
        <f t="shared" si="30"/>
        <v/>
      </c>
      <c r="AN75" s="148" t="str">
        <f t="shared" si="14"/>
        <v/>
      </c>
      <c r="AO75" s="184" t="str">
        <f t="shared" si="31"/>
        <v/>
      </c>
      <c r="AP75" s="184" t="str">
        <f t="shared" si="34"/>
        <v/>
      </c>
      <c r="AQ75" s="149" t="str">
        <f t="shared" si="32"/>
        <v/>
      </c>
      <c r="AR75" s="179" t="str">
        <f t="shared" si="33"/>
        <v/>
      </c>
      <c r="AS75" s="218"/>
      <c r="AT75" s="177" t="e">
        <f t="shared" si="35"/>
        <v>#VALUE!</v>
      </c>
      <c r="AU75" s="99" t="str">
        <f t="shared" si="36"/>
        <v/>
      </c>
      <c r="AV75" s="89" t="e">
        <f t="shared" si="37"/>
        <v>#VALUE!</v>
      </c>
      <c r="AW75" s="89" t="e">
        <f t="shared" si="38"/>
        <v>#VALUE!</v>
      </c>
      <c r="AX75" s="89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</row>
    <row r="76" spans="1:106" s="60" customFormat="1" x14ac:dyDescent="0.25">
      <c r="A76" s="11"/>
      <c r="B76" s="90"/>
      <c r="C76" s="194"/>
      <c r="D76" s="169"/>
      <c r="E76" s="170"/>
      <c r="F76" s="171"/>
      <c r="G76" s="113" t="str">
        <f t="shared" si="20"/>
        <v/>
      </c>
      <c r="H76" s="164"/>
      <c r="I76" s="165"/>
      <c r="J76" s="122" t="str">
        <f t="shared" si="21"/>
        <v/>
      </c>
      <c r="K76" s="123"/>
      <c r="L76" s="219" t="str">
        <f t="shared" si="22"/>
        <v/>
      </c>
      <c r="M76" s="119" t="str">
        <f t="shared" si="0"/>
        <v/>
      </c>
      <c r="N76" s="120" t="str">
        <f t="shared" si="23"/>
        <v/>
      </c>
      <c r="O76" s="221"/>
      <c r="P76" s="124" t="str">
        <f t="shared" si="25"/>
        <v/>
      </c>
      <c r="Q76" s="158"/>
      <c r="R76" s="159"/>
      <c r="S76" s="160"/>
      <c r="T76" s="161"/>
      <c r="U76" s="161"/>
      <c r="V76" s="138" t="str">
        <f t="shared" si="1"/>
        <v/>
      </c>
      <c r="W76" s="150" t="str">
        <f t="shared" si="2"/>
        <v/>
      </c>
      <c r="X76" s="140" t="str">
        <f t="shared" si="3"/>
        <v/>
      </c>
      <c r="Y76" s="215" t="str">
        <f t="shared" si="4"/>
        <v/>
      </c>
      <c r="Z76" s="216" t="str">
        <f t="shared" si="26"/>
        <v/>
      </c>
      <c r="AA76" s="217" t="str">
        <f t="shared" si="27"/>
        <v/>
      </c>
      <c r="AB76" s="141" t="str">
        <f t="shared" si="5"/>
        <v/>
      </c>
      <c r="AC76" s="142" t="str">
        <f t="shared" si="6"/>
        <v/>
      </c>
      <c r="AD76" s="143" t="str">
        <f t="shared" si="7"/>
        <v/>
      </c>
      <c r="AE76" s="144" t="str">
        <f t="shared" si="8"/>
        <v/>
      </c>
      <c r="AF76" s="144" t="str">
        <f t="shared" si="9"/>
        <v/>
      </c>
      <c r="AG76" s="151" t="str">
        <f t="shared" si="10"/>
        <v/>
      </c>
      <c r="AH76" s="152" t="str">
        <f t="shared" si="11"/>
        <v/>
      </c>
      <c r="AI76" s="146" t="str">
        <f t="shared" si="12"/>
        <v/>
      </c>
      <c r="AJ76" s="142" t="str">
        <f t="shared" si="13"/>
        <v/>
      </c>
      <c r="AK76" s="143" t="str">
        <f t="shared" si="28"/>
        <v/>
      </c>
      <c r="AL76" s="143" t="str">
        <f t="shared" si="29"/>
        <v/>
      </c>
      <c r="AM76" s="147" t="str">
        <f t="shared" si="30"/>
        <v/>
      </c>
      <c r="AN76" s="148" t="str">
        <f t="shared" si="14"/>
        <v/>
      </c>
      <c r="AO76" s="184" t="str">
        <f t="shared" si="31"/>
        <v/>
      </c>
      <c r="AP76" s="184" t="str">
        <f t="shared" si="34"/>
        <v/>
      </c>
      <c r="AQ76" s="149" t="str">
        <f t="shared" si="32"/>
        <v/>
      </c>
      <c r="AR76" s="179" t="str">
        <f t="shared" si="33"/>
        <v/>
      </c>
      <c r="AS76" s="218"/>
      <c r="AT76" s="177" t="e">
        <f t="shared" si="35"/>
        <v>#VALUE!</v>
      </c>
      <c r="AU76" s="99" t="str">
        <f t="shared" si="36"/>
        <v/>
      </c>
      <c r="AV76" s="89" t="e">
        <f t="shared" si="37"/>
        <v>#VALUE!</v>
      </c>
      <c r="AW76" s="89" t="e">
        <f t="shared" si="38"/>
        <v>#VALUE!</v>
      </c>
      <c r="AX76" s="89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</row>
    <row r="77" spans="1:106" s="60" customFormat="1" x14ac:dyDescent="0.25">
      <c r="A77" s="11"/>
      <c r="B77" s="90"/>
      <c r="C77" s="194"/>
      <c r="D77" s="169"/>
      <c r="E77" s="170"/>
      <c r="F77" s="171"/>
      <c r="G77" s="113" t="str">
        <f t="shared" si="20"/>
        <v/>
      </c>
      <c r="H77" s="164"/>
      <c r="I77" s="165"/>
      <c r="J77" s="122" t="str">
        <f t="shared" si="21"/>
        <v/>
      </c>
      <c r="K77" s="123"/>
      <c r="L77" s="219" t="str">
        <f t="shared" si="22"/>
        <v/>
      </c>
      <c r="M77" s="119" t="str">
        <f t="shared" si="0"/>
        <v/>
      </c>
      <c r="N77" s="120" t="str">
        <f t="shared" si="23"/>
        <v/>
      </c>
      <c r="O77" s="221"/>
      <c r="P77" s="124" t="str">
        <f t="shared" si="25"/>
        <v/>
      </c>
      <c r="Q77" s="158"/>
      <c r="R77" s="159"/>
      <c r="S77" s="160"/>
      <c r="T77" s="161"/>
      <c r="U77" s="161"/>
      <c r="V77" s="138" t="str">
        <f t="shared" si="1"/>
        <v/>
      </c>
      <c r="W77" s="150" t="str">
        <f t="shared" si="2"/>
        <v/>
      </c>
      <c r="X77" s="140" t="str">
        <f t="shared" si="3"/>
        <v/>
      </c>
      <c r="Y77" s="215" t="str">
        <f t="shared" si="4"/>
        <v/>
      </c>
      <c r="Z77" s="216" t="str">
        <f t="shared" si="26"/>
        <v/>
      </c>
      <c r="AA77" s="217" t="str">
        <f t="shared" si="27"/>
        <v/>
      </c>
      <c r="AB77" s="141" t="str">
        <f t="shared" si="5"/>
        <v/>
      </c>
      <c r="AC77" s="142" t="str">
        <f t="shared" si="6"/>
        <v/>
      </c>
      <c r="AD77" s="143" t="str">
        <f t="shared" si="7"/>
        <v/>
      </c>
      <c r="AE77" s="144" t="str">
        <f t="shared" si="8"/>
        <v/>
      </c>
      <c r="AF77" s="144" t="str">
        <f t="shared" si="9"/>
        <v/>
      </c>
      <c r="AG77" s="151" t="str">
        <f t="shared" si="10"/>
        <v/>
      </c>
      <c r="AH77" s="152" t="str">
        <f t="shared" si="11"/>
        <v/>
      </c>
      <c r="AI77" s="146" t="str">
        <f t="shared" si="12"/>
        <v/>
      </c>
      <c r="AJ77" s="142" t="str">
        <f t="shared" si="13"/>
        <v/>
      </c>
      <c r="AK77" s="143" t="str">
        <f t="shared" si="28"/>
        <v/>
      </c>
      <c r="AL77" s="143" t="str">
        <f t="shared" si="29"/>
        <v/>
      </c>
      <c r="AM77" s="147" t="str">
        <f t="shared" si="30"/>
        <v/>
      </c>
      <c r="AN77" s="148" t="str">
        <f t="shared" si="14"/>
        <v/>
      </c>
      <c r="AO77" s="184" t="str">
        <f t="shared" si="31"/>
        <v/>
      </c>
      <c r="AP77" s="184" t="str">
        <f t="shared" si="34"/>
        <v/>
      </c>
      <c r="AQ77" s="149" t="str">
        <f t="shared" si="32"/>
        <v/>
      </c>
      <c r="AR77" s="179" t="str">
        <f t="shared" si="33"/>
        <v/>
      </c>
      <c r="AS77" s="218"/>
      <c r="AT77" s="177" t="e">
        <f t="shared" si="35"/>
        <v>#VALUE!</v>
      </c>
      <c r="AU77" s="99" t="str">
        <f t="shared" si="36"/>
        <v/>
      </c>
      <c r="AV77" s="89" t="e">
        <f t="shared" si="37"/>
        <v>#VALUE!</v>
      </c>
      <c r="AW77" s="89" t="e">
        <f t="shared" si="38"/>
        <v>#VALUE!</v>
      </c>
      <c r="AX77" s="89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</row>
    <row r="78" spans="1:106" s="60" customFormat="1" x14ac:dyDescent="0.25">
      <c r="A78" s="11"/>
      <c r="B78" s="90"/>
      <c r="C78" s="194"/>
      <c r="D78" s="169"/>
      <c r="E78" s="170"/>
      <c r="F78" s="171"/>
      <c r="G78" s="113" t="str">
        <f t="shared" si="20"/>
        <v/>
      </c>
      <c r="H78" s="164"/>
      <c r="I78" s="165"/>
      <c r="J78" s="122" t="str">
        <f t="shared" si="21"/>
        <v/>
      </c>
      <c r="K78" s="123"/>
      <c r="L78" s="219" t="str">
        <f t="shared" si="22"/>
        <v/>
      </c>
      <c r="M78" s="119" t="str">
        <f t="shared" si="0"/>
        <v/>
      </c>
      <c r="N78" s="120" t="str">
        <f t="shared" si="23"/>
        <v/>
      </c>
      <c r="O78" s="221"/>
      <c r="P78" s="124" t="str">
        <f t="shared" si="25"/>
        <v/>
      </c>
      <c r="Q78" s="158"/>
      <c r="R78" s="159"/>
      <c r="S78" s="160"/>
      <c r="T78" s="161"/>
      <c r="U78" s="161"/>
      <c r="V78" s="138" t="str">
        <f t="shared" si="1"/>
        <v/>
      </c>
      <c r="W78" s="150" t="str">
        <f t="shared" si="2"/>
        <v/>
      </c>
      <c r="X78" s="140" t="str">
        <f t="shared" si="3"/>
        <v/>
      </c>
      <c r="Y78" s="215" t="str">
        <f t="shared" si="4"/>
        <v/>
      </c>
      <c r="Z78" s="216" t="str">
        <f t="shared" si="26"/>
        <v/>
      </c>
      <c r="AA78" s="217" t="str">
        <f t="shared" si="27"/>
        <v/>
      </c>
      <c r="AB78" s="141" t="str">
        <f t="shared" si="5"/>
        <v/>
      </c>
      <c r="AC78" s="142" t="str">
        <f t="shared" si="6"/>
        <v/>
      </c>
      <c r="AD78" s="143" t="str">
        <f t="shared" si="7"/>
        <v/>
      </c>
      <c r="AE78" s="144" t="str">
        <f t="shared" si="8"/>
        <v/>
      </c>
      <c r="AF78" s="144" t="str">
        <f t="shared" si="9"/>
        <v/>
      </c>
      <c r="AG78" s="151" t="str">
        <f t="shared" si="10"/>
        <v/>
      </c>
      <c r="AH78" s="152" t="str">
        <f t="shared" si="11"/>
        <v/>
      </c>
      <c r="AI78" s="146" t="str">
        <f t="shared" si="12"/>
        <v/>
      </c>
      <c r="AJ78" s="142" t="str">
        <f t="shared" si="13"/>
        <v/>
      </c>
      <c r="AK78" s="143" t="str">
        <f t="shared" si="28"/>
        <v/>
      </c>
      <c r="AL78" s="143" t="str">
        <f t="shared" si="29"/>
        <v/>
      </c>
      <c r="AM78" s="147" t="str">
        <f t="shared" si="30"/>
        <v/>
      </c>
      <c r="AN78" s="148" t="str">
        <f t="shared" si="14"/>
        <v/>
      </c>
      <c r="AO78" s="184" t="str">
        <f t="shared" si="31"/>
        <v/>
      </c>
      <c r="AP78" s="184" t="str">
        <f t="shared" si="34"/>
        <v/>
      </c>
      <c r="AQ78" s="149" t="str">
        <f t="shared" si="32"/>
        <v/>
      </c>
      <c r="AR78" s="179" t="str">
        <f t="shared" si="33"/>
        <v/>
      </c>
      <c r="AS78" s="218"/>
      <c r="AT78" s="177" t="e">
        <f t="shared" si="35"/>
        <v>#VALUE!</v>
      </c>
      <c r="AU78" s="99" t="str">
        <f t="shared" si="36"/>
        <v/>
      </c>
      <c r="AV78" s="89" t="e">
        <f t="shared" si="37"/>
        <v>#VALUE!</v>
      </c>
      <c r="AW78" s="89" t="e">
        <f t="shared" si="38"/>
        <v>#VALUE!</v>
      </c>
      <c r="AX78" s="89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</row>
    <row r="79" spans="1:106" s="60" customFormat="1" x14ac:dyDescent="0.25">
      <c r="A79" s="11"/>
      <c r="B79" s="90"/>
      <c r="C79" s="194"/>
      <c r="D79" s="169"/>
      <c r="E79" s="170"/>
      <c r="F79" s="171"/>
      <c r="G79" s="113" t="str">
        <f t="shared" si="20"/>
        <v/>
      </c>
      <c r="H79" s="164"/>
      <c r="I79" s="165"/>
      <c r="J79" s="122" t="str">
        <f t="shared" si="21"/>
        <v/>
      </c>
      <c r="K79" s="123"/>
      <c r="L79" s="219" t="str">
        <f t="shared" si="22"/>
        <v/>
      </c>
      <c r="M79" s="119" t="str">
        <f t="shared" ref="M79:M141" si="39">IF(D79&gt;0,(AN79/N79),"")</f>
        <v/>
      </c>
      <c r="N79" s="120" t="str">
        <f t="shared" si="23"/>
        <v/>
      </c>
      <c r="O79" s="221"/>
      <c r="P79" s="124" t="str">
        <f t="shared" si="25"/>
        <v/>
      </c>
      <c r="Q79" s="158"/>
      <c r="R79" s="159"/>
      <c r="S79" s="160"/>
      <c r="T79" s="161"/>
      <c r="U79" s="161"/>
      <c r="V79" s="138" t="str">
        <f t="shared" ref="V79:V141" si="40">IF(D79&gt;0,(-Y79+R79),"")</f>
        <v/>
      </c>
      <c r="W79" s="150" t="str">
        <f t="shared" ref="W79:W139" si="41">IF(E79&gt;0,IF(Q79="LONG",(T79-R79)*L79,(R79-T79)*L79),"")</f>
        <v/>
      </c>
      <c r="X79" s="140" t="str">
        <f t="shared" ref="X79:X139" si="42">IF(D79&gt;0,(W79/$G$6),"")</f>
        <v/>
      </c>
      <c r="Y79" s="215" t="str">
        <f t="shared" ref="Y79:Y139" si="43">IF(D79&gt;0,IF(Q79="LONG",(T79-R79),(R79-T79)),"")</f>
        <v/>
      </c>
      <c r="Z79" s="216" t="str">
        <f t="shared" ref="Z79:Z141" si="44">IF(E79&gt;0,AQ79,"")</f>
        <v/>
      </c>
      <c r="AA79" s="217" t="str">
        <f t="shared" si="27"/>
        <v/>
      </c>
      <c r="AB79" s="141" t="str">
        <f t="shared" ref="AB79:AB139" si="45">IF(D79&gt;0,IF(M79&gt;0,(S79-R79)/(R79-T79),""),"")</f>
        <v/>
      </c>
      <c r="AC79" s="142" t="str">
        <f t="shared" ref="AC79:AC139" si="46">IF(E79&gt;0,AD79*L79,"")</f>
        <v/>
      </c>
      <c r="AD79" s="143" t="str">
        <f t="shared" ref="AD79:AD139" si="47">IF(E79&gt;0,IF(Q79="LONG",(S79-R79),(R79-S79)),"")</f>
        <v/>
      </c>
      <c r="AE79" s="144" t="str">
        <f t="shared" ref="AE79:AE139" si="48">IF(D79="","",IF(L79&gt;0,(AC79/$G$6),""))</f>
        <v/>
      </c>
      <c r="AF79" s="144" t="str">
        <f t="shared" ref="AF79:AF139" si="49">IF(D79&gt;0,IF(L79&gt;0,(AG79/$G$6),""),"")</f>
        <v/>
      </c>
      <c r="AG79" s="151" t="str">
        <f t="shared" ref="AG79:AG139" si="50">IF(E79&gt;0,AH79*L79,"")</f>
        <v/>
      </c>
      <c r="AH79" s="152" t="str">
        <f t="shared" ref="AH79:AH139" si="51">IF(D79="","",IF(Q79="LONG",(U79-R79),(R79-U79)))</f>
        <v/>
      </c>
      <c r="AI79" s="146" t="str">
        <f t="shared" ref="AI79:AI139" si="52">IF(Q79="LONG",IF(D79&gt;0,(AN79-N79)*($AK$6*J79*-1),""),"")</f>
        <v/>
      </c>
      <c r="AJ79" s="142" t="str">
        <f t="shared" ref="AJ79:AJ139" si="53">IF(Q79="SHORT",IF(D79&gt;0,(AN79-N79)*($AK$7*J79),""),"")</f>
        <v/>
      </c>
      <c r="AK79" s="143" t="str">
        <f t="shared" si="28"/>
        <v/>
      </c>
      <c r="AL79" s="143" t="str">
        <f t="shared" si="29"/>
        <v/>
      </c>
      <c r="AM79" s="147" t="str">
        <f t="shared" si="30"/>
        <v/>
      </c>
      <c r="AN79" s="148" t="str">
        <f t="shared" ref="AN79:AN139" si="54">IF(D79&gt;0,(R79*L79),"")</f>
        <v/>
      </c>
      <c r="AO79" s="184" t="str">
        <f t="shared" si="31"/>
        <v/>
      </c>
      <c r="AP79" s="184" t="str">
        <f t="shared" si="34"/>
        <v/>
      </c>
      <c r="AQ79" s="149" t="str">
        <f t="shared" si="32"/>
        <v/>
      </c>
      <c r="AR79" s="179" t="str">
        <f t="shared" si="33"/>
        <v/>
      </c>
      <c r="AS79" s="218"/>
      <c r="AT79" s="177" t="e">
        <f t="shared" si="35"/>
        <v>#VALUE!</v>
      </c>
      <c r="AU79" s="99" t="str">
        <f t="shared" si="36"/>
        <v/>
      </c>
      <c r="AV79" s="89" t="e">
        <f t="shared" si="37"/>
        <v>#VALUE!</v>
      </c>
      <c r="AW79" s="89" t="e">
        <f t="shared" si="38"/>
        <v>#VALUE!</v>
      </c>
      <c r="AX79" s="89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</row>
    <row r="80" spans="1:106" s="60" customFormat="1" x14ac:dyDescent="0.25">
      <c r="A80" s="11"/>
      <c r="B80" s="90"/>
      <c r="C80" s="194"/>
      <c r="D80" s="169"/>
      <c r="E80" s="170"/>
      <c r="F80" s="171"/>
      <c r="G80" s="113" t="str">
        <f t="shared" ref="G80:G139" si="55">IF(D80&gt;0,15%,"")</f>
        <v/>
      </c>
      <c r="H80" s="164"/>
      <c r="I80" s="165"/>
      <c r="J80" s="122" t="str">
        <f t="shared" ref="J80:J139" si="56">IF(H80&gt;1,ABS(H80-I80),"")</f>
        <v/>
      </c>
      <c r="K80" s="123"/>
      <c r="L80" s="219" t="str">
        <f t="shared" ref="L80:L141" si="57">IF(D80&gt;0,ROUND(($G$8/Y80),0),"")</f>
        <v/>
      </c>
      <c r="M80" s="119" t="str">
        <f t="shared" si="39"/>
        <v/>
      </c>
      <c r="N80" s="120" t="str">
        <f t="shared" ref="N80:N139" si="58">IF(D80&gt;0,(P80*L80),"")</f>
        <v/>
      </c>
      <c r="O80" s="221"/>
      <c r="P80" s="124" t="str">
        <f t="shared" ref="P80:P141" si="59">IF(D80&gt;0,(G80*R80),"")</f>
        <v/>
      </c>
      <c r="Q80" s="158"/>
      <c r="R80" s="159"/>
      <c r="S80" s="160"/>
      <c r="T80" s="161"/>
      <c r="U80" s="161"/>
      <c r="V80" s="138" t="str">
        <f t="shared" si="40"/>
        <v/>
      </c>
      <c r="W80" s="150" t="str">
        <f t="shared" si="41"/>
        <v/>
      </c>
      <c r="X80" s="140" t="str">
        <f t="shared" si="42"/>
        <v/>
      </c>
      <c r="Y80" s="215" t="str">
        <f t="shared" si="43"/>
        <v/>
      </c>
      <c r="Z80" s="216" t="str">
        <f t="shared" si="44"/>
        <v/>
      </c>
      <c r="AA80" s="217" t="str">
        <f t="shared" ref="AA80:AA141" si="60">IF(D80&gt;0,Z80/N80,"")</f>
        <v/>
      </c>
      <c r="AB80" s="141" t="str">
        <f t="shared" si="45"/>
        <v/>
      </c>
      <c r="AC80" s="142" t="str">
        <f t="shared" si="46"/>
        <v/>
      </c>
      <c r="AD80" s="143" t="str">
        <f t="shared" si="47"/>
        <v/>
      </c>
      <c r="AE80" s="144" t="str">
        <f t="shared" si="48"/>
        <v/>
      </c>
      <c r="AF80" s="144" t="str">
        <f t="shared" si="49"/>
        <v/>
      </c>
      <c r="AG80" s="151" t="str">
        <f t="shared" si="50"/>
        <v/>
      </c>
      <c r="AH80" s="152" t="str">
        <f t="shared" si="51"/>
        <v/>
      </c>
      <c r="AI80" s="146" t="str">
        <f t="shared" si="52"/>
        <v/>
      </c>
      <c r="AJ80" s="142" t="str">
        <f t="shared" si="53"/>
        <v/>
      </c>
      <c r="AK80" s="143" t="str">
        <f t="shared" ref="AK80:AK139" si="61">IF(D80&gt;0,IF(AN80*$AN$5&lt;50,$AN$6,AN80*$AN$5*-1),"")</f>
        <v/>
      </c>
      <c r="AL80" s="143" t="str">
        <f t="shared" ref="AL80:AL139" si="62">IF(D80&gt;0,IF(AN80*$AN$5&lt;50,$AN$6,AO80*$AN$5*-1),"")</f>
        <v/>
      </c>
      <c r="AM80" s="147" t="str">
        <f t="shared" ref="AM80:AM139" si="63">IF(D80&gt;0,IF(Q80="LONG",(AI80+AK80+AL80),(AJ80+AK80+AL80)),"")</f>
        <v/>
      </c>
      <c r="AN80" s="148" t="str">
        <f t="shared" si="54"/>
        <v/>
      </c>
      <c r="AO80" s="184" t="str">
        <f t="shared" ref="AO80:AO139" si="64">IF(D80&gt;0,(U80*L80),"")</f>
        <v/>
      </c>
      <c r="AP80" s="184" t="str">
        <f t="shared" si="34"/>
        <v/>
      </c>
      <c r="AQ80" s="149" t="str">
        <f t="shared" ref="AQ80:AQ139" si="65">IF(D80="","",IF(Q80="LONG",(AP80+AI80+AM80),(AP80+AJ80+AM80))*AND(L80&gt;1))</f>
        <v/>
      </c>
      <c r="AR80" s="179" t="str">
        <f t="shared" ref="AR80:AR141" si="66">IF(D80&gt;0,AQ80+AR79,"")</f>
        <v/>
      </c>
      <c r="AS80" s="218"/>
      <c r="AT80" s="177" t="e">
        <f t="shared" si="35"/>
        <v>#VALUE!</v>
      </c>
      <c r="AU80" s="99" t="str">
        <f t="shared" si="36"/>
        <v/>
      </c>
      <c r="AV80" s="89" t="e">
        <f t="shared" si="37"/>
        <v>#VALUE!</v>
      </c>
      <c r="AW80" s="89" t="e">
        <f t="shared" si="38"/>
        <v>#VALUE!</v>
      </c>
      <c r="AX80" s="89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</row>
    <row r="81" spans="1:106" s="60" customFormat="1" x14ac:dyDescent="0.25">
      <c r="A81" s="11"/>
      <c r="B81" s="90"/>
      <c r="C81" s="194"/>
      <c r="D81" s="169"/>
      <c r="E81" s="170"/>
      <c r="F81" s="171"/>
      <c r="G81" s="113" t="str">
        <f t="shared" si="55"/>
        <v/>
      </c>
      <c r="H81" s="164"/>
      <c r="I81" s="165"/>
      <c r="J81" s="122" t="str">
        <f t="shared" si="56"/>
        <v/>
      </c>
      <c r="K81" s="123"/>
      <c r="L81" s="219" t="str">
        <f t="shared" si="57"/>
        <v/>
      </c>
      <c r="M81" s="119" t="str">
        <f t="shared" si="39"/>
        <v/>
      </c>
      <c r="N81" s="120" t="str">
        <f t="shared" si="58"/>
        <v/>
      </c>
      <c r="O81" s="221"/>
      <c r="P81" s="124" t="str">
        <f t="shared" si="59"/>
        <v/>
      </c>
      <c r="Q81" s="158"/>
      <c r="R81" s="159"/>
      <c r="S81" s="160"/>
      <c r="T81" s="161"/>
      <c r="U81" s="161"/>
      <c r="V81" s="138" t="str">
        <f t="shared" si="40"/>
        <v/>
      </c>
      <c r="W81" s="150" t="str">
        <f t="shared" si="41"/>
        <v/>
      </c>
      <c r="X81" s="140" t="str">
        <f t="shared" si="42"/>
        <v/>
      </c>
      <c r="Y81" s="215" t="str">
        <f t="shared" si="43"/>
        <v/>
      </c>
      <c r="Z81" s="216" t="str">
        <f t="shared" si="44"/>
        <v/>
      </c>
      <c r="AA81" s="217" t="str">
        <f t="shared" si="60"/>
        <v/>
      </c>
      <c r="AB81" s="141" t="str">
        <f t="shared" si="45"/>
        <v/>
      </c>
      <c r="AC81" s="142" t="str">
        <f t="shared" si="46"/>
        <v/>
      </c>
      <c r="AD81" s="143" t="str">
        <f t="shared" si="47"/>
        <v/>
      </c>
      <c r="AE81" s="144" t="str">
        <f t="shared" si="48"/>
        <v/>
      </c>
      <c r="AF81" s="144" t="str">
        <f t="shared" si="49"/>
        <v/>
      </c>
      <c r="AG81" s="151" t="str">
        <f t="shared" si="50"/>
        <v/>
      </c>
      <c r="AH81" s="152" t="str">
        <f t="shared" si="51"/>
        <v/>
      </c>
      <c r="AI81" s="146" t="str">
        <f t="shared" si="52"/>
        <v/>
      </c>
      <c r="AJ81" s="142" t="str">
        <f t="shared" si="53"/>
        <v/>
      </c>
      <c r="AK81" s="143" t="str">
        <f t="shared" si="61"/>
        <v/>
      </c>
      <c r="AL81" s="143" t="str">
        <f t="shared" si="62"/>
        <v/>
      </c>
      <c r="AM81" s="147" t="str">
        <f t="shared" si="63"/>
        <v/>
      </c>
      <c r="AN81" s="148" t="str">
        <f t="shared" si="54"/>
        <v/>
      </c>
      <c r="AO81" s="184" t="str">
        <f t="shared" si="64"/>
        <v/>
      </c>
      <c r="AP81" s="184" t="str">
        <f t="shared" si="34"/>
        <v/>
      </c>
      <c r="AQ81" s="149" t="str">
        <f t="shared" si="65"/>
        <v/>
      </c>
      <c r="AR81" s="179" t="str">
        <f t="shared" si="66"/>
        <v/>
      </c>
      <c r="AS81" s="218"/>
      <c r="AT81" s="177" t="e">
        <f t="shared" si="35"/>
        <v>#VALUE!</v>
      </c>
      <c r="AU81" s="99" t="str">
        <f t="shared" si="36"/>
        <v/>
      </c>
      <c r="AV81" s="89" t="e">
        <f t="shared" si="37"/>
        <v>#VALUE!</v>
      </c>
      <c r="AW81" s="89" t="e">
        <f t="shared" si="38"/>
        <v>#VALUE!</v>
      </c>
      <c r="AX81" s="89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</row>
    <row r="82" spans="1:106" s="60" customFormat="1" x14ac:dyDescent="0.25">
      <c r="A82" s="11"/>
      <c r="B82" s="90"/>
      <c r="C82" s="194"/>
      <c r="D82" s="169"/>
      <c r="E82" s="170"/>
      <c r="F82" s="171"/>
      <c r="G82" s="113" t="str">
        <f t="shared" si="55"/>
        <v/>
      </c>
      <c r="H82" s="164"/>
      <c r="I82" s="165"/>
      <c r="J82" s="122" t="str">
        <f t="shared" si="56"/>
        <v/>
      </c>
      <c r="K82" s="123"/>
      <c r="L82" s="219" t="str">
        <f t="shared" si="57"/>
        <v/>
      </c>
      <c r="M82" s="119" t="str">
        <f t="shared" si="39"/>
        <v/>
      </c>
      <c r="N82" s="120" t="str">
        <f t="shared" si="58"/>
        <v/>
      </c>
      <c r="O82" s="221"/>
      <c r="P82" s="124" t="str">
        <f t="shared" si="59"/>
        <v/>
      </c>
      <c r="Q82" s="158"/>
      <c r="R82" s="159"/>
      <c r="S82" s="160"/>
      <c r="T82" s="161"/>
      <c r="U82" s="161"/>
      <c r="V82" s="138" t="str">
        <f t="shared" si="40"/>
        <v/>
      </c>
      <c r="W82" s="150" t="str">
        <f t="shared" si="41"/>
        <v/>
      </c>
      <c r="X82" s="140" t="str">
        <f t="shared" si="42"/>
        <v/>
      </c>
      <c r="Y82" s="215" t="str">
        <f t="shared" si="43"/>
        <v/>
      </c>
      <c r="Z82" s="216" t="str">
        <f t="shared" si="44"/>
        <v/>
      </c>
      <c r="AA82" s="217" t="str">
        <f t="shared" si="60"/>
        <v/>
      </c>
      <c r="AB82" s="141" t="str">
        <f t="shared" si="45"/>
        <v/>
      </c>
      <c r="AC82" s="142" t="str">
        <f t="shared" si="46"/>
        <v/>
      </c>
      <c r="AD82" s="143" t="str">
        <f t="shared" si="47"/>
        <v/>
      </c>
      <c r="AE82" s="144" t="str">
        <f t="shared" si="48"/>
        <v/>
      </c>
      <c r="AF82" s="144" t="str">
        <f t="shared" si="49"/>
        <v/>
      </c>
      <c r="AG82" s="151" t="str">
        <f t="shared" si="50"/>
        <v/>
      </c>
      <c r="AH82" s="152" t="str">
        <f t="shared" si="51"/>
        <v/>
      </c>
      <c r="AI82" s="146" t="str">
        <f t="shared" si="52"/>
        <v/>
      </c>
      <c r="AJ82" s="142" t="str">
        <f t="shared" si="53"/>
        <v/>
      </c>
      <c r="AK82" s="143" t="str">
        <f t="shared" si="61"/>
        <v/>
      </c>
      <c r="AL82" s="143" t="str">
        <f t="shared" si="62"/>
        <v/>
      </c>
      <c r="AM82" s="147" t="str">
        <f t="shared" si="63"/>
        <v/>
      </c>
      <c r="AN82" s="148" t="str">
        <f t="shared" si="54"/>
        <v/>
      </c>
      <c r="AO82" s="184" t="str">
        <f t="shared" si="64"/>
        <v/>
      </c>
      <c r="AP82" s="184" t="str">
        <f t="shared" si="34"/>
        <v/>
      </c>
      <c r="AQ82" s="149" t="str">
        <f t="shared" si="65"/>
        <v/>
      </c>
      <c r="AR82" s="179" t="str">
        <f t="shared" si="66"/>
        <v/>
      </c>
      <c r="AS82" s="218"/>
      <c r="AT82" s="177" t="e">
        <f t="shared" si="35"/>
        <v>#VALUE!</v>
      </c>
      <c r="AU82" s="99" t="str">
        <f t="shared" si="36"/>
        <v/>
      </c>
      <c r="AV82" s="89" t="e">
        <f t="shared" si="37"/>
        <v>#VALUE!</v>
      </c>
      <c r="AW82" s="89" t="e">
        <f t="shared" si="38"/>
        <v>#VALUE!</v>
      </c>
      <c r="AX82" s="89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</row>
    <row r="83" spans="1:106" s="60" customFormat="1" x14ac:dyDescent="0.25">
      <c r="A83" s="11"/>
      <c r="B83" s="90"/>
      <c r="C83" s="194"/>
      <c r="D83" s="169"/>
      <c r="E83" s="170"/>
      <c r="F83" s="171"/>
      <c r="G83" s="113" t="str">
        <f t="shared" si="55"/>
        <v/>
      </c>
      <c r="H83" s="164"/>
      <c r="I83" s="165"/>
      <c r="J83" s="122" t="str">
        <f t="shared" si="56"/>
        <v/>
      </c>
      <c r="K83" s="123"/>
      <c r="L83" s="219" t="str">
        <f t="shared" si="57"/>
        <v/>
      </c>
      <c r="M83" s="119" t="str">
        <f t="shared" si="39"/>
        <v/>
      </c>
      <c r="N83" s="120" t="str">
        <f t="shared" si="58"/>
        <v/>
      </c>
      <c r="O83" s="221"/>
      <c r="P83" s="124" t="str">
        <f t="shared" si="59"/>
        <v/>
      </c>
      <c r="Q83" s="158"/>
      <c r="R83" s="159"/>
      <c r="S83" s="160"/>
      <c r="T83" s="161"/>
      <c r="U83" s="161"/>
      <c r="V83" s="138" t="str">
        <f t="shared" si="40"/>
        <v/>
      </c>
      <c r="W83" s="150" t="str">
        <f t="shared" si="41"/>
        <v/>
      </c>
      <c r="X83" s="140" t="str">
        <f t="shared" si="42"/>
        <v/>
      </c>
      <c r="Y83" s="215" t="str">
        <f t="shared" si="43"/>
        <v/>
      </c>
      <c r="Z83" s="216" t="str">
        <f t="shared" si="44"/>
        <v/>
      </c>
      <c r="AA83" s="217" t="str">
        <f t="shared" si="60"/>
        <v/>
      </c>
      <c r="AB83" s="141" t="str">
        <f t="shared" si="45"/>
        <v/>
      </c>
      <c r="AC83" s="142" t="str">
        <f t="shared" si="46"/>
        <v/>
      </c>
      <c r="AD83" s="143" t="str">
        <f t="shared" si="47"/>
        <v/>
      </c>
      <c r="AE83" s="144" t="str">
        <f t="shared" si="48"/>
        <v/>
      </c>
      <c r="AF83" s="144" t="str">
        <f t="shared" si="49"/>
        <v/>
      </c>
      <c r="AG83" s="151" t="str">
        <f t="shared" si="50"/>
        <v/>
      </c>
      <c r="AH83" s="152" t="str">
        <f t="shared" si="51"/>
        <v/>
      </c>
      <c r="AI83" s="146" t="str">
        <f t="shared" si="52"/>
        <v/>
      </c>
      <c r="AJ83" s="142" t="str">
        <f t="shared" si="53"/>
        <v/>
      </c>
      <c r="AK83" s="143" t="str">
        <f t="shared" si="61"/>
        <v/>
      </c>
      <c r="AL83" s="143" t="str">
        <f t="shared" si="62"/>
        <v/>
      </c>
      <c r="AM83" s="147" t="str">
        <f t="shared" si="63"/>
        <v/>
      </c>
      <c r="AN83" s="148" t="str">
        <f t="shared" si="54"/>
        <v/>
      </c>
      <c r="AO83" s="184" t="str">
        <f t="shared" si="64"/>
        <v/>
      </c>
      <c r="AP83" s="184" t="str">
        <f t="shared" si="34"/>
        <v/>
      </c>
      <c r="AQ83" s="149" t="str">
        <f t="shared" si="65"/>
        <v/>
      </c>
      <c r="AR83" s="179" t="str">
        <f t="shared" si="66"/>
        <v/>
      </c>
      <c r="AS83" s="218"/>
      <c r="AT83" s="177" t="e">
        <f t="shared" si="35"/>
        <v>#VALUE!</v>
      </c>
      <c r="AU83" s="99" t="str">
        <f t="shared" si="36"/>
        <v/>
      </c>
      <c r="AV83" s="89" t="e">
        <f t="shared" si="37"/>
        <v>#VALUE!</v>
      </c>
      <c r="AW83" s="89" t="e">
        <f t="shared" si="38"/>
        <v>#VALUE!</v>
      </c>
      <c r="AX83" s="89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</row>
    <row r="84" spans="1:106" s="60" customFormat="1" x14ac:dyDescent="0.25">
      <c r="A84" s="11"/>
      <c r="B84" s="90"/>
      <c r="C84" s="194"/>
      <c r="D84" s="169"/>
      <c r="E84" s="170"/>
      <c r="F84" s="171"/>
      <c r="G84" s="113" t="str">
        <f t="shared" si="55"/>
        <v/>
      </c>
      <c r="H84" s="164"/>
      <c r="I84" s="165"/>
      <c r="J84" s="122" t="str">
        <f t="shared" si="56"/>
        <v/>
      </c>
      <c r="K84" s="123"/>
      <c r="L84" s="219" t="str">
        <f t="shared" si="57"/>
        <v/>
      </c>
      <c r="M84" s="119" t="str">
        <f t="shared" si="39"/>
        <v/>
      </c>
      <c r="N84" s="120" t="str">
        <f t="shared" si="58"/>
        <v/>
      </c>
      <c r="O84" s="221"/>
      <c r="P84" s="124" t="str">
        <f t="shared" si="59"/>
        <v/>
      </c>
      <c r="Q84" s="158"/>
      <c r="R84" s="159"/>
      <c r="S84" s="160"/>
      <c r="T84" s="161"/>
      <c r="U84" s="161"/>
      <c r="V84" s="138" t="str">
        <f t="shared" si="40"/>
        <v/>
      </c>
      <c r="W84" s="150" t="str">
        <f t="shared" si="41"/>
        <v/>
      </c>
      <c r="X84" s="140" t="str">
        <f t="shared" si="42"/>
        <v/>
      </c>
      <c r="Y84" s="215" t="str">
        <f t="shared" si="43"/>
        <v/>
      </c>
      <c r="Z84" s="216" t="str">
        <f t="shared" si="44"/>
        <v/>
      </c>
      <c r="AA84" s="217" t="str">
        <f t="shared" si="60"/>
        <v/>
      </c>
      <c r="AB84" s="141" t="str">
        <f t="shared" si="45"/>
        <v/>
      </c>
      <c r="AC84" s="142" t="str">
        <f t="shared" si="46"/>
        <v/>
      </c>
      <c r="AD84" s="143" t="str">
        <f t="shared" si="47"/>
        <v/>
      </c>
      <c r="AE84" s="144" t="str">
        <f t="shared" si="48"/>
        <v/>
      </c>
      <c r="AF84" s="144" t="str">
        <f t="shared" si="49"/>
        <v/>
      </c>
      <c r="AG84" s="151" t="str">
        <f t="shared" si="50"/>
        <v/>
      </c>
      <c r="AH84" s="152" t="str">
        <f t="shared" si="51"/>
        <v/>
      </c>
      <c r="AI84" s="146" t="str">
        <f t="shared" si="52"/>
        <v/>
      </c>
      <c r="AJ84" s="142" t="str">
        <f t="shared" si="53"/>
        <v/>
      </c>
      <c r="AK84" s="143" t="str">
        <f t="shared" si="61"/>
        <v/>
      </c>
      <c r="AL84" s="143" t="str">
        <f t="shared" si="62"/>
        <v/>
      </c>
      <c r="AM84" s="147" t="str">
        <f t="shared" si="63"/>
        <v/>
      </c>
      <c r="AN84" s="148" t="str">
        <f t="shared" si="54"/>
        <v/>
      </c>
      <c r="AO84" s="184" t="str">
        <f t="shared" si="64"/>
        <v/>
      </c>
      <c r="AP84" s="184" t="str">
        <f t="shared" si="34"/>
        <v/>
      </c>
      <c r="AQ84" s="149" t="str">
        <f t="shared" si="65"/>
        <v/>
      </c>
      <c r="AR84" s="179" t="str">
        <f t="shared" si="66"/>
        <v/>
      </c>
      <c r="AS84" s="218"/>
      <c r="AT84" s="177" t="e">
        <f t="shared" si="35"/>
        <v>#VALUE!</v>
      </c>
      <c r="AU84" s="99" t="str">
        <f t="shared" si="36"/>
        <v/>
      </c>
      <c r="AV84" s="89" t="e">
        <f t="shared" si="37"/>
        <v>#VALUE!</v>
      </c>
      <c r="AW84" s="89" t="e">
        <f t="shared" si="38"/>
        <v>#VALUE!</v>
      </c>
      <c r="AX84" s="89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</row>
    <row r="85" spans="1:106" s="60" customFormat="1" x14ac:dyDescent="0.25">
      <c r="A85" s="11"/>
      <c r="B85" s="90"/>
      <c r="C85" s="194"/>
      <c r="D85" s="169"/>
      <c r="E85" s="170"/>
      <c r="F85" s="171"/>
      <c r="G85" s="113" t="str">
        <f t="shared" si="55"/>
        <v/>
      </c>
      <c r="H85" s="164"/>
      <c r="I85" s="165"/>
      <c r="J85" s="122" t="str">
        <f t="shared" si="56"/>
        <v/>
      </c>
      <c r="K85" s="123"/>
      <c r="L85" s="219" t="str">
        <f t="shared" si="57"/>
        <v/>
      </c>
      <c r="M85" s="119" t="str">
        <f t="shared" si="39"/>
        <v/>
      </c>
      <c r="N85" s="120" t="str">
        <f t="shared" si="58"/>
        <v/>
      </c>
      <c r="O85" s="221"/>
      <c r="P85" s="124" t="str">
        <f t="shared" si="59"/>
        <v/>
      </c>
      <c r="Q85" s="158"/>
      <c r="R85" s="159"/>
      <c r="S85" s="160"/>
      <c r="T85" s="161"/>
      <c r="U85" s="161"/>
      <c r="V85" s="138" t="str">
        <f t="shared" si="40"/>
        <v/>
      </c>
      <c r="W85" s="150" t="str">
        <f t="shared" si="41"/>
        <v/>
      </c>
      <c r="X85" s="140" t="str">
        <f t="shared" si="42"/>
        <v/>
      </c>
      <c r="Y85" s="215" t="str">
        <f t="shared" si="43"/>
        <v/>
      </c>
      <c r="Z85" s="216" t="str">
        <f t="shared" si="44"/>
        <v/>
      </c>
      <c r="AA85" s="217" t="str">
        <f t="shared" si="60"/>
        <v/>
      </c>
      <c r="AB85" s="141" t="str">
        <f t="shared" si="45"/>
        <v/>
      </c>
      <c r="AC85" s="142" t="str">
        <f t="shared" si="46"/>
        <v/>
      </c>
      <c r="AD85" s="143" t="str">
        <f t="shared" si="47"/>
        <v/>
      </c>
      <c r="AE85" s="144" t="str">
        <f t="shared" si="48"/>
        <v/>
      </c>
      <c r="AF85" s="144" t="str">
        <f t="shared" si="49"/>
        <v/>
      </c>
      <c r="AG85" s="151" t="str">
        <f t="shared" si="50"/>
        <v/>
      </c>
      <c r="AH85" s="152" t="str">
        <f t="shared" si="51"/>
        <v/>
      </c>
      <c r="AI85" s="146" t="str">
        <f t="shared" si="52"/>
        <v/>
      </c>
      <c r="AJ85" s="142" t="str">
        <f t="shared" si="53"/>
        <v/>
      </c>
      <c r="AK85" s="143" t="str">
        <f t="shared" si="61"/>
        <v/>
      </c>
      <c r="AL85" s="143" t="str">
        <f t="shared" si="62"/>
        <v/>
      </c>
      <c r="AM85" s="147" t="str">
        <f t="shared" si="63"/>
        <v/>
      </c>
      <c r="AN85" s="148" t="str">
        <f t="shared" si="54"/>
        <v/>
      </c>
      <c r="AO85" s="184" t="str">
        <f t="shared" si="64"/>
        <v/>
      </c>
      <c r="AP85" s="184" t="str">
        <f t="shared" si="34"/>
        <v/>
      </c>
      <c r="AQ85" s="149" t="str">
        <f t="shared" si="65"/>
        <v/>
      </c>
      <c r="AR85" s="179" t="str">
        <f t="shared" si="66"/>
        <v/>
      </c>
      <c r="AS85" s="218"/>
      <c r="AT85" s="177" t="e">
        <f t="shared" si="35"/>
        <v>#VALUE!</v>
      </c>
      <c r="AU85" s="99" t="str">
        <f t="shared" si="36"/>
        <v/>
      </c>
      <c r="AV85" s="89" t="e">
        <f t="shared" si="37"/>
        <v>#VALUE!</v>
      </c>
      <c r="AW85" s="89" t="e">
        <f t="shared" si="38"/>
        <v>#VALUE!</v>
      </c>
      <c r="AX85" s="89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</row>
    <row r="86" spans="1:106" s="60" customFormat="1" x14ac:dyDescent="0.25">
      <c r="A86" s="11"/>
      <c r="B86" s="90"/>
      <c r="C86" s="194"/>
      <c r="D86" s="169"/>
      <c r="E86" s="170"/>
      <c r="F86" s="171"/>
      <c r="G86" s="113" t="str">
        <f t="shared" si="55"/>
        <v/>
      </c>
      <c r="H86" s="164"/>
      <c r="I86" s="165"/>
      <c r="J86" s="122" t="str">
        <f t="shared" si="56"/>
        <v/>
      </c>
      <c r="K86" s="123"/>
      <c r="L86" s="219" t="str">
        <f t="shared" si="57"/>
        <v/>
      </c>
      <c r="M86" s="119" t="str">
        <f t="shared" si="39"/>
        <v/>
      </c>
      <c r="N86" s="120" t="str">
        <f t="shared" si="58"/>
        <v/>
      </c>
      <c r="O86" s="221"/>
      <c r="P86" s="124" t="str">
        <f t="shared" si="59"/>
        <v/>
      </c>
      <c r="Q86" s="158"/>
      <c r="R86" s="159"/>
      <c r="S86" s="160"/>
      <c r="T86" s="161"/>
      <c r="U86" s="161"/>
      <c r="V86" s="138" t="str">
        <f t="shared" si="40"/>
        <v/>
      </c>
      <c r="W86" s="150" t="str">
        <f t="shared" si="41"/>
        <v/>
      </c>
      <c r="X86" s="140" t="str">
        <f t="shared" si="42"/>
        <v/>
      </c>
      <c r="Y86" s="215" t="str">
        <f t="shared" si="43"/>
        <v/>
      </c>
      <c r="Z86" s="216" t="str">
        <f t="shared" si="44"/>
        <v/>
      </c>
      <c r="AA86" s="217" t="str">
        <f t="shared" si="60"/>
        <v/>
      </c>
      <c r="AB86" s="141" t="str">
        <f t="shared" si="45"/>
        <v/>
      </c>
      <c r="AC86" s="142" t="str">
        <f t="shared" si="46"/>
        <v/>
      </c>
      <c r="AD86" s="143" t="str">
        <f t="shared" si="47"/>
        <v/>
      </c>
      <c r="AE86" s="144" t="str">
        <f t="shared" si="48"/>
        <v/>
      </c>
      <c r="AF86" s="144" t="str">
        <f t="shared" si="49"/>
        <v/>
      </c>
      <c r="AG86" s="151" t="str">
        <f t="shared" si="50"/>
        <v/>
      </c>
      <c r="AH86" s="152" t="str">
        <f t="shared" si="51"/>
        <v/>
      </c>
      <c r="AI86" s="146" t="str">
        <f t="shared" si="52"/>
        <v/>
      </c>
      <c r="AJ86" s="142" t="str">
        <f t="shared" si="53"/>
        <v/>
      </c>
      <c r="AK86" s="143" t="str">
        <f t="shared" si="61"/>
        <v/>
      </c>
      <c r="AL86" s="143" t="str">
        <f t="shared" si="62"/>
        <v/>
      </c>
      <c r="AM86" s="147" t="str">
        <f t="shared" si="63"/>
        <v/>
      </c>
      <c r="AN86" s="148" t="str">
        <f t="shared" si="54"/>
        <v/>
      </c>
      <c r="AO86" s="184" t="str">
        <f t="shared" si="64"/>
        <v/>
      </c>
      <c r="AP86" s="184" t="str">
        <f t="shared" si="34"/>
        <v/>
      </c>
      <c r="AQ86" s="149" t="str">
        <f t="shared" si="65"/>
        <v/>
      </c>
      <c r="AR86" s="179" t="str">
        <f t="shared" si="66"/>
        <v/>
      </c>
      <c r="AS86" s="218"/>
      <c r="AT86" s="177" t="e">
        <f t="shared" si="35"/>
        <v>#VALUE!</v>
      </c>
      <c r="AU86" s="99" t="str">
        <f t="shared" si="36"/>
        <v/>
      </c>
      <c r="AV86" s="89" t="e">
        <f t="shared" si="37"/>
        <v>#VALUE!</v>
      </c>
      <c r="AW86" s="89" t="e">
        <f t="shared" si="38"/>
        <v>#VALUE!</v>
      </c>
      <c r="AX86" s="89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</row>
    <row r="87" spans="1:106" s="60" customFormat="1" x14ac:dyDescent="0.25">
      <c r="A87" s="11"/>
      <c r="B87" s="90"/>
      <c r="C87" s="194"/>
      <c r="D87" s="169"/>
      <c r="E87" s="170"/>
      <c r="F87" s="171"/>
      <c r="G87" s="113" t="str">
        <f t="shared" si="55"/>
        <v/>
      </c>
      <c r="H87" s="164"/>
      <c r="I87" s="165"/>
      <c r="J87" s="122" t="str">
        <f t="shared" si="56"/>
        <v/>
      </c>
      <c r="K87" s="123"/>
      <c r="L87" s="219" t="str">
        <f t="shared" si="57"/>
        <v/>
      </c>
      <c r="M87" s="119" t="str">
        <f t="shared" si="39"/>
        <v/>
      </c>
      <c r="N87" s="120" t="str">
        <f t="shared" si="58"/>
        <v/>
      </c>
      <c r="O87" s="221"/>
      <c r="P87" s="124" t="str">
        <f t="shared" si="59"/>
        <v/>
      </c>
      <c r="Q87" s="158"/>
      <c r="R87" s="159"/>
      <c r="S87" s="160"/>
      <c r="T87" s="161"/>
      <c r="U87" s="161"/>
      <c r="V87" s="138" t="str">
        <f t="shared" si="40"/>
        <v/>
      </c>
      <c r="W87" s="150" t="str">
        <f t="shared" si="41"/>
        <v/>
      </c>
      <c r="X87" s="140" t="str">
        <f t="shared" si="42"/>
        <v/>
      </c>
      <c r="Y87" s="215" t="str">
        <f t="shared" si="43"/>
        <v/>
      </c>
      <c r="Z87" s="216" t="str">
        <f t="shared" si="44"/>
        <v/>
      </c>
      <c r="AA87" s="217" t="str">
        <f t="shared" si="60"/>
        <v/>
      </c>
      <c r="AB87" s="141" t="str">
        <f t="shared" si="45"/>
        <v/>
      </c>
      <c r="AC87" s="142" t="str">
        <f t="shared" si="46"/>
        <v/>
      </c>
      <c r="AD87" s="143" t="str">
        <f t="shared" si="47"/>
        <v/>
      </c>
      <c r="AE87" s="144" t="str">
        <f t="shared" si="48"/>
        <v/>
      </c>
      <c r="AF87" s="144" t="str">
        <f t="shared" si="49"/>
        <v/>
      </c>
      <c r="AG87" s="151" t="str">
        <f t="shared" si="50"/>
        <v/>
      </c>
      <c r="AH87" s="152" t="str">
        <f t="shared" si="51"/>
        <v/>
      </c>
      <c r="AI87" s="146" t="str">
        <f t="shared" si="52"/>
        <v/>
      </c>
      <c r="AJ87" s="142" t="str">
        <f t="shared" si="53"/>
        <v/>
      </c>
      <c r="AK87" s="143" t="str">
        <f t="shared" si="61"/>
        <v/>
      </c>
      <c r="AL87" s="143" t="str">
        <f t="shared" si="62"/>
        <v/>
      </c>
      <c r="AM87" s="147" t="str">
        <f t="shared" si="63"/>
        <v/>
      </c>
      <c r="AN87" s="148" t="str">
        <f t="shared" si="54"/>
        <v/>
      </c>
      <c r="AO87" s="184" t="str">
        <f t="shared" si="64"/>
        <v/>
      </c>
      <c r="AP87" s="184" t="str">
        <f t="shared" si="34"/>
        <v/>
      </c>
      <c r="AQ87" s="149" t="str">
        <f t="shared" si="65"/>
        <v/>
      </c>
      <c r="AR87" s="179" t="str">
        <f t="shared" si="66"/>
        <v/>
      </c>
      <c r="AS87" s="218"/>
      <c r="AT87" s="177" t="e">
        <f t="shared" si="35"/>
        <v>#VALUE!</v>
      </c>
      <c r="AU87" s="99" t="str">
        <f t="shared" si="36"/>
        <v/>
      </c>
      <c r="AV87" s="89" t="e">
        <f t="shared" si="37"/>
        <v>#VALUE!</v>
      </c>
      <c r="AW87" s="89" t="e">
        <f t="shared" si="38"/>
        <v>#VALUE!</v>
      </c>
      <c r="AX87" s="89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</row>
    <row r="88" spans="1:106" s="60" customFormat="1" x14ac:dyDescent="0.25">
      <c r="A88" s="11"/>
      <c r="B88" s="90"/>
      <c r="C88" s="194"/>
      <c r="D88" s="169"/>
      <c r="E88" s="170"/>
      <c r="F88" s="171"/>
      <c r="G88" s="113" t="str">
        <f t="shared" si="55"/>
        <v/>
      </c>
      <c r="H88" s="164"/>
      <c r="I88" s="165"/>
      <c r="J88" s="122" t="str">
        <f t="shared" si="56"/>
        <v/>
      </c>
      <c r="K88" s="123"/>
      <c r="L88" s="219" t="str">
        <f t="shared" si="57"/>
        <v/>
      </c>
      <c r="M88" s="119" t="str">
        <f t="shared" si="39"/>
        <v/>
      </c>
      <c r="N88" s="120" t="str">
        <f t="shared" si="58"/>
        <v/>
      </c>
      <c r="O88" s="221"/>
      <c r="P88" s="124" t="str">
        <f t="shared" si="59"/>
        <v/>
      </c>
      <c r="Q88" s="158"/>
      <c r="R88" s="159"/>
      <c r="S88" s="160"/>
      <c r="T88" s="161"/>
      <c r="U88" s="161"/>
      <c r="V88" s="138" t="str">
        <f t="shared" si="40"/>
        <v/>
      </c>
      <c r="W88" s="150" t="str">
        <f t="shared" si="41"/>
        <v/>
      </c>
      <c r="X88" s="140" t="str">
        <f t="shared" si="42"/>
        <v/>
      </c>
      <c r="Y88" s="215" t="str">
        <f t="shared" si="43"/>
        <v/>
      </c>
      <c r="Z88" s="216" t="str">
        <f t="shared" si="44"/>
        <v/>
      </c>
      <c r="AA88" s="217" t="str">
        <f t="shared" si="60"/>
        <v/>
      </c>
      <c r="AB88" s="141" t="str">
        <f t="shared" si="45"/>
        <v/>
      </c>
      <c r="AC88" s="142" t="str">
        <f t="shared" si="46"/>
        <v/>
      </c>
      <c r="AD88" s="143" t="str">
        <f t="shared" si="47"/>
        <v/>
      </c>
      <c r="AE88" s="144" t="str">
        <f t="shared" si="48"/>
        <v/>
      </c>
      <c r="AF88" s="144" t="str">
        <f t="shared" si="49"/>
        <v/>
      </c>
      <c r="AG88" s="151" t="str">
        <f t="shared" si="50"/>
        <v/>
      </c>
      <c r="AH88" s="152" t="str">
        <f t="shared" si="51"/>
        <v/>
      </c>
      <c r="AI88" s="146" t="str">
        <f t="shared" si="52"/>
        <v/>
      </c>
      <c r="AJ88" s="142" t="str">
        <f t="shared" si="53"/>
        <v/>
      </c>
      <c r="AK88" s="143" t="str">
        <f t="shared" si="61"/>
        <v/>
      </c>
      <c r="AL88" s="143" t="str">
        <f t="shared" si="62"/>
        <v/>
      </c>
      <c r="AM88" s="147" t="str">
        <f t="shared" si="63"/>
        <v/>
      </c>
      <c r="AN88" s="148" t="str">
        <f t="shared" si="54"/>
        <v/>
      </c>
      <c r="AO88" s="184" t="str">
        <f t="shared" si="64"/>
        <v/>
      </c>
      <c r="AP88" s="184" t="str">
        <f t="shared" si="34"/>
        <v/>
      </c>
      <c r="AQ88" s="149" t="str">
        <f t="shared" si="65"/>
        <v/>
      </c>
      <c r="AR88" s="179" t="str">
        <f t="shared" si="66"/>
        <v/>
      </c>
      <c r="AS88" s="218"/>
      <c r="AT88" s="177" t="e">
        <f t="shared" si="35"/>
        <v>#VALUE!</v>
      </c>
      <c r="AU88" s="99" t="str">
        <f t="shared" si="36"/>
        <v/>
      </c>
      <c r="AV88" s="89" t="e">
        <f t="shared" si="37"/>
        <v>#VALUE!</v>
      </c>
      <c r="AW88" s="89" t="e">
        <f t="shared" si="38"/>
        <v>#VALUE!</v>
      </c>
      <c r="AX88" s="89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</row>
    <row r="89" spans="1:106" s="60" customFormat="1" x14ac:dyDescent="0.25">
      <c r="A89" s="11"/>
      <c r="B89" s="90"/>
      <c r="C89" s="194"/>
      <c r="D89" s="169"/>
      <c r="E89" s="170"/>
      <c r="F89" s="171"/>
      <c r="G89" s="113" t="str">
        <f t="shared" si="55"/>
        <v/>
      </c>
      <c r="H89" s="164"/>
      <c r="I89" s="165"/>
      <c r="J89" s="122" t="str">
        <f t="shared" si="56"/>
        <v/>
      </c>
      <c r="K89" s="123"/>
      <c r="L89" s="219" t="str">
        <f t="shared" si="57"/>
        <v/>
      </c>
      <c r="M89" s="119" t="str">
        <f t="shared" si="39"/>
        <v/>
      </c>
      <c r="N89" s="120" t="str">
        <f t="shared" si="58"/>
        <v/>
      </c>
      <c r="O89" s="221"/>
      <c r="P89" s="124" t="str">
        <f t="shared" si="59"/>
        <v/>
      </c>
      <c r="Q89" s="158"/>
      <c r="R89" s="159"/>
      <c r="S89" s="160"/>
      <c r="T89" s="161"/>
      <c r="U89" s="161"/>
      <c r="V89" s="138" t="str">
        <f t="shared" si="40"/>
        <v/>
      </c>
      <c r="W89" s="150" t="str">
        <f t="shared" si="41"/>
        <v/>
      </c>
      <c r="X89" s="140" t="str">
        <f t="shared" si="42"/>
        <v/>
      </c>
      <c r="Y89" s="215" t="str">
        <f t="shared" si="43"/>
        <v/>
      </c>
      <c r="Z89" s="216" t="str">
        <f t="shared" si="44"/>
        <v/>
      </c>
      <c r="AA89" s="217" t="str">
        <f t="shared" si="60"/>
        <v/>
      </c>
      <c r="AB89" s="141" t="str">
        <f t="shared" si="45"/>
        <v/>
      </c>
      <c r="AC89" s="142" t="str">
        <f t="shared" si="46"/>
        <v/>
      </c>
      <c r="AD89" s="143" t="str">
        <f t="shared" si="47"/>
        <v/>
      </c>
      <c r="AE89" s="144" t="str">
        <f t="shared" si="48"/>
        <v/>
      </c>
      <c r="AF89" s="144" t="str">
        <f t="shared" si="49"/>
        <v/>
      </c>
      <c r="AG89" s="151" t="str">
        <f t="shared" si="50"/>
        <v/>
      </c>
      <c r="AH89" s="152" t="str">
        <f t="shared" si="51"/>
        <v/>
      </c>
      <c r="AI89" s="146" t="str">
        <f t="shared" si="52"/>
        <v/>
      </c>
      <c r="AJ89" s="142" t="str">
        <f t="shared" si="53"/>
        <v/>
      </c>
      <c r="AK89" s="143" t="str">
        <f t="shared" si="61"/>
        <v/>
      </c>
      <c r="AL89" s="143" t="str">
        <f t="shared" si="62"/>
        <v/>
      </c>
      <c r="AM89" s="147" t="str">
        <f t="shared" si="63"/>
        <v/>
      </c>
      <c r="AN89" s="148" t="str">
        <f t="shared" si="54"/>
        <v/>
      </c>
      <c r="AO89" s="184" t="str">
        <f t="shared" si="64"/>
        <v/>
      </c>
      <c r="AP89" s="184" t="str">
        <f t="shared" si="34"/>
        <v/>
      </c>
      <c r="AQ89" s="149" t="str">
        <f t="shared" si="65"/>
        <v/>
      </c>
      <c r="AR89" s="179" t="str">
        <f t="shared" si="66"/>
        <v/>
      </c>
      <c r="AS89" s="218"/>
      <c r="AT89" s="177" t="e">
        <f t="shared" si="35"/>
        <v>#VALUE!</v>
      </c>
      <c r="AU89" s="99" t="str">
        <f t="shared" si="36"/>
        <v/>
      </c>
      <c r="AV89" s="89" t="e">
        <f t="shared" si="37"/>
        <v>#VALUE!</v>
      </c>
      <c r="AW89" s="89" t="e">
        <f t="shared" si="38"/>
        <v>#VALUE!</v>
      </c>
      <c r="AX89" s="89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</row>
    <row r="90" spans="1:106" s="60" customFormat="1" x14ac:dyDescent="0.25">
      <c r="A90" s="11"/>
      <c r="B90" s="90"/>
      <c r="C90" s="194"/>
      <c r="D90" s="169"/>
      <c r="E90" s="170"/>
      <c r="F90" s="171"/>
      <c r="G90" s="113" t="str">
        <f t="shared" si="55"/>
        <v/>
      </c>
      <c r="H90" s="164"/>
      <c r="I90" s="165"/>
      <c r="J90" s="122" t="str">
        <f t="shared" si="56"/>
        <v/>
      </c>
      <c r="K90" s="123"/>
      <c r="L90" s="219" t="str">
        <f t="shared" si="57"/>
        <v/>
      </c>
      <c r="M90" s="119" t="str">
        <f t="shared" si="39"/>
        <v/>
      </c>
      <c r="N90" s="120" t="str">
        <f t="shared" si="58"/>
        <v/>
      </c>
      <c r="O90" s="221"/>
      <c r="P90" s="124" t="str">
        <f t="shared" si="59"/>
        <v/>
      </c>
      <c r="Q90" s="158"/>
      <c r="R90" s="159"/>
      <c r="S90" s="160"/>
      <c r="T90" s="161"/>
      <c r="U90" s="161"/>
      <c r="V90" s="138" t="str">
        <f t="shared" si="40"/>
        <v/>
      </c>
      <c r="W90" s="150" t="str">
        <f t="shared" si="41"/>
        <v/>
      </c>
      <c r="X90" s="140" t="str">
        <f t="shared" si="42"/>
        <v/>
      </c>
      <c r="Y90" s="215" t="str">
        <f t="shared" si="43"/>
        <v/>
      </c>
      <c r="Z90" s="216" t="str">
        <f t="shared" si="44"/>
        <v/>
      </c>
      <c r="AA90" s="217" t="str">
        <f t="shared" si="60"/>
        <v/>
      </c>
      <c r="AB90" s="141" t="str">
        <f t="shared" si="45"/>
        <v/>
      </c>
      <c r="AC90" s="142" t="str">
        <f t="shared" si="46"/>
        <v/>
      </c>
      <c r="AD90" s="143" t="str">
        <f t="shared" si="47"/>
        <v/>
      </c>
      <c r="AE90" s="144" t="str">
        <f t="shared" si="48"/>
        <v/>
      </c>
      <c r="AF90" s="144" t="str">
        <f t="shared" si="49"/>
        <v/>
      </c>
      <c r="AG90" s="151" t="str">
        <f t="shared" si="50"/>
        <v/>
      </c>
      <c r="AH90" s="152" t="str">
        <f t="shared" si="51"/>
        <v/>
      </c>
      <c r="AI90" s="146" t="str">
        <f t="shared" si="52"/>
        <v/>
      </c>
      <c r="AJ90" s="142" t="str">
        <f t="shared" si="53"/>
        <v/>
      </c>
      <c r="AK90" s="143" t="str">
        <f t="shared" si="61"/>
        <v/>
      </c>
      <c r="AL90" s="143" t="str">
        <f t="shared" si="62"/>
        <v/>
      </c>
      <c r="AM90" s="147" t="str">
        <f t="shared" si="63"/>
        <v/>
      </c>
      <c r="AN90" s="148" t="str">
        <f t="shared" si="54"/>
        <v/>
      </c>
      <c r="AO90" s="184" t="str">
        <f t="shared" si="64"/>
        <v/>
      </c>
      <c r="AP90" s="184" t="str">
        <f t="shared" si="34"/>
        <v/>
      </c>
      <c r="AQ90" s="149" t="str">
        <f t="shared" si="65"/>
        <v/>
      </c>
      <c r="AR90" s="179" t="str">
        <f t="shared" si="66"/>
        <v/>
      </c>
      <c r="AS90" s="218"/>
      <c r="AT90" s="177" t="e">
        <f t="shared" si="35"/>
        <v>#VALUE!</v>
      </c>
      <c r="AU90" s="99" t="str">
        <f t="shared" si="36"/>
        <v/>
      </c>
      <c r="AV90" s="89" t="e">
        <f t="shared" si="37"/>
        <v>#VALUE!</v>
      </c>
      <c r="AW90" s="89" t="e">
        <f t="shared" si="38"/>
        <v>#VALUE!</v>
      </c>
      <c r="AX90" s="89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</row>
    <row r="91" spans="1:106" s="60" customFormat="1" x14ac:dyDescent="0.25">
      <c r="A91" s="11"/>
      <c r="B91" s="90"/>
      <c r="C91" s="194"/>
      <c r="D91" s="169"/>
      <c r="E91" s="170"/>
      <c r="F91" s="171"/>
      <c r="G91" s="113" t="str">
        <f t="shared" si="55"/>
        <v/>
      </c>
      <c r="H91" s="164"/>
      <c r="I91" s="165"/>
      <c r="J91" s="122" t="str">
        <f t="shared" si="56"/>
        <v/>
      </c>
      <c r="K91" s="123"/>
      <c r="L91" s="219" t="str">
        <f t="shared" si="57"/>
        <v/>
      </c>
      <c r="M91" s="119" t="str">
        <f t="shared" si="39"/>
        <v/>
      </c>
      <c r="N91" s="120" t="str">
        <f t="shared" si="58"/>
        <v/>
      </c>
      <c r="O91" s="221"/>
      <c r="P91" s="124" t="str">
        <f t="shared" si="59"/>
        <v/>
      </c>
      <c r="Q91" s="158"/>
      <c r="R91" s="159"/>
      <c r="S91" s="160"/>
      <c r="T91" s="161"/>
      <c r="U91" s="161"/>
      <c r="V91" s="138" t="str">
        <f t="shared" si="40"/>
        <v/>
      </c>
      <c r="W91" s="150" t="str">
        <f t="shared" si="41"/>
        <v/>
      </c>
      <c r="X91" s="140" t="str">
        <f t="shared" si="42"/>
        <v/>
      </c>
      <c r="Y91" s="215" t="str">
        <f t="shared" si="43"/>
        <v/>
      </c>
      <c r="Z91" s="216" t="str">
        <f t="shared" si="44"/>
        <v/>
      </c>
      <c r="AA91" s="217" t="str">
        <f t="shared" si="60"/>
        <v/>
      </c>
      <c r="AB91" s="141" t="str">
        <f t="shared" si="45"/>
        <v/>
      </c>
      <c r="AC91" s="142" t="str">
        <f t="shared" si="46"/>
        <v/>
      </c>
      <c r="AD91" s="143" t="str">
        <f t="shared" si="47"/>
        <v/>
      </c>
      <c r="AE91" s="144" t="str">
        <f t="shared" si="48"/>
        <v/>
      </c>
      <c r="AF91" s="144" t="str">
        <f t="shared" si="49"/>
        <v/>
      </c>
      <c r="AG91" s="151" t="str">
        <f t="shared" si="50"/>
        <v/>
      </c>
      <c r="AH91" s="152" t="str">
        <f t="shared" si="51"/>
        <v/>
      </c>
      <c r="AI91" s="146" t="str">
        <f t="shared" si="52"/>
        <v/>
      </c>
      <c r="AJ91" s="142" t="str">
        <f t="shared" si="53"/>
        <v/>
      </c>
      <c r="AK91" s="143" t="str">
        <f t="shared" si="61"/>
        <v/>
      </c>
      <c r="AL91" s="143" t="str">
        <f t="shared" si="62"/>
        <v/>
      </c>
      <c r="AM91" s="147" t="str">
        <f t="shared" si="63"/>
        <v/>
      </c>
      <c r="AN91" s="148" t="str">
        <f t="shared" si="54"/>
        <v/>
      </c>
      <c r="AO91" s="184" t="str">
        <f t="shared" si="64"/>
        <v/>
      </c>
      <c r="AP91" s="184" t="str">
        <f t="shared" si="34"/>
        <v/>
      </c>
      <c r="AQ91" s="149" t="str">
        <f t="shared" si="65"/>
        <v/>
      </c>
      <c r="AR91" s="179" t="str">
        <f t="shared" si="66"/>
        <v/>
      </c>
      <c r="AS91" s="218"/>
      <c r="AT91" s="177" t="e">
        <f t="shared" si="35"/>
        <v>#VALUE!</v>
      </c>
      <c r="AU91" s="99" t="str">
        <f t="shared" si="36"/>
        <v/>
      </c>
      <c r="AV91" s="89" t="e">
        <f t="shared" si="37"/>
        <v>#VALUE!</v>
      </c>
      <c r="AW91" s="89" t="e">
        <f t="shared" si="38"/>
        <v>#VALUE!</v>
      </c>
      <c r="AX91" s="89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</row>
    <row r="92" spans="1:106" s="60" customFormat="1" x14ac:dyDescent="0.25">
      <c r="A92" s="11"/>
      <c r="B92" s="90"/>
      <c r="C92" s="194"/>
      <c r="D92" s="169"/>
      <c r="E92" s="170"/>
      <c r="F92" s="171"/>
      <c r="G92" s="113" t="str">
        <f t="shared" si="55"/>
        <v/>
      </c>
      <c r="H92" s="164"/>
      <c r="I92" s="165"/>
      <c r="J92" s="122" t="str">
        <f t="shared" si="56"/>
        <v/>
      </c>
      <c r="K92" s="123"/>
      <c r="L92" s="219" t="str">
        <f t="shared" si="57"/>
        <v/>
      </c>
      <c r="M92" s="119" t="str">
        <f t="shared" si="39"/>
        <v/>
      </c>
      <c r="N92" s="120" t="str">
        <f t="shared" si="58"/>
        <v/>
      </c>
      <c r="O92" s="221"/>
      <c r="P92" s="124" t="str">
        <f t="shared" si="59"/>
        <v/>
      </c>
      <c r="Q92" s="158"/>
      <c r="R92" s="159"/>
      <c r="S92" s="160"/>
      <c r="T92" s="161"/>
      <c r="U92" s="161"/>
      <c r="V92" s="138" t="str">
        <f t="shared" si="40"/>
        <v/>
      </c>
      <c r="W92" s="150" t="str">
        <f t="shared" si="41"/>
        <v/>
      </c>
      <c r="X92" s="140" t="str">
        <f t="shared" si="42"/>
        <v/>
      </c>
      <c r="Y92" s="215" t="str">
        <f t="shared" si="43"/>
        <v/>
      </c>
      <c r="Z92" s="216" t="str">
        <f t="shared" si="44"/>
        <v/>
      </c>
      <c r="AA92" s="217" t="str">
        <f t="shared" si="60"/>
        <v/>
      </c>
      <c r="AB92" s="141" t="str">
        <f t="shared" si="45"/>
        <v/>
      </c>
      <c r="AC92" s="142" t="str">
        <f t="shared" si="46"/>
        <v/>
      </c>
      <c r="AD92" s="143" t="str">
        <f t="shared" si="47"/>
        <v/>
      </c>
      <c r="AE92" s="144" t="str">
        <f t="shared" si="48"/>
        <v/>
      </c>
      <c r="AF92" s="144" t="str">
        <f t="shared" si="49"/>
        <v/>
      </c>
      <c r="AG92" s="151" t="str">
        <f t="shared" si="50"/>
        <v/>
      </c>
      <c r="AH92" s="152" t="str">
        <f t="shared" si="51"/>
        <v/>
      </c>
      <c r="AI92" s="146" t="str">
        <f t="shared" si="52"/>
        <v/>
      </c>
      <c r="AJ92" s="142" t="str">
        <f t="shared" si="53"/>
        <v/>
      </c>
      <c r="AK92" s="143" t="str">
        <f t="shared" si="61"/>
        <v/>
      </c>
      <c r="AL92" s="143" t="str">
        <f t="shared" si="62"/>
        <v/>
      </c>
      <c r="AM92" s="147" t="str">
        <f t="shared" si="63"/>
        <v/>
      </c>
      <c r="AN92" s="148" t="str">
        <f t="shared" si="54"/>
        <v/>
      </c>
      <c r="AO92" s="184" t="str">
        <f t="shared" si="64"/>
        <v/>
      </c>
      <c r="AP92" s="184" t="str">
        <f t="shared" si="34"/>
        <v/>
      </c>
      <c r="AQ92" s="149" t="str">
        <f t="shared" si="65"/>
        <v/>
      </c>
      <c r="AR92" s="179" t="str">
        <f t="shared" si="66"/>
        <v/>
      </c>
      <c r="AS92" s="218"/>
      <c r="AT92" s="177" t="e">
        <f t="shared" si="35"/>
        <v>#VALUE!</v>
      </c>
      <c r="AU92" s="99" t="str">
        <f t="shared" si="36"/>
        <v/>
      </c>
      <c r="AV92" s="89" t="e">
        <f t="shared" si="37"/>
        <v>#VALUE!</v>
      </c>
      <c r="AW92" s="89" t="e">
        <f t="shared" si="38"/>
        <v>#VALUE!</v>
      </c>
      <c r="AX92" s="89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</row>
    <row r="93" spans="1:106" s="60" customFormat="1" x14ac:dyDescent="0.25">
      <c r="A93" s="11"/>
      <c r="B93" s="90"/>
      <c r="C93" s="194"/>
      <c r="D93" s="169"/>
      <c r="E93" s="170"/>
      <c r="F93" s="171"/>
      <c r="G93" s="113" t="str">
        <f t="shared" si="55"/>
        <v/>
      </c>
      <c r="H93" s="164"/>
      <c r="I93" s="165"/>
      <c r="J93" s="122" t="str">
        <f t="shared" si="56"/>
        <v/>
      </c>
      <c r="K93" s="123"/>
      <c r="L93" s="219" t="str">
        <f t="shared" si="57"/>
        <v/>
      </c>
      <c r="M93" s="119" t="str">
        <f t="shared" si="39"/>
        <v/>
      </c>
      <c r="N93" s="120" t="str">
        <f t="shared" si="58"/>
        <v/>
      </c>
      <c r="O93" s="221"/>
      <c r="P93" s="124" t="str">
        <f t="shared" si="59"/>
        <v/>
      </c>
      <c r="Q93" s="158"/>
      <c r="R93" s="159"/>
      <c r="S93" s="160"/>
      <c r="T93" s="161"/>
      <c r="U93" s="161"/>
      <c r="V93" s="138" t="str">
        <f t="shared" si="40"/>
        <v/>
      </c>
      <c r="W93" s="150" t="str">
        <f t="shared" si="41"/>
        <v/>
      </c>
      <c r="X93" s="140" t="str">
        <f t="shared" si="42"/>
        <v/>
      </c>
      <c r="Y93" s="215" t="str">
        <f t="shared" si="43"/>
        <v/>
      </c>
      <c r="Z93" s="216" t="str">
        <f t="shared" si="44"/>
        <v/>
      </c>
      <c r="AA93" s="217" t="str">
        <f t="shared" si="60"/>
        <v/>
      </c>
      <c r="AB93" s="141" t="str">
        <f t="shared" si="45"/>
        <v/>
      </c>
      <c r="AC93" s="142" t="str">
        <f t="shared" si="46"/>
        <v/>
      </c>
      <c r="AD93" s="143" t="str">
        <f t="shared" si="47"/>
        <v/>
      </c>
      <c r="AE93" s="144" t="str">
        <f t="shared" si="48"/>
        <v/>
      </c>
      <c r="AF93" s="144" t="str">
        <f t="shared" si="49"/>
        <v/>
      </c>
      <c r="AG93" s="151" t="str">
        <f t="shared" si="50"/>
        <v/>
      </c>
      <c r="AH93" s="152" t="str">
        <f t="shared" si="51"/>
        <v/>
      </c>
      <c r="AI93" s="146" t="str">
        <f t="shared" si="52"/>
        <v/>
      </c>
      <c r="AJ93" s="142" t="str">
        <f t="shared" si="53"/>
        <v/>
      </c>
      <c r="AK93" s="143" t="str">
        <f t="shared" si="61"/>
        <v/>
      </c>
      <c r="AL93" s="143" t="str">
        <f t="shared" si="62"/>
        <v/>
      </c>
      <c r="AM93" s="147" t="str">
        <f t="shared" si="63"/>
        <v/>
      </c>
      <c r="AN93" s="148" t="str">
        <f t="shared" si="54"/>
        <v/>
      </c>
      <c r="AO93" s="184" t="str">
        <f t="shared" si="64"/>
        <v/>
      </c>
      <c r="AP93" s="184" t="str">
        <f t="shared" si="34"/>
        <v/>
      </c>
      <c r="AQ93" s="149" t="str">
        <f t="shared" si="65"/>
        <v/>
      </c>
      <c r="AR93" s="179" t="str">
        <f t="shared" si="66"/>
        <v/>
      </c>
      <c r="AS93" s="218"/>
      <c r="AT93" s="177" t="e">
        <f t="shared" si="35"/>
        <v>#VALUE!</v>
      </c>
      <c r="AU93" s="99" t="str">
        <f t="shared" si="36"/>
        <v/>
      </c>
      <c r="AV93" s="89" t="e">
        <f t="shared" si="37"/>
        <v>#VALUE!</v>
      </c>
      <c r="AW93" s="89" t="e">
        <f t="shared" si="38"/>
        <v>#VALUE!</v>
      </c>
      <c r="AX93" s="89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</row>
    <row r="94" spans="1:106" s="60" customFormat="1" x14ac:dyDescent="0.25">
      <c r="A94" s="11"/>
      <c r="B94" s="90"/>
      <c r="C94" s="194"/>
      <c r="D94" s="169"/>
      <c r="E94" s="170"/>
      <c r="F94" s="171"/>
      <c r="G94" s="113" t="str">
        <f t="shared" si="55"/>
        <v/>
      </c>
      <c r="H94" s="164"/>
      <c r="I94" s="165"/>
      <c r="J94" s="122" t="str">
        <f t="shared" si="56"/>
        <v/>
      </c>
      <c r="K94" s="123"/>
      <c r="L94" s="219" t="str">
        <f t="shared" si="57"/>
        <v/>
      </c>
      <c r="M94" s="119" t="str">
        <f t="shared" si="39"/>
        <v/>
      </c>
      <c r="N94" s="120" t="str">
        <f t="shared" si="58"/>
        <v/>
      </c>
      <c r="O94" s="221"/>
      <c r="P94" s="124" t="str">
        <f t="shared" si="59"/>
        <v/>
      </c>
      <c r="Q94" s="158"/>
      <c r="R94" s="159"/>
      <c r="S94" s="160"/>
      <c r="T94" s="161"/>
      <c r="U94" s="161"/>
      <c r="V94" s="138" t="str">
        <f t="shared" si="40"/>
        <v/>
      </c>
      <c r="W94" s="150" t="str">
        <f t="shared" si="41"/>
        <v/>
      </c>
      <c r="X94" s="140" t="str">
        <f t="shared" si="42"/>
        <v/>
      </c>
      <c r="Y94" s="215" t="str">
        <f t="shared" si="43"/>
        <v/>
      </c>
      <c r="Z94" s="216" t="str">
        <f t="shared" si="44"/>
        <v/>
      </c>
      <c r="AA94" s="217" t="str">
        <f t="shared" si="60"/>
        <v/>
      </c>
      <c r="AB94" s="141" t="str">
        <f t="shared" si="45"/>
        <v/>
      </c>
      <c r="AC94" s="142" t="str">
        <f t="shared" si="46"/>
        <v/>
      </c>
      <c r="AD94" s="143" t="str">
        <f t="shared" si="47"/>
        <v/>
      </c>
      <c r="AE94" s="144" t="str">
        <f t="shared" si="48"/>
        <v/>
      </c>
      <c r="AF94" s="144" t="str">
        <f t="shared" si="49"/>
        <v/>
      </c>
      <c r="AG94" s="151" t="str">
        <f t="shared" si="50"/>
        <v/>
      </c>
      <c r="AH94" s="152" t="str">
        <f t="shared" si="51"/>
        <v/>
      </c>
      <c r="AI94" s="146" t="str">
        <f t="shared" si="52"/>
        <v/>
      </c>
      <c r="AJ94" s="142" t="str">
        <f t="shared" si="53"/>
        <v/>
      </c>
      <c r="AK94" s="143" t="str">
        <f t="shared" si="61"/>
        <v/>
      </c>
      <c r="AL94" s="143" t="str">
        <f t="shared" si="62"/>
        <v/>
      </c>
      <c r="AM94" s="147" t="str">
        <f t="shared" si="63"/>
        <v/>
      </c>
      <c r="AN94" s="148" t="str">
        <f t="shared" si="54"/>
        <v/>
      </c>
      <c r="AO94" s="184" t="str">
        <f t="shared" si="64"/>
        <v/>
      </c>
      <c r="AP94" s="184" t="str">
        <f t="shared" si="34"/>
        <v/>
      </c>
      <c r="AQ94" s="149" t="str">
        <f t="shared" si="65"/>
        <v/>
      </c>
      <c r="AR94" s="179" t="str">
        <f t="shared" si="66"/>
        <v/>
      </c>
      <c r="AS94" s="218"/>
      <c r="AT94" s="177" t="e">
        <f t="shared" si="35"/>
        <v>#VALUE!</v>
      </c>
      <c r="AU94" s="99" t="str">
        <f t="shared" si="36"/>
        <v/>
      </c>
      <c r="AV94" s="89" t="e">
        <f t="shared" si="37"/>
        <v>#VALUE!</v>
      </c>
      <c r="AW94" s="89" t="e">
        <f t="shared" si="38"/>
        <v>#VALUE!</v>
      </c>
      <c r="AX94" s="89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</row>
    <row r="95" spans="1:106" s="60" customFormat="1" x14ac:dyDescent="0.25">
      <c r="A95" s="11"/>
      <c r="B95" s="90"/>
      <c r="C95" s="194"/>
      <c r="D95" s="169"/>
      <c r="E95" s="170"/>
      <c r="F95" s="171"/>
      <c r="G95" s="113" t="str">
        <f t="shared" si="55"/>
        <v/>
      </c>
      <c r="H95" s="164"/>
      <c r="I95" s="165"/>
      <c r="J95" s="122" t="str">
        <f t="shared" si="56"/>
        <v/>
      </c>
      <c r="K95" s="123"/>
      <c r="L95" s="219" t="str">
        <f t="shared" si="57"/>
        <v/>
      </c>
      <c r="M95" s="119" t="str">
        <f t="shared" si="39"/>
        <v/>
      </c>
      <c r="N95" s="120" t="str">
        <f t="shared" si="58"/>
        <v/>
      </c>
      <c r="O95" s="221"/>
      <c r="P95" s="124" t="str">
        <f t="shared" si="59"/>
        <v/>
      </c>
      <c r="Q95" s="158"/>
      <c r="R95" s="159"/>
      <c r="S95" s="160"/>
      <c r="T95" s="161"/>
      <c r="U95" s="161"/>
      <c r="V95" s="138" t="str">
        <f t="shared" si="40"/>
        <v/>
      </c>
      <c r="W95" s="150" t="str">
        <f t="shared" si="41"/>
        <v/>
      </c>
      <c r="X95" s="140" t="str">
        <f t="shared" si="42"/>
        <v/>
      </c>
      <c r="Y95" s="215" t="str">
        <f t="shared" si="43"/>
        <v/>
      </c>
      <c r="Z95" s="216" t="str">
        <f t="shared" si="44"/>
        <v/>
      </c>
      <c r="AA95" s="217" t="str">
        <f t="shared" si="60"/>
        <v/>
      </c>
      <c r="AB95" s="141" t="str">
        <f t="shared" si="45"/>
        <v/>
      </c>
      <c r="AC95" s="142" t="str">
        <f t="shared" si="46"/>
        <v/>
      </c>
      <c r="AD95" s="143" t="str">
        <f t="shared" si="47"/>
        <v/>
      </c>
      <c r="AE95" s="144" t="str">
        <f t="shared" si="48"/>
        <v/>
      </c>
      <c r="AF95" s="144" t="str">
        <f t="shared" si="49"/>
        <v/>
      </c>
      <c r="AG95" s="151" t="str">
        <f t="shared" si="50"/>
        <v/>
      </c>
      <c r="AH95" s="152" t="str">
        <f t="shared" si="51"/>
        <v/>
      </c>
      <c r="AI95" s="146" t="str">
        <f t="shared" si="52"/>
        <v/>
      </c>
      <c r="AJ95" s="142" t="str">
        <f t="shared" si="53"/>
        <v/>
      </c>
      <c r="AK95" s="143" t="str">
        <f t="shared" si="61"/>
        <v/>
      </c>
      <c r="AL95" s="143" t="str">
        <f t="shared" si="62"/>
        <v/>
      </c>
      <c r="AM95" s="147" t="str">
        <f t="shared" si="63"/>
        <v/>
      </c>
      <c r="AN95" s="148" t="str">
        <f t="shared" si="54"/>
        <v/>
      </c>
      <c r="AO95" s="184" t="str">
        <f t="shared" si="64"/>
        <v/>
      </c>
      <c r="AP95" s="184" t="str">
        <f t="shared" ref="AP95:AP139" si="67">IF(E95&gt;0,AO95-AN95,"")</f>
        <v/>
      </c>
      <c r="AQ95" s="149" t="str">
        <f t="shared" si="65"/>
        <v/>
      </c>
      <c r="AR95" s="179" t="str">
        <f t="shared" si="66"/>
        <v/>
      </c>
      <c r="AS95" s="218"/>
      <c r="AT95" s="177" t="e">
        <f t="shared" si="35"/>
        <v>#VALUE!</v>
      </c>
      <c r="AU95" s="99" t="str">
        <f t="shared" si="36"/>
        <v/>
      </c>
      <c r="AV95" s="89" t="e">
        <f t="shared" si="37"/>
        <v>#VALUE!</v>
      </c>
      <c r="AW95" s="89" t="e">
        <f t="shared" si="38"/>
        <v>#VALUE!</v>
      </c>
      <c r="AX95" s="89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</row>
    <row r="96" spans="1:106" s="60" customFormat="1" x14ac:dyDescent="0.25">
      <c r="A96" s="11"/>
      <c r="B96" s="90"/>
      <c r="C96" s="194"/>
      <c r="D96" s="169"/>
      <c r="E96" s="170"/>
      <c r="F96" s="171"/>
      <c r="G96" s="113" t="str">
        <f t="shared" si="55"/>
        <v/>
      </c>
      <c r="H96" s="164"/>
      <c r="I96" s="165"/>
      <c r="J96" s="122" t="str">
        <f t="shared" si="56"/>
        <v/>
      </c>
      <c r="K96" s="123"/>
      <c r="L96" s="219" t="str">
        <f t="shared" si="57"/>
        <v/>
      </c>
      <c r="M96" s="119" t="str">
        <f t="shared" si="39"/>
        <v/>
      </c>
      <c r="N96" s="120" t="str">
        <f t="shared" si="58"/>
        <v/>
      </c>
      <c r="O96" s="221"/>
      <c r="P96" s="124" t="str">
        <f t="shared" si="59"/>
        <v/>
      </c>
      <c r="Q96" s="158"/>
      <c r="R96" s="159"/>
      <c r="S96" s="160"/>
      <c r="T96" s="161"/>
      <c r="U96" s="161"/>
      <c r="V96" s="138" t="str">
        <f t="shared" si="40"/>
        <v/>
      </c>
      <c r="W96" s="150" t="str">
        <f t="shared" si="41"/>
        <v/>
      </c>
      <c r="X96" s="140" t="str">
        <f t="shared" si="42"/>
        <v/>
      </c>
      <c r="Y96" s="215" t="str">
        <f t="shared" si="43"/>
        <v/>
      </c>
      <c r="Z96" s="216" t="str">
        <f t="shared" si="44"/>
        <v/>
      </c>
      <c r="AA96" s="217" t="str">
        <f t="shared" si="60"/>
        <v/>
      </c>
      <c r="AB96" s="141" t="str">
        <f t="shared" si="45"/>
        <v/>
      </c>
      <c r="AC96" s="142" t="str">
        <f t="shared" si="46"/>
        <v/>
      </c>
      <c r="AD96" s="143" t="str">
        <f t="shared" si="47"/>
        <v/>
      </c>
      <c r="AE96" s="144" t="str">
        <f t="shared" si="48"/>
        <v/>
      </c>
      <c r="AF96" s="144" t="str">
        <f t="shared" si="49"/>
        <v/>
      </c>
      <c r="AG96" s="151" t="str">
        <f t="shared" si="50"/>
        <v/>
      </c>
      <c r="AH96" s="152" t="str">
        <f t="shared" si="51"/>
        <v/>
      </c>
      <c r="AI96" s="146" t="str">
        <f t="shared" si="52"/>
        <v/>
      </c>
      <c r="AJ96" s="142" t="str">
        <f t="shared" si="53"/>
        <v/>
      </c>
      <c r="AK96" s="143" t="str">
        <f t="shared" si="61"/>
        <v/>
      </c>
      <c r="AL96" s="143" t="str">
        <f t="shared" si="62"/>
        <v/>
      </c>
      <c r="AM96" s="147" t="str">
        <f t="shared" si="63"/>
        <v/>
      </c>
      <c r="AN96" s="148" t="str">
        <f t="shared" si="54"/>
        <v/>
      </c>
      <c r="AO96" s="184" t="str">
        <f t="shared" si="64"/>
        <v/>
      </c>
      <c r="AP96" s="184" t="str">
        <f t="shared" si="67"/>
        <v/>
      </c>
      <c r="AQ96" s="149" t="str">
        <f t="shared" si="65"/>
        <v/>
      </c>
      <c r="AR96" s="179" t="str">
        <f t="shared" si="66"/>
        <v/>
      </c>
      <c r="AS96" s="218"/>
      <c r="AT96" s="177" t="e">
        <f t="shared" ref="AT96:AT139" si="68">IF(L96&gt;1,(R96*L96)/M96,"")</f>
        <v>#VALUE!</v>
      </c>
      <c r="AU96" s="99" t="str">
        <f t="shared" ref="AU96:AU139" si="69">IF(D96&gt;0,AT96/$P$10,"")</f>
        <v/>
      </c>
      <c r="AV96" s="89" t="e">
        <f t="shared" ref="AV96:AV139" si="70">IF(L96&gt;1,(AT96*M96),"")</f>
        <v>#VALUE!</v>
      </c>
      <c r="AW96" s="89" t="e">
        <f t="shared" ref="AW96:AW139" si="71">IF(L96&gt;1,(AT96/L96),"")</f>
        <v>#VALUE!</v>
      </c>
      <c r="AX96" s="89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</row>
    <row r="97" spans="1:106" s="60" customFormat="1" x14ac:dyDescent="0.25">
      <c r="A97" s="11"/>
      <c r="B97" s="90"/>
      <c r="C97" s="194"/>
      <c r="D97" s="169"/>
      <c r="E97" s="170"/>
      <c r="F97" s="171"/>
      <c r="G97" s="113" t="str">
        <f t="shared" si="55"/>
        <v/>
      </c>
      <c r="H97" s="164"/>
      <c r="I97" s="165"/>
      <c r="J97" s="122" t="str">
        <f t="shared" si="56"/>
        <v/>
      </c>
      <c r="K97" s="123"/>
      <c r="L97" s="219" t="str">
        <f t="shared" si="57"/>
        <v/>
      </c>
      <c r="M97" s="119" t="str">
        <f t="shared" si="39"/>
        <v/>
      </c>
      <c r="N97" s="120" t="str">
        <f t="shared" si="58"/>
        <v/>
      </c>
      <c r="O97" s="221"/>
      <c r="P97" s="124" t="str">
        <f t="shared" si="59"/>
        <v/>
      </c>
      <c r="Q97" s="158"/>
      <c r="R97" s="159"/>
      <c r="S97" s="160"/>
      <c r="T97" s="161"/>
      <c r="U97" s="161"/>
      <c r="V97" s="138" t="str">
        <f t="shared" si="40"/>
        <v/>
      </c>
      <c r="W97" s="150" t="str">
        <f t="shared" si="41"/>
        <v/>
      </c>
      <c r="X97" s="140" t="str">
        <f t="shared" si="42"/>
        <v/>
      </c>
      <c r="Y97" s="215" t="str">
        <f t="shared" si="43"/>
        <v/>
      </c>
      <c r="Z97" s="216" t="str">
        <f t="shared" si="44"/>
        <v/>
      </c>
      <c r="AA97" s="217" t="str">
        <f t="shared" si="60"/>
        <v/>
      </c>
      <c r="AB97" s="141" t="str">
        <f t="shared" si="45"/>
        <v/>
      </c>
      <c r="AC97" s="142" t="str">
        <f t="shared" si="46"/>
        <v/>
      </c>
      <c r="AD97" s="143" t="str">
        <f t="shared" si="47"/>
        <v/>
      </c>
      <c r="AE97" s="144" t="str">
        <f t="shared" si="48"/>
        <v/>
      </c>
      <c r="AF97" s="144" t="str">
        <f t="shared" si="49"/>
        <v/>
      </c>
      <c r="AG97" s="151" t="str">
        <f t="shared" si="50"/>
        <v/>
      </c>
      <c r="AH97" s="152" t="str">
        <f t="shared" si="51"/>
        <v/>
      </c>
      <c r="AI97" s="146" t="str">
        <f t="shared" si="52"/>
        <v/>
      </c>
      <c r="AJ97" s="142" t="str">
        <f t="shared" si="53"/>
        <v/>
      </c>
      <c r="AK97" s="143" t="str">
        <f t="shared" si="61"/>
        <v/>
      </c>
      <c r="AL97" s="143" t="str">
        <f t="shared" si="62"/>
        <v/>
      </c>
      <c r="AM97" s="147" t="str">
        <f t="shared" si="63"/>
        <v/>
      </c>
      <c r="AN97" s="148" t="str">
        <f t="shared" si="54"/>
        <v/>
      </c>
      <c r="AO97" s="184" t="str">
        <f t="shared" si="64"/>
        <v/>
      </c>
      <c r="AP97" s="184" t="str">
        <f t="shared" si="67"/>
        <v/>
      </c>
      <c r="AQ97" s="149" t="str">
        <f t="shared" si="65"/>
        <v/>
      </c>
      <c r="AR97" s="179" t="str">
        <f t="shared" si="66"/>
        <v/>
      </c>
      <c r="AS97" s="218"/>
      <c r="AT97" s="177" t="e">
        <f t="shared" si="68"/>
        <v>#VALUE!</v>
      </c>
      <c r="AU97" s="99" t="str">
        <f t="shared" si="69"/>
        <v/>
      </c>
      <c r="AV97" s="89" t="e">
        <f t="shared" si="70"/>
        <v>#VALUE!</v>
      </c>
      <c r="AW97" s="89" t="e">
        <f t="shared" si="71"/>
        <v>#VALUE!</v>
      </c>
      <c r="AX97" s="89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</row>
    <row r="98" spans="1:106" s="60" customFormat="1" x14ac:dyDescent="0.25">
      <c r="A98" s="11"/>
      <c r="B98" s="90"/>
      <c r="C98" s="194"/>
      <c r="D98" s="169"/>
      <c r="E98" s="170"/>
      <c r="F98" s="171"/>
      <c r="G98" s="113" t="str">
        <f t="shared" si="55"/>
        <v/>
      </c>
      <c r="H98" s="164"/>
      <c r="I98" s="165"/>
      <c r="J98" s="122" t="str">
        <f t="shared" si="56"/>
        <v/>
      </c>
      <c r="K98" s="123"/>
      <c r="L98" s="219" t="str">
        <f t="shared" si="57"/>
        <v/>
      </c>
      <c r="M98" s="119" t="str">
        <f t="shared" si="39"/>
        <v/>
      </c>
      <c r="N98" s="120" t="str">
        <f t="shared" si="58"/>
        <v/>
      </c>
      <c r="O98" s="221"/>
      <c r="P98" s="124" t="str">
        <f t="shared" si="59"/>
        <v/>
      </c>
      <c r="Q98" s="158"/>
      <c r="R98" s="159"/>
      <c r="S98" s="160"/>
      <c r="T98" s="161"/>
      <c r="U98" s="161"/>
      <c r="V98" s="138" t="str">
        <f t="shared" si="40"/>
        <v/>
      </c>
      <c r="W98" s="150" t="str">
        <f t="shared" si="41"/>
        <v/>
      </c>
      <c r="X98" s="140" t="str">
        <f t="shared" si="42"/>
        <v/>
      </c>
      <c r="Y98" s="215" t="str">
        <f t="shared" si="43"/>
        <v/>
      </c>
      <c r="Z98" s="216" t="str">
        <f t="shared" si="44"/>
        <v/>
      </c>
      <c r="AA98" s="217" t="str">
        <f t="shared" si="60"/>
        <v/>
      </c>
      <c r="AB98" s="141" t="str">
        <f t="shared" si="45"/>
        <v/>
      </c>
      <c r="AC98" s="142" t="str">
        <f t="shared" si="46"/>
        <v/>
      </c>
      <c r="AD98" s="143" t="str">
        <f t="shared" si="47"/>
        <v/>
      </c>
      <c r="AE98" s="144" t="str">
        <f t="shared" si="48"/>
        <v/>
      </c>
      <c r="AF98" s="144" t="str">
        <f t="shared" si="49"/>
        <v/>
      </c>
      <c r="AG98" s="151" t="str">
        <f t="shared" si="50"/>
        <v/>
      </c>
      <c r="AH98" s="152" t="str">
        <f t="shared" si="51"/>
        <v/>
      </c>
      <c r="AI98" s="146" t="str">
        <f t="shared" si="52"/>
        <v/>
      </c>
      <c r="AJ98" s="142" t="str">
        <f t="shared" si="53"/>
        <v/>
      </c>
      <c r="AK98" s="143" t="str">
        <f t="shared" si="61"/>
        <v/>
      </c>
      <c r="AL98" s="143" t="str">
        <f t="shared" si="62"/>
        <v/>
      </c>
      <c r="AM98" s="147" t="str">
        <f t="shared" si="63"/>
        <v/>
      </c>
      <c r="AN98" s="148" t="str">
        <f t="shared" si="54"/>
        <v/>
      </c>
      <c r="AO98" s="184" t="str">
        <f t="shared" si="64"/>
        <v/>
      </c>
      <c r="AP98" s="184" t="str">
        <f t="shared" si="67"/>
        <v/>
      </c>
      <c r="AQ98" s="149" t="str">
        <f t="shared" si="65"/>
        <v/>
      </c>
      <c r="AR98" s="179" t="str">
        <f t="shared" si="66"/>
        <v/>
      </c>
      <c r="AS98" s="218"/>
      <c r="AT98" s="177" t="e">
        <f t="shared" si="68"/>
        <v>#VALUE!</v>
      </c>
      <c r="AU98" s="99" t="str">
        <f t="shared" si="69"/>
        <v/>
      </c>
      <c r="AV98" s="89" t="e">
        <f t="shared" si="70"/>
        <v>#VALUE!</v>
      </c>
      <c r="AW98" s="89" t="e">
        <f t="shared" si="71"/>
        <v>#VALUE!</v>
      </c>
      <c r="AX98" s="89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</row>
    <row r="99" spans="1:106" s="60" customFormat="1" x14ac:dyDescent="0.25">
      <c r="A99" s="11"/>
      <c r="B99" s="90"/>
      <c r="C99" s="194"/>
      <c r="D99" s="169"/>
      <c r="E99" s="170"/>
      <c r="F99" s="171"/>
      <c r="G99" s="113" t="str">
        <f t="shared" si="55"/>
        <v/>
      </c>
      <c r="H99" s="164"/>
      <c r="I99" s="165"/>
      <c r="J99" s="122" t="str">
        <f t="shared" si="56"/>
        <v/>
      </c>
      <c r="K99" s="123"/>
      <c r="L99" s="219" t="str">
        <f t="shared" si="57"/>
        <v/>
      </c>
      <c r="M99" s="119" t="str">
        <f t="shared" si="39"/>
        <v/>
      </c>
      <c r="N99" s="120" t="str">
        <f t="shared" si="58"/>
        <v/>
      </c>
      <c r="O99" s="221"/>
      <c r="P99" s="124" t="str">
        <f t="shared" si="59"/>
        <v/>
      </c>
      <c r="Q99" s="158"/>
      <c r="R99" s="159"/>
      <c r="S99" s="160"/>
      <c r="T99" s="161"/>
      <c r="U99" s="161"/>
      <c r="V99" s="138" t="str">
        <f t="shared" si="40"/>
        <v/>
      </c>
      <c r="W99" s="150" t="str">
        <f t="shared" si="41"/>
        <v/>
      </c>
      <c r="X99" s="140" t="str">
        <f t="shared" si="42"/>
        <v/>
      </c>
      <c r="Y99" s="215" t="str">
        <f t="shared" si="43"/>
        <v/>
      </c>
      <c r="Z99" s="216" t="str">
        <f t="shared" si="44"/>
        <v/>
      </c>
      <c r="AA99" s="217" t="str">
        <f t="shared" si="60"/>
        <v/>
      </c>
      <c r="AB99" s="141" t="str">
        <f t="shared" si="45"/>
        <v/>
      </c>
      <c r="AC99" s="142" t="str">
        <f t="shared" si="46"/>
        <v/>
      </c>
      <c r="AD99" s="143" t="str">
        <f t="shared" si="47"/>
        <v/>
      </c>
      <c r="AE99" s="144" t="str">
        <f t="shared" si="48"/>
        <v/>
      </c>
      <c r="AF99" s="144" t="str">
        <f t="shared" si="49"/>
        <v/>
      </c>
      <c r="AG99" s="151" t="str">
        <f t="shared" si="50"/>
        <v/>
      </c>
      <c r="AH99" s="152" t="str">
        <f t="shared" si="51"/>
        <v/>
      </c>
      <c r="AI99" s="146" t="str">
        <f t="shared" si="52"/>
        <v/>
      </c>
      <c r="AJ99" s="142" t="str">
        <f t="shared" si="53"/>
        <v/>
      </c>
      <c r="AK99" s="143" t="str">
        <f t="shared" si="61"/>
        <v/>
      </c>
      <c r="AL99" s="143" t="str">
        <f t="shared" si="62"/>
        <v/>
      </c>
      <c r="AM99" s="147" t="str">
        <f t="shared" si="63"/>
        <v/>
      </c>
      <c r="AN99" s="148" t="str">
        <f t="shared" si="54"/>
        <v/>
      </c>
      <c r="AO99" s="184" t="str">
        <f t="shared" si="64"/>
        <v/>
      </c>
      <c r="AP99" s="184" t="str">
        <f t="shared" si="67"/>
        <v/>
      </c>
      <c r="AQ99" s="149" t="str">
        <f t="shared" si="65"/>
        <v/>
      </c>
      <c r="AR99" s="179" t="str">
        <f t="shared" si="66"/>
        <v/>
      </c>
      <c r="AS99" s="218"/>
      <c r="AT99" s="177" t="e">
        <f t="shared" si="68"/>
        <v>#VALUE!</v>
      </c>
      <c r="AU99" s="99" t="str">
        <f t="shared" si="69"/>
        <v/>
      </c>
      <c r="AV99" s="89" t="e">
        <f t="shared" si="70"/>
        <v>#VALUE!</v>
      </c>
      <c r="AW99" s="89" t="e">
        <f t="shared" si="71"/>
        <v>#VALUE!</v>
      </c>
      <c r="AX99" s="89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</row>
    <row r="100" spans="1:106" s="60" customFormat="1" x14ac:dyDescent="0.25">
      <c r="A100" s="11"/>
      <c r="B100" s="90"/>
      <c r="C100" s="194"/>
      <c r="D100" s="169"/>
      <c r="E100" s="170"/>
      <c r="F100" s="171"/>
      <c r="G100" s="113" t="str">
        <f t="shared" si="55"/>
        <v/>
      </c>
      <c r="H100" s="164"/>
      <c r="I100" s="165"/>
      <c r="J100" s="122" t="str">
        <f t="shared" si="56"/>
        <v/>
      </c>
      <c r="K100" s="123"/>
      <c r="L100" s="219" t="str">
        <f t="shared" si="57"/>
        <v/>
      </c>
      <c r="M100" s="119" t="str">
        <f t="shared" si="39"/>
        <v/>
      </c>
      <c r="N100" s="120" t="str">
        <f t="shared" si="58"/>
        <v/>
      </c>
      <c r="O100" s="221"/>
      <c r="P100" s="124" t="str">
        <f t="shared" si="59"/>
        <v/>
      </c>
      <c r="Q100" s="158"/>
      <c r="R100" s="159"/>
      <c r="S100" s="160"/>
      <c r="T100" s="161"/>
      <c r="U100" s="161"/>
      <c r="V100" s="138" t="str">
        <f t="shared" si="40"/>
        <v/>
      </c>
      <c r="W100" s="150" t="str">
        <f t="shared" si="41"/>
        <v/>
      </c>
      <c r="X100" s="140" t="str">
        <f t="shared" si="42"/>
        <v/>
      </c>
      <c r="Y100" s="215" t="str">
        <f t="shared" si="43"/>
        <v/>
      </c>
      <c r="Z100" s="216" t="str">
        <f t="shared" si="44"/>
        <v/>
      </c>
      <c r="AA100" s="217" t="str">
        <f t="shared" si="60"/>
        <v/>
      </c>
      <c r="AB100" s="141" t="str">
        <f t="shared" si="45"/>
        <v/>
      </c>
      <c r="AC100" s="142" t="str">
        <f t="shared" si="46"/>
        <v/>
      </c>
      <c r="AD100" s="143" t="str">
        <f t="shared" si="47"/>
        <v/>
      </c>
      <c r="AE100" s="144" t="str">
        <f t="shared" si="48"/>
        <v/>
      </c>
      <c r="AF100" s="144" t="str">
        <f t="shared" si="49"/>
        <v/>
      </c>
      <c r="AG100" s="151" t="str">
        <f t="shared" si="50"/>
        <v/>
      </c>
      <c r="AH100" s="152" t="str">
        <f t="shared" si="51"/>
        <v/>
      </c>
      <c r="AI100" s="146" t="str">
        <f t="shared" si="52"/>
        <v/>
      </c>
      <c r="AJ100" s="142" t="str">
        <f t="shared" si="53"/>
        <v/>
      </c>
      <c r="AK100" s="143" t="str">
        <f t="shared" si="61"/>
        <v/>
      </c>
      <c r="AL100" s="143" t="str">
        <f t="shared" si="62"/>
        <v/>
      </c>
      <c r="AM100" s="147" t="str">
        <f t="shared" si="63"/>
        <v/>
      </c>
      <c r="AN100" s="148" t="str">
        <f t="shared" si="54"/>
        <v/>
      </c>
      <c r="AO100" s="184" t="str">
        <f t="shared" si="64"/>
        <v/>
      </c>
      <c r="AP100" s="184" t="str">
        <f t="shared" si="67"/>
        <v/>
      </c>
      <c r="AQ100" s="149" t="str">
        <f t="shared" si="65"/>
        <v/>
      </c>
      <c r="AR100" s="179" t="str">
        <f t="shared" si="66"/>
        <v/>
      </c>
      <c r="AS100" s="218"/>
      <c r="AT100" s="177" t="e">
        <f t="shared" si="68"/>
        <v>#VALUE!</v>
      </c>
      <c r="AU100" s="99" t="str">
        <f t="shared" si="69"/>
        <v/>
      </c>
      <c r="AV100" s="89" t="e">
        <f t="shared" si="70"/>
        <v>#VALUE!</v>
      </c>
      <c r="AW100" s="89" t="e">
        <f t="shared" si="71"/>
        <v>#VALUE!</v>
      </c>
      <c r="AX100" s="89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</row>
    <row r="101" spans="1:106" s="60" customFormat="1" x14ac:dyDescent="0.25">
      <c r="A101" s="11"/>
      <c r="B101" s="90"/>
      <c r="C101" s="194"/>
      <c r="D101" s="169"/>
      <c r="E101" s="170"/>
      <c r="F101" s="171"/>
      <c r="G101" s="113" t="str">
        <f t="shared" si="55"/>
        <v/>
      </c>
      <c r="H101" s="164"/>
      <c r="I101" s="165"/>
      <c r="J101" s="122" t="str">
        <f t="shared" si="56"/>
        <v/>
      </c>
      <c r="K101" s="123"/>
      <c r="L101" s="219" t="str">
        <f t="shared" si="57"/>
        <v/>
      </c>
      <c r="M101" s="119" t="str">
        <f t="shared" si="39"/>
        <v/>
      </c>
      <c r="N101" s="120" t="str">
        <f t="shared" si="58"/>
        <v/>
      </c>
      <c r="O101" s="221"/>
      <c r="P101" s="124" t="str">
        <f t="shared" si="59"/>
        <v/>
      </c>
      <c r="Q101" s="158"/>
      <c r="R101" s="159"/>
      <c r="S101" s="160"/>
      <c r="T101" s="161"/>
      <c r="U101" s="161"/>
      <c r="V101" s="138" t="str">
        <f t="shared" si="40"/>
        <v/>
      </c>
      <c r="W101" s="150" t="str">
        <f t="shared" si="41"/>
        <v/>
      </c>
      <c r="X101" s="140" t="str">
        <f t="shared" si="42"/>
        <v/>
      </c>
      <c r="Y101" s="215" t="str">
        <f t="shared" si="43"/>
        <v/>
      </c>
      <c r="Z101" s="216" t="str">
        <f t="shared" si="44"/>
        <v/>
      </c>
      <c r="AA101" s="217" t="str">
        <f t="shared" si="60"/>
        <v/>
      </c>
      <c r="AB101" s="141" t="str">
        <f t="shared" si="45"/>
        <v/>
      </c>
      <c r="AC101" s="142" t="str">
        <f t="shared" si="46"/>
        <v/>
      </c>
      <c r="AD101" s="143" t="str">
        <f t="shared" si="47"/>
        <v/>
      </c>
      <c r="AE101" s="144" t="str">
        <f t="shared" si="48"/>
        <v/>
      </c>
      <c r="AF101" s="144" t="str">
        <f t="shared" si="49"/>
        <v/>
      </c>
      <c r="AG101" s="151" t="str">
        <f t="shared" si="50"/>
        <v/>
      </c>
      <c r="AH101" s="152" t="str">
        <f t="shared" si="51"/>
        <v/>
      </c>
      <c r="AI101" s="146" t="str">
        <f t="shared" si="52"/>
        <v/>
      </c>
      <c r="AJ101" s="142" t="str">
        <f t="shared" si="53"/>
        <v/>
      </c>
      <c r="AK101" s="143" t="str">
        <f t="shared" si="61"/>
        <v/>
      </c>
      <c r="AL101" s="143" t="str">
        <f t="shared" si="62"/>
        <v/>
      </c>
      <c r="AM101" s="147" t="str">
        <f t="shared" si="63"/>
        <v/>
      </c>
      <c r="AN101" s="148" t="str">
        <f t="shared" si="54"/>
        <v/>
      </c>
      <c r="AO101" s="184" t="str">
        <f t="shared" si="64"/>
        <v/>
      </c>
      <c r="AP101" s="184" t="str">
        <f t="shared" si="67"/>
        <v/>
      </c>
      <c r="AQ101" s="149" t="str">
        <f t="shared" si="65"/>
        <v/>
      </c>
      <c r="AR101" s="179" t="str">
        <f t="shared" si="66"/>
        <v/>
      </c>
      <c r="AS101" s="218"/>
      <c r="AT101" s="177" t="e">
        <f t="shared" si="68"/>
        <v>#VALUE!</v>
      </c>
      <c r="AU101" s="99" t="str">
        <f t="shared" si="69"/>
        <v/>
      </c>
      <c r="AV101" s="89" t="e">
        <f t="shared" si="70"/>
        <v>#VALUE!</v>
      </c>
      <c r="AW101" s="89" t="e">
        <f t="shared" si="71"/>
        <v>#VALUE!</v>
      </c>
      <c r="AX101" s="89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</row>
    <row r="102" spans="1:106" s="60" customFormat="1" x14ac:dyDescent="0.25">
      <c r="A102" s="11"/>
      <c r="B102" s="90"/>
      <c r="C102" s="194"/>
      <c r="D102" s="169"/>
      <c r="E102" s="170"/>
      <c r="F102" s="171"/>
      <c r="G102" s="113" t="str">
        <f t="shared" si="55"/>
        <v/>
      </c>
      <c r="H102" s="164"/>
      <c r="I102" s="165"/>
      <c r="J102" s="122" t="str">
        <f t="shared" si="56"/>
        <v/>
      </c>
      <c r="K102" s="123"/>
      <c r="L102" s="219" t="str">
        <f t="shared" si="57"/>
        <v/>
      </c>
      <c r="M102" s="119" t="str">
        <f t="shared" si="39"/>
        <v/>
      </c>
      <c r="N102" s="120" t="str">
        <f t="shared" si="58"/>
        <v/>
      </c>
      <c r="O102" s="221"/>
      <c r="P102" s="124" t="str">
        <f t="shared" si="59"/>
        <v/>
      </c>
      <c r="Q102" s="158"/>
      <c r="R102" s="159"/>
      <c r="S102" s="160"/>
      <c r="T102" s="161"/>
      <c r="U102" s="161"/>
      <c r="V102" s="138" t="str">
        <f t="shared" si="40"/>
        <v/>
      </c>
      <c r="W102" s="150" t="str">
        <f t="shared" si="41"/>
        <v/>
      </c>
      <c r="X102" s="140" t="str">
        <f t="shared" si="42"/>
        <v/>
      </c>
      <c r="Y102" s="215" t="str">
        <f t="shared" si="43"/>
        <v/>
      </c>
      <c r="Z102" s="216" t="str">
        <f t="shared" si="44"/>
        <v/>
      </c>
      <c r="AA102" s="217" t="str">
        <f t="shared" si="60"/>
        <v/>
      </c>
      <c r="AB102" s="141" t="str">
        <f t="shared" si="45"/>
        <v/>
      </c>
      <c r="AC102" s="142" t="str">
        <f t="shared" si="46"/>
        <v/>
      </c>
      <c r="AD102" s="143" t="str">
        <f t="shared" si="47"/>
        <v/>
      </c>
      <c r="AE102" s="144" t="str">
        <f t="shared" si="48"/>
        <v/>
      </c>
      <c r="AF102" s="144" t="str">
        <f t="shared" si="49"/>
        <v/>
      </c>
      <c r="AG102" s="151" t="str">
        <f t="shared" si="50"/>
        <v/>
      </c>
      <c r="AH102" s="152" t="str">
        <f t="shared" si="51"/>
        <v/>
      </c>
      <c r="AI102" s="146" t="str">
        <f t="shared" si="52"/>
        <v/>
      </c>
      <c r="AJ102" s="142" t="str">
        <f t="shared" si="53"/>
        <v/>
      </c>
      <c r="AK102" s="143" t="str">
        <f t="shared" si="61"/>
        <v/>
      </c>
      <c r="AL102" s="143" t="str">
        <f t="shared" si="62"/>
        <v/>
      </c>
      <c r="AM102" s="147" t="str">
        <f t="shared" si="63"/>
        <v/>
      </c>
      <c r="AN102" s="148" t="str">
        <f t="shared" si="54"/>
        <v/>
      </c>
      <c r="AO102" s="184" t="str">
        <f t="shared" si="64"/>
        <v/>
      </c>
      <c r="AP102" s="184" t="str">
        <f t="shared" si="67"/>
        <v/>
      </c>
      <c r="AQ102" s="149" t="str">
        <f t="shared" si="65"/>
        <v/>
      </c>
      <c r="AR102" s="179" t="str">
        <f t="shared" si="66"/>
        <v/>
      </c>
      <c r="AS102" s="218"/>
      <c r="AT102" s="177" t="e">
        <f t="shared" si="68"/>
        <v>#VALUE!</v>
      </c>
      <c r="AU102" s="99" t="str">
        <f t="shared" si="69"/>
        <v/>
      </c>
      <c r="AV102" s="89" t="e">
        <f t="shared" si="70"/>
        <v>#VALUE!</v>
      </c>
      <c r="AW102" s="89" t="e">
        <f t="shared" si="71"/>
        <v>#VALUE!</v>
      </c>
      <c r="AX102" s="89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</row>
    <row r="103" spans="1:106" s="60" customFormat="1" x14ac:dyDescent="0.25">
      <c r="A103" s="11"/>
      <c r="B103" s="90"/>
      <c r="C103" s="194"/>
      <c r="D103" s="169"/>
      <c r="E103" s="170"/>
      <c r="F103" s="171"/>
      <c r="G103" s="113" t="str">
        <f t="shared" si="55"/>
        <v/>
      </c>
      <c r="H103" s="164"/>
      <c r="I103" s="165"/>
      <c r="J103" s="122" t="str">
        <f t="shared" si="56"/>
        <v/>
      </c>
      <c r="K103" s="123"/>
      <c r="L103" s="219" t="str">
        <f t="shared" si="57"/>
        <v/>
      </c>
      <c r="M103" s="119" t="str">
        <f t="shared" si="39"/>
        <v/>
      </c>
      <c r="N103" s="120" t="str">
        <f t="shared" si="58"/>
        <v/>
      </c>
      <c r="O103" s="221"/>
      <c r="P103" s="124" t="str">
        <f t="shared" si="59"/>
        <v/>
      </c>
      <c r="Q103" s="158"/>
      <c r="R103" s="159"/>
      <c r="S103" s="160"/>
      <c r="T103" s="161"/>
      <c r="U103" s="161"/>
      <c r="V103" s="138" t="str">
        <f t="shared" si="40"/>
        <v/>
      </c>
      <c r="W103" s="150" t="str">
        <f t="shared" si="41"/>
        <v/>
      </c>
      <c r="X103" s="140" t="str">
        <f t="shared" si="42"/>
        <v/>
      </c>
      <c r="Y103" s="215" t="str">
        <f t="shared" si="43"/>
        <v/>
      </c>
      <c r="Z103" s="216" t="str">
        <f t="shared" si="44"/>
        <v/>
      </c>
      <c r="AA103" s="217" t="str">
        <f t="shared" si="60"/>
        <v/>
      </c>
      <c r="AB103" s="141" t="str">
        <f t="shared" si="45"/>
        <v/>
      </c>
      <c r="AC103" s="142" t="str">
        <f t="shared" si="46"/>
        <v/>
      </c>
      <c r="AD103" s="143" t="str">
        <f t="shared" si="47"/>
        <v/>
      </c>
      <c r="AE103" s="144" t="str">
        <f t="shared" si="48"/>
        <v/>
      </c>
      <c r="AF103" s="144" t="str">
        <f t="shared" si="49"/>
        <v/>
      </c>
      <c r="AG103" s="151" t="str">
        <f t="shared" si="50"/>
        <v/>
      </c>
      <c r="AH103" s="152" t="str">
        <f t="shared" si="51"/>
        <v/>
      </c>
      <c r="AI103" s="146" t="str">
        <f t="shared" si="52"/>
        <v/>
      </c>
      <c r="AJ103" s="142" t="str">
        <f t="shared" si="53"/>
        <v/>
      </c>
      <c r="AK103" s="143" t="str">
        <f t="shared" si="61"/>
        <v/>
      </c>
      <c r="AL103" s="143" t="str">
        <f t="shared" si="62"/>
        <v/>
      </c>
      <c r="AM103" s="147" t="str">
        <f t="shared" si="63"/>
        <v/>
      </c>
      <c r="AN103" s="148" t="str">
        <f t="shared" si="54"/>
        <v/>
      </c>
      <c r="AO103" s="184" t="str">
        <f t="shared" si="64"/>
        <v/>
      </c>
      <c r="AP103" s="184" t="str">
        <f t="shared" si="67"/>
        <v/>
      </c>
      <c r="AQ103" s="149" t="str">
        <f t="shared" si="65"/>
        <v/>
      </c>
      <c r="AR103" s="179" t="str">
        <f t="shared" si="66"/>
        <v/>
      </c>
      <c r="AS103" s="218"/>
      <c r="AT103" s="177" t="e">
        <f t="shared" si="68"/>
        <v>#VALUE!</v>
      </c>
      <c r="AU103" s="99" t="str">
        <f t="shared" si="69"/>
        <v/>
      </c>
      <c r="AV103" s="89" t="e">
        <f t="shared" si="70"/>
        <v>#VALUE!</v>
      </c>
      <c r="AW103" s="89" t="e">
        <f t="shared" si="71"/>
        <v>#VALUE!</v>
      </c>
      <c r="AX103" s="89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</row>
    <row r="104" spans="1:106" s="60" customFormat="1" x14ac:dyDescent="0.25">
      <c r="A104" s="11"/>
      <c r="B104" s="90"/>
      <c r="C104" s="194"/>
      <c r="D104" s="169"/>
      <c r="E104" s="170"/>
      <c r="F104" s="171"/>
      <c r="G104" s="113" t="str">
        <f t="shared" si="55"/>
        <v/>
      </c>
      <c r="H104" s="164"/>
      <c r="I104" s="165"/>
      <c r="J104" s="122" t="str">
        <f t="shared" si="56"/>
        <v/>
      </c>
      <c r="K104" s="123"/>
      <c r="L104" s="219" t="str">
        <f t="shared" si="57"/>
        <v/>
      </c>
      <c r="M104" s="119" t="str">
        <f t="shared" si="39"/>
        <v/>
      </c>
      <c r="N104" s="120" t="str">
        <f t="shared" si="58"/>
        <v/>
      </c>
      <c r="O104" s="221"/>
      <c r="P104" s="124" t="str">
        <f t="shared" si="59"/>
        <v/>
      </c>
      <c r="Q104" s="158"/>
      <c r="R104" s="159"/>
      <c r="S104" s="160"/>
      <c r="T104" s="161"/>
      <c r="U104" s="161"/>
      <c r="V104" s="138" t="str">
        <f t="shared" si="40"/>
        <v/>
      </c>
      <c r="W104" s="150" t="str">
        <f t="shared" si="41"/>
        <v/>
      </c>
      <c r="X104" s="140" t="str">
        <f t="shared" si="42"/>
        <v/>
      </c>
      <c r="Y104" s="215" t="str">
        <f t="shared" si="43"/>
        <v/>
      </c>
      <c r="Z104" s="216" t="str">
        <f t="shared" si="44"/>
        <v/>
      </c>
      <c r="AA104" s="217" t="str">
        <f t="shared" si="60"/>
        <v/>
      </c>
      <c r="AB104" s="141" t="str">
        <f t="shared" si="45"/>
        <v/>
      </c>
      <c r="AC104" s="142" t="str">
        <f t="shared" si="46"/>
        <v/>
      </c>
      <c r="AD104" s="143" t="str">
        <f t="shared" si="47"/>
        <v/>
      </c>
      <c r="AE104" s="144" t="str">
        <f t="shared" si="48"/>
        <v/>
      </c>
      <c r="AF104" s="144" t="str">
        <f t="shared" si="49"/>
        <v/>
      </c>
      <c r="AG104" s="151" t="str">
        <f t="shared" si="50"/>
        <v/>
      </c>
      <c r="AH104" s="152" t="str">
        <f t="shared" si="51"/>
        <v/>
      </c>
      <c r="AI104" s="146" t="str">
        <f t="shared" si="52"/>
        <v/>
      </c>
      <c r="AJ104" s="142" t="str">
        <f t="shared" si="53"/>
        <v/>
      </c>
      <c r="AK104" s="143" t="str">
        <f t="shared" si="61"/>
        <v/>
      </c>
      <c r="AL104" s="143" t="str">
        <f t="shared" si="62"/>
        <v/>
      </c>
      <c r="AM104" s="147" t="str">
        <f t="shared" si="63"/>
        <v/>
      </c>
      <c r="AN104" s="148" t="str">
        <f t="shared" si="54"/>
        <v/>
      </c>
      <c r="AO104" s="184" t="str">
        <f t="shared" si="64"/>
        <v/>
      </c>
      <c r="AP104" s="184" t="str">
        <f t="shared" si="67"/>
        <v/>
      </c>
      <c r="AQ104" s="149" t="str">
        <f t="shared" si="65"/>
        <v/>
      </c>
      <c r="AR104" s="179" t="str">
        <f t="shared" si="66"/>
        <v/>
      </c>
      <c r="AS104" s="218"/>
      <c r="AT104" s="177" t="e">
        <f t="shared" si="68"/>
        <v>#VALUE!</v>
      </c>
      <c r="AU104" s="99" t="str">
        <f t="shared" si="69"/>
        <v/>
      </c>
      <c r="AV104" s="89" t="e">
        <f t="shared" si="70"/>
        <v>#VALUE!</v>
      </c>
      <c r="AW104" s="89" t="e">
        <f t="shared" si="71"/>
        <v>#VALUE!</v>
      </c>
      <c r="AX104" s="89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</row>
    <row r="105" spans="1:106" s="60" customFormat="1" x14ac:dyDescent="0.25">
      <c r="A105" s="11"/>
      <c r="B105" s="90"/>
      <c r="C105" s="194"/>
      <c r="D105" s="169"/>
      <c r="E105" s="170"/>
      <c r="F105" s="171"/>
      <c r="G105" s="113" t="str">
        <f t="shared" si="55"/>
        <v/>
      </c>
      <c r="H105" s="164"/>
      <c r="I105" s="165"/>
      <c r="J105" s="122" t="str">
        <f t="shared" si="56"/>
        <v/>
      </c>
      <c r="K105" s="123"/>
      <c r="L105" s="219" t="str">
        <f t="shared" si="57"/>
        <v/>
      </c>
      <c r="M105" s="119" t="str">
        <f t="shared" si="39"/>
        <v/>
      </c>
      <c r="N105" s="120" t="str">
        <f t="shared" si="58"/>
        <v/>
      </c>
      <c r="O105" s="221"/>
      <c r="P105" s="124" t="str">
        <f t="shared" si="59"/>
        <v/>
      </c>
      <c r="Q105" s="158"/>
      <c r="R105" s="159"/>
      <c r="S105" s="160"/>
      <c r="T105" s="161"/>
      <c r="U105" s="161"/>
      <c r="V105" s="138" t="str">
        <f t="shared" si="40"/>
        <v/>
      </c>
      <c r="W105" s="150" t="str">
        <f t="shared" si="41"/>
        <v/>
      </c>
      <c r="X105" s="140" t="str">
        <f t="shared" si="42"/>
        <v/>
      </c>
      <c r="Y105" s="215" t="str">
        <f t="shared" si="43"/>
        <v/>
      </c>
      <c r="Z105" s="216" t="str">
        <f t="shared" si="44"/>
        <v/>
      </c>
      <c r="AA105" s="217" t="str">
        <f t="shared" si="60"/>
        <v/>
      </c>
      <c r="AB105" s="141" t="str">
        <f t="shared" si="45"/>
        <v/>
      </c>
      <c r="AC105" s="142" t="str">
        <f t="shared" si="46"/>
        <v/>
      </c>
      <c r="AD105" s="143" t="str">
        <f t="shared" si="47"/>
        <v/>
      </c>
      <c r="AE105" s="144" t="str">
        <f t="shared" si="48"/>
        <v/>
      </c>
      <c r="AF105" s="144" t="str">
        <f t="shared" si="49"/>
        <v/>
      </c>
      <c r="AG105" s="151" t="str">
        <f t="shared" si="50"/>
        <v/>
      </c>
      <c r="AH105" s="152" t="str">
        <f t="shared" si="51"/>
        <v/>
      </c>
      <c r="AI105" s="146" t="str">
        <f t="shared" si="52"/>
        <v/>
      </c>
      <c r="AJ105" s="142" t="str">
        <f t="shared" si="53"/>
        <v/>
      </c>
      <c r="AK105" s="143" t="str">
        <f t="shared" si="61"/>
        <v/>
      </c>
      <c r="AL105" s="143" t="str">
        <f t="shared" si="62"/>
        <v/>
      </c>
      <c r="AM105" s="147" t="str">
        <f t="shared" si="63"/>
        <v/>
      </c>
      <c r="AN105" s="148" t="str">
        <f t="shared" si="54"/>
        <v/>
      </c>
      <c r="AO105" s="184" t="str">
        <f t="shared" si="64"/>
        <v/>
      </c>
      <c r="AP105" s="184" t="str">
        <f t="shared" si="67"/>
        <v/>
      </c>
      <c r="AQ105" s="149" t="str">
        <f t="shared" si="65"/>
        <v/>
      </c>
      <c r="AR105" s="179" t="str">
        <f t="shared" si="66"/>
        <v/>
      </c>
      <c r="AS105" s="218"/>
      <c r="AT105" s="177" t="e">
        <f t="shared" si="68"/>
        <v>#VALUE!</v>
      </c>
      <c r="AU105" s="99" t="str">
        <f t="shared" si="69"/>
        <v/>
      </c>
      <c r="AV105" s="89" t="e">
        <f t="shared" si="70"/>
        <v>#VALUE!</v>
      </c>
      <c r="AW105" s="89" t="e">
        <f t="shared" si="71"/>
        <v>#VALUE!</v>
      </c>
      <c r="AX105" s="89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</row>
    <row r="106" spans="1:106" s="60" customFormat="1" x14ac:dyDescent="0.25">
      <c r="A106" s="11"/>
      <c r="B106" s="90"/>
      <c r="C106" s="194"/>
      <c r="D106" s="169"/>
      <c r="E106" s="170"/>
      <c r="F106" s="171"/>
      <c r="G106" s="113" t="str">
        <f t="shared" si="55"/>
        <v/>
      </c>
      <c r="H106" s="164"/>
      <c r="I106" s="165"/>
      <c r="J106" s="122" t="str">
        <f t="shared" si="56"/>
        <v/>
      </c>
      <c r="K106" s="123"/>
      <c r="L106" s="219" t="str">
        <f t="shared" si="57"/>
        <v/>
      </c>
      <c r="M106" s="119" t="str">
        <f t="shared" si="39"/>
        <v/>
      </c>
      <c r="N106" s="120" t="str">
        <f t="shared" si="58"/>
        <v/>
      </c>
      <c r="O106" s="221"/>
      <c r="P106" s="124" t="str">
        <f t="shared" si="59"/>
        <v/>
      </c>
      <c r="Q106" s="158"/>
      <c r="R106" s="159"/>
      <c r="S106" s="160"/>
      <c r="T106" s="161"/>
      <c r="U106" s="161"/>
      <c r="V106" s="138" t="str">
        <f t="shared" si="40"/>
        <v/>
      </c>
      <c r="W106" s="150" t="str">
        <f t="shared" si="41"/>
        <v/>
      </c>
      <c r="X106" s="140" t="str">
        <f t="shared" si="42"/>
        <v/>
      </c>
      <c r="Y106" s="215" t="str">
        <f t="shared" si="43"/>
        <v/>
      </c>
      <c r="Z106" s="216" t="str">
        <f t="shared" si="44"/>
        <v/>
      </c>
      <c r="AA106" s="217" t="str">
        <f t="shared" si="60"/>
        <v/>
      </c>
      <c r="AB106" s="141" t="str">
        <f t="shared" si="45"/>
        <v/>
      </c>
      <c r="AC106" s="142" t="str">
        <f t="shared" si="46"/>
        <v/>
      </c>
      <c r="AD106" s="143" t="str">
        <f t="shared" si="47"/>
        <v/>
      </c>
      <c r="AE106" s="144" t="str">
        <f t="shared" si="48"/>
        <v/>
      </c>
      <c r="AF106" s="144" t="str">
        <f t="shared" si="49"/>
        <v/>
      </c>
      <c r="AG106" s="151" t="str">
        <f t="shared" si="50"/>
        <v/>
      </c>
      <c r="AH106" s="152" t="str">
        <f t="shared" si="51"/>
        <v/>
      </c>
      <c r="AI106" s="146" t="str">
        <f t="shared" si="52"/>
        <v/>
      </c>
      <c r="AJ106" s="142" t="str">
        <f t="shared" si="53"/>
        <v/>
      </c>
      <c r="AK106" s="143" t="str">
        <f t="shared" si="61"/>
        <v/>
      </c>
      <c r="AL106" s="143" t="str">
        <f t="shared" si="62"/>
        <v/>
      </c>
      <c r="AM106" s="147" t="str">
        <f t="shared" si="63"/>
        <v/>
      </c>
      <c r="AN106" s="148" t="str">
        <f t="shared" si="54"/>
        <v/>
      </c>
      <c r="AO106" s="184" t="str">
        <f t="shared" si="64"/>
        <v/>
      </c>
      <c r="AP106" s="184" t="str">
        <f t="shared" si="67"/>
        <v/>
      </c>
      <c r="AQ106" s="149" t="str">
        <f t="shared" si="65"/>
        <v/>
      </c>
      <c r="AR106" s="179" t="str">
        <f t="shared" si="66"/>
        <v/>
      </c>
      <c r="AS106" s="218"/>
      <c r="AT106" s="177" t="e">
        <f t="shared" si="68"/>
        <v>#VALUE!</v>
      </c>
      <c r="AU106" s="99" t="str">
        <f t="shared" si="69"/>
        <v/>
      </c>
      <c r="AV106" s="89" t="e">
        <f t="shared" si="70"/>
        <v>#VALUE!</v>
      </c>
      <c r="AW106" s="89" t="e">
        <f t="shared" si="71"/>
        <v>#VALUE!</v>
      </c>
      <c r="AX106" s="89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</row>
    <row r="107" spans="1:106" s="60" customFormat="1" x14ac:dyDescent="0.25">
      <c r="A107" s="11"/>
      <c r="B107" s="90"/>
      <c r="C107" s="194"/>
      <c r="D107" s="169"/>
      <c r="E107" s="170"/>
      <c r="F107" s="171"/>
      <c r="G107" s="113" t="str">
        <f t="shared" si="55"/>
        <v/>
      </c>
      <c r="H107" s="164"/>
      <c r="I107" s="165"/>
      <c r="J107" s="122" t="str">
        <f t="shared" si="56"/>
        <v/>
      </c>
      <c r="K107" s="123"/>
      <c r="L107" s="219" t="str">
        <f t="shared" si="57"/>
        <v/>
      </c>
      <c r="M107" s="119" t="str">
        <f t="shared" si="39"/>
        <v/>
      </c>
      <c r="N107" s="120" t="str">
        <f t="shared" si="58"/>
        <v/>
      </c>
      <c r="O107" s="221"/>
      <c r="P107" s="124" t="str">
        <f t="shared" si="59"/>
        <v/>
      </c>
      <c r="Q107" s="158"/>
      <c r="R107" s="159"/>
      <c r="S107" s="160"/>
      <c r="T107" s="161"/>
      <c r="U107" s="161"/>
      <c r="V107" s="138" t="str">
        <f t="shared" si="40"/>
        <v/>
      </c>
      <c r="W107" s="150" t="str">
        <f t="shared" si="41"/>
        <v/>
      </c>
      <c r="X107" s="140" t="str">
        <f t="shared" si="42"/>
        <v/>
      </c>
      <c r="Y107" s="215" t="str">
        <f t="shared" si="43"/>
        <v/>
      </c>
      <c r="Z107" s="216" t="str">
        <f t="shared" si="44"/>
        <v/>
      </c>
      <c r="AA107" s="217" t="str">
        <f t="shared" si="60"/>
        <v/>
      </c>
      <c r="AB107" s="141" t="str">
        <f t="shared" si="45"/>
        <v/>
      </c>
      <c r="AC107" s="142" t="str">
        <f t="shared" si="46"/>
        <v/>
      </c>
      <c r="AD107" s="143" t="str">
        <f t="shared" si="47"/>
        <v/>
      </c>
      <c r="AE107" s="144" t="str">
        <f t="shared" si="48"/>
        <v/>
      </c>
      <c r="AF107" s="144" t="str">
        <f t="shared" si="49"/>
        <v/>
      </c>
      <c r="AG107" s="151" t="str">
        <f t="shared" si="50"/>
        <v/>
      </c>
      <c r="AH107" s="152" t="str">
        <f t="shared" si="51"/>
        <v/>
      </c>
      <c r="AI107" s="146" t="str">
        <f t="shared" si="52"/>
        <v/>
      </c>
      <c r="AJ107" s="142" t="str">
        <f t="shared" si="53"/>
        <v/>
      </c>
      <c r="AK107" s="143" t="str">
        <f t="shared" si="61"/>
        <v/>
      </c>
      <c r="AL107" s="143" t="str">
        <f t="shared" si="62"/>
        <v/>
      </c>
      <c r="AM107" s="147" t="str">
        <f t="shared" si="63"/>
        <v/>
      </c>
      <c r="AN107" s="148" t="str">
        <f t="shared" si="54"/>
        <v/>
      </c>
      <c r="AO107" s="184" t="str">
        <f t="shared" si="64"/>
        <v/>
      </c>
      <c r="AP107" s="184" t="str">
        <f t="shared" si="67"/>
        <v/>
      </c>
      <c r="AQ107" s="149" t="str">
        <f t="shared" si="65"/>
        <v/>
      </c>
      <c r="AR107" s="179" t="str">
        <f t="shared" si="66"/>
        <v/>
      </c>
      <c r="AS107" s="218"/>
      <c r="AT107" s="177" t="e">
        <f t="shared" si="68"/>
        <v>#VALUE!</v>
      </c>
      <c r="AU107" s="99" t="str">
        <f t="shared" si="69"/>
        <v/>
      </c>
      <c r="AV107" s="89" t="e">
        <f t="shared" si="70"/>
        <v>#VALUE!</v>
      </c>
      <c r="AW107" s="89" t="e">
        <f t="shared" si="71"/>
        <v>#VALUE!</v>
      </c>
      <c r="AX107" s="89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</row>
    <row r="108" spans="1:106" s="60" customFormat="1" x14ac:dyDescent="0.25">
      <c r="A108" s="11"/>
      <c r="B108" s="90"/>
      <c r="C108" s="194"/>
      <c r="D108" s="169"/>
      <c r="E108" s="170"/>
      <c r="F108" s="171"/>
      <c r="G108" s="113" t="str">
        <f t="shared" si="55"/>
        <v/>
      </c>
      <c r="H108" s="164"/>
      <c r="I108" s="165"/>
      <c r="J108" s="122" t="str">
        <f t="shared" si="56"/>
        <v/>
      </c>
      <c r="K108" s="123"/>
      <c r="L108" s="219" t="str">
        <f t="shared" si="57"/>
        <v/>
      </c>
      <c r="M108" s="119" t="str">
        <f t="shared" si="39"/>
        <v/>
      </c>
      <c r="N108" s="120" t="str">
        <f t="shared" si="58"/>
        <v/>
      </c>
      <c r="O108" s="221"/>
      <c r="P108" s="124" t="str">
        <f t="shared" si="59"/>
        <v/>
      </c>
      <c r="Q108" s="158"/>
      <c r="R108" s="159"/>
      <c r="S108" s="160"/>
      <c r="T108" s="161"/>
      <c r="U108" s="161"/>
      <c r="V108" s="138" t="str">
        <f t="shared" si="40"/>
        <v/>
      </c>
      <c r="W108" s="150" t="str">
        <f t="shared" si="41"/>
        <v/>
      </c>
      <c r="X108" s="140" t="str">
        <f t="shared" si="42"/>
        <v/>
      </c>
      <c r="Y108" s="215" t="str">
        <f t="shared" si="43"/>
        <v/>
      </c>
      <c r="Z108" s="216" t="str">
        <f t="shared" si="44"/>
        <v/>
      </c>
      <c r="AA108" s="217" t="str">
        <f t="shared" si="60"/>
        <v/>
      </c>
      <c r="AB108" s="141" t="str">
        <f t="shared" si="45"/>
        <v/>
      </c>
      <c r="AC108" s="142" t="str">
        <f t="shared" si="46"/>
        <v/>
      </c>
      <c r="AD108" s="143" t="str">
        <f t="shared" si="47"/>
        <v/>
      </c>
      <c r="AE108" s="144" t="str">
        <f t="shared" si="48"/>
        <v/>
      </c>
      <c r="AF108" s="144" t="str">
        <f t="shared" si="49"/>
        <v/>
      </c>
      <c r="AG108" s="151" t="str">
        <f t="shared" si="50"/>
        <v/>
      </c>
      <c r="AH108" s="152" t="str">
        <f t="shared" si="51"/>
        <v/>
      </c>
      <c r="AI108" s="146" t="str">
        <f t="shared" si="52"/>
        <v/>
      </c>
      <c r="AJ108" s="142" t="str">
        <f t="shared" si="53"/>
        <v/>
      </c>
      <c r="AK108" s="143" t="str">
        <f t="shared" si="61"/>
        <v/>
      </c>
      <c r="AL108" s="143" t="str">
        <f t="shared" si="62"/>
        <v/>
      </c>
      <c r="AM108" s="147" t="str">
        <f t="shared" si="63"/>
        <v/>
      </c>
      <c r="AN108" s="148" t="str">
        <f t="shared" si="54"/>
        <v/>
      </c>
      <c r="AO108" s="184" t="str">
        <f t="shared" si="64"/>
        <v/>
      </c>
      <c r="AP108" s="184" t="str">
        <f t="shared" si="67"/>
        <v/>
      </c>
      <c r="AQ108" s="149" t="str">
        <f t="shared" si="65"/>
        <v/>
      </c>
      <c r="AR108" s="179" t="str">
        <f t="shared" si="66"/>
        <v/>
      </c>
      <c r="AS108" s="218"/>
      <c r="AT108" s="177" t="e">
        <f t="shared" si="68"/>
        <v>#VALUE!</v>
      </c>
      <c r="AU108" s="99" t="str">
        <f t="shared" si="69"/>
        <v/>
      </c>
      <c r="AV108" s="89" t="e">
        <f t="shared" si="70"/>
        <v>#VALUE!</v>
      </c>
      <c r="AW108" s="89" t="e">
        <f t="shared" si="71"/>
        <v>#VALUE!</v>
      </c>
      <c r="AX108" s="89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</row>
    <row r="109" spans="1:106" s="60" customFormat="1" x14ac:dyDescent="0.25">
      <c r="A109" s="11"/>
      <c r="B109" s="90"/>
      <c r="C109" s="194"/>
      <c r="D109" s="169"/>
      <c r="E109" s="170"/>
      <c r="F109" s="171"/>
      <c r="G109" s="113" t="str">
        <f t="shared" si="55"/>
        <v/>
      </c>
      <c r="H109" s="164"/>
      <c r="I109" s="165"/>
      <c r="J109" s="122" t="str">
        <f t="shared" si="56"/>
        <v/>
      </c>
      <c r="K109" s="123"/>
      <c r="L109" s="219" t="str">
        <f t="shared" si="57"/>
        <v/>
      </c>
      <c r="M109" s="119" t="str">
        <f t="shared" si="39"/>
        <v/>
      </c>
      <c r="N109" s="120" t="str">
        <f t="shared" si="58"/>
        <v/>
      </c>
      <c r="O109" s="221"/>
      <c r="P109" s="124" t="str">
        <f t="shared" si="59"/>
        <v/>
      </c>
      <c r="Q109" s="158"/>
      <c r="R109" s="159"/>
      <c r="S109" s="160"/>
      <c r="T109" s="161"/>
      <c r="U109" s="161"/>
      <c r="V109" s="138" t="str">
        <f t="shared" si="40"/>
        <v/>
      </c>
      <c r="W109" s="150" t="str">
        <f t="shared" si="41"/>
        <v/>
      </c>
      <c r="X109" s="140" t="str">
        <f t="shared" si="42"/>
        <v/>
      </c>
      <c r="Y109" s="215" t="str">
        <f t="shared" si="43"/>
        <v/>
      </c>
      <c r="Z109" s="216" t="str">
        <f t="shared" si="44"/>
        <v/>
      </c>
      <c r="AA109" s="217" t="str">
        <f t="shared" si="60"/>
        <v/>
      </c>
      <c r="AB109" s="141" t="str">
        <f t="shared" si="45"/>
        <v/>
      </c>
      <c r="AC109" s="142" t="str">
        <f t="shared" si="46"/>
        <v/>
      </c>
      <c r="AD109" s="143" t="str">
        <f t="shared" si="47"/>
        <v/>
      </c>
      <c r="AE109" s="144" t="str">
        <f t="shared" si="48"/>
        <v/>
      </c>
      <c r="AF109" s="144" t="str">
        <f t="shared" si="49"/>
        <v/>
      </c>
      <c r="AG109" s="151" t="str">
        <f t="shared" si="50"/>
        <v/>
      </c>
      <c r="AH109" s="152" t="str">
        <f t="shared" si="51"/>
        <v/>
      </c>
      <c r="AI109" s="146" t="str">
        <f t="shared" si="52"/>
        <v/>
      </c>
      <c r="AJ109" s="142" t="str">
        <f t="shared" si="53"/>
        <v/>
      </c>
      <c r="AK109" s="143" t="str">
        <f t="shared" si="61"/>
        <v/>
      </c>
      <c r="AL109" s="143" t="str">
        <f t="shared" si="62"/>
        <v/>
      </c>
      <c r="AM109" s="147" t="str">
        <f t="shared" si="63"/>
        <v/>
      </c>
      <c r="AN109" s="148" t="str">
        <f t="shared" si="54"/>
        <v/>
      </c>
      <c r="AO109" s="184" t="str">
        <f t="shared" si="64"/>
        <v/>
      </c>
      <c r="AP109" s="184" t="str">
        <f t="shared" si="67"/>
        <v/>
      </c>
      <c r="AQ109" s="149" t="str">
        <f t="shared" si="65"/>
        <v/>
      </c>
      <c r="AR109" s="179" t="str">
        <f t="shared" si="66"/>
        <v/>
      </c>
      <c r="AS109" s="218"/>
      <c r="AT109" s="177" t="e">
        <f t="shared" si="68"/>
        <v>#VALUE!</v>
      </c>
      <c r="AU109" s="99" t="str">
        <f t="shared" si="69"/>
        <v/>
      </c>
      <c r="AV109" s="89" t="e">
        <f t="shared" si="70"/>
        <v>#VALUE!</v>
      </c>
      <c r="AW109" s="89" t="e">
        <f t="shared" si="71"/>
        <v>#VALUE!</v>
      </c>
      <c r="AX109" s="89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</row>
    <row r="110" spans="1:106" s="60" customFormat="1" x14ac:dyDescent="0.25">
      <c r="A110" s="11"/>
      <c r="B110" s="90"/>
      <c r="C110" s="194"/>
      <c r="D110" s="169"/>
      <c r="E110" s="170"/>
      <c r="F110" s="171"/>
      <c r="G110" s="113" t="str">
        <f t="shared" si="55"/>
        <v/>
      </c>
      <c r="H110" s="164"/>
      <c r="I110" s="165"/>
      <c r="J110" s="122" t="str">
        <f t="shared" si="56"/>
        <v/>
      </c>
      <c r="K110" s="123"/>
      <c r="L110" s="219" t="str">
        <f t="shared" si="57"/>
        <v/>
      </c>
      <c r="M110" s="119" t="str">
        <f t="shared" si="39"/>
        <v/>
      </c>
      <c r="N110" s="120" t="str">
        <f t="shared" si="58"/>
        <v/>
      </c>
      <c r="O110" s="221"/>
      <c r="P110" s="124" t="str">
        <f t="shared" si="59"/>
        <v/>
      </c>
      <c r="Q110" s="158"/>
      <c r="R110" s="159"/>
      <c r="S110" s="160"/>
      <c r="T110" s="161"/>
      <c r="U110" s="161"/>
      <c r="V110" s="138" t="str">
        <f t="shared" si="40"/>
        <v/>
      </c>
      <c r="W110" s="150" t="str">
        <f t="shared" si="41"/>
        <v/>
      </c>
      <c r="X110" s="140" t="str">
        <f t="shared" si="42"/>
        <v/>
      </c>
      <c r="Y110" s="215" t="str">
        <f t="shared" si="43"/>
        <v/>
      </c>
      <c r="Z110" s="216" t="str">
        <f t="shared" si="44"/>
        <v/>
      </c>
      <c r="AA110" s="217" t="str">
        <f t="shared" si="60"/>
        <v/>
      </c>
      <c r="AB110" s="141" t="str">
        <f t="shared" si="45"/>
        <v/>
      </c>
      <c r="AC110" s="142" t="str">
        <f t="shared" si="46"/>
        <v/>
      </c>
      <c r="AD110" s="143" t="str">
        <f t="shared" si="47"/>
        <v/>
      </c>
      <c r="AE110" s="144" t="str">
        <f t="shared" si="48"/>
        <v/>
      </c>
      <c r="AF110" s="144" t="str">
        <f t="shared" si="49"/>
        <v/>
      </c>
      <c r="AG110" s="151" t="str">
        <f t="shared" si="50"/>
        <v/>
      </c>
      <c r="AH110" s="152" t="str">
        <f t="shared" si="51"/>
        <v/>
      </c>
      <c r="AI110" s="146" t="str">
        <f t="shared" si="52"/>
        <v/>
      </c>
      <c r="AJ110" s="142" t="str">
        <f t="shared" si="53"/>
        <v/>
      </c>
      <c r="AK110" s="143" t="str">
        <f t="shared" si="61"/>
        <v/>
      </c>
      <c r="AL110" s="143" t="str">
        <f t="shared" si="62"/>
        <v/>
      </c>
      <c r="AM110" s="147" t="str">
        <f t="shared" si="63"/>
        <v/>
      </c>
      <c r="AN110" s="148" t="str">
        <f t="shared" si="54"/>
        <v/>
      </c>
      <c r="AO110" s="184" t="str">
        <f t="shared" si="64"/>
        <v/>
      </c>
      <c r="AP110" s="184" t="str">
        <f t="shared" si="67"/>
        <v/>
      </c>
      <c r="AQ110" s="149" t="str">
        <f t="shared" si="65"/>
        <v/>
      </c>
      <c r="AR110" s="179" t="str">
        <f t="shared" si="66"/>
        <v/>
      </c>
      <c r="AS110" s="218"/>
      <c r="AT110" s="177" t="e">
        <f t="shared" si="68"/>
        <v>#VALUE!</v>
      </c>
      <c r="AU110" s="99" t="str">
        <f t="shared" si="69"/>
        <v/>
      </c>
      <c r="AV110" s="89" t="e">
        <f t="shared" si="70"/>
        <v>#VALUE!</v>
      </c>
      <c r="AW110" s="89" t="e">
        <f t="shared" si="71"/>
        <v>#VALUE!</v>
      </c>
      <c r="AX110" s="89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</row>
    <row r="111" spans="1:106" s="60" customFormat="1" x14ac:dyDescent="0.25">
      <c r="A111" s="11"/>
      <c r="B111" s="90"/>
      <c r="C111" s="194"/>
      <c r="D111" s="169"/>
      <c r="E111" s="170"/>
      <c r="F111" s="171"/>
      <c r="G111" s="113" t="str">
        <f t="shared" si="55"/>
        <v/>
      </c>
      <c r="H111" s="164"/>
      <c r="I111" s="165"/>
      <c r="J111" s="122" t="str">
        <f t="shared" si="56"/>
        <v/>
      </c>
      <c r="K111" s="123"/>
      <c r="L111" s="219" t="str">
        <f t="shared" si="57"/>
        <v/>
      </c>
      <c r="M111" s="119" t="str">
        <f t="shared" si="39"/>
        <v/>
      </c>
      <c r="N111" s="120" t="str">
        <f t="shared" si="58"/>
        <v/>
      </c>
      <c r="O111" s="221"/>
      <c r="P111" s="124" t="str">
        <f t="shared" si="59"/>
        <v/>
      </c>
      <c r="Q111" s="158"/>
      <c r="R111" s="159"/>
      <c r="S111" s="160"/>
      <c r="T111" s="161"/>
      <c r="U111" s="161"/>
      <c r="V111" s="138" t="str">
        <f t="shared" si="40"/>
        <v/>
      </c>
      <c r="W111" s="150" t="str">
        <f t="shared" si="41"/>
        <v/>
      </c>
      <c r="X111" s="140" t="str">
        <f t="shared" si="42"/>
        <v/>
      </c>
      <c r="Y111" s="215" t="str">
        <f t="shared" si="43"/>
        <v/>
      </c>
      <c r="Z111" s="216" t="str">
        <f t="shared" si="44"/>
        <v/>
      </c>
      <c r="AA111" s="217" t="str">
        <f t="shared" si="60"/>
        <v/>
      </c>
      <c r="AB111" s="141" t="str">
        <f t="shared" si="45"/>
        <v/>
      </c>
      <c r="AC111" s="142" t="str">
        <f t="shared" si="46"/>
        <v/>
      </c>
      <c r="AD111" s="143" t="str">
        <f t="shared" si="47"/>
        <v/>
      </c>
      <c r="AE111" s="144" t="str">
        <f t="shared" si="48"/>
        <v/>
      </c>
      <c r="AF111" s="144" t="str">
        <f t="shared" si="49"/>
        <v/>
      </c>
      <c r="AG111" s="151" t="str">
        <f t="shared" si="50"/>
        <v/>
      </c>
      <c r="AH111" s="152" t="str">
        <f t="shared" si="51"/>
        <v/>
      </c>
      <c r="AI111" s="146" t="str">
        <f t="shared" si="52"/>
        <v/>
      </c>
      <c r="AJ111" s="142" t="str">
        <f t="shared" si="53"/>
        <v/>
      </c>
      <c r="AK111" s="143" t="str">
        <f t="shared" si="61"/>
        <v/>
      </c>
      <c r="AL111" s="143" t="str">
        <f t="shared" si="62"/>
        <v/>
      </c>
      <c r="AM111" s="147" t="str">
        <f t="shared" si="63"/>
        <v/>
      </c>
      <c r="AN111" s="148" t="str">
        <f t="shared" si="54"/>
        <v/>
      </c>
      <c r="AO111" s="184" t="str">
        <f t="shared" si="64"/>
        <v/>
      </c>
      <c r="AP111" s="184" t="str">
        <f t="shared" si="67"/>
        <v/>
      </c>
      <c r="AQ111" s="149" t="str">
        <f t="shared" si="65"/>
        <v/>
      </c>
      <c r="AR111" s="179" t="str">
        <f t="shared" si="66"/>
        <v/>
      </c>
      <c r="AS111" s="218"/>
      <c r="AT111" s="177" t="e">
        <f t="shared" si="68"/>
        <v>#VALUE!</v>
      </c>
      <c r="AU111" s="99" t="str">
        <f t="shared" si="69"/>
        <v/>
      </c>
      <c r="AV111" s="89" t="e">
        <f t="shared" si="70"/>
        <v>#VALUE!</v>
      </c>
      <c r="AW111" s="89" t="e">
        <f t="shared" si="71"/>
        <v>#VALUE!</v>
      </c>
      <c r="AX111" s="89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</row>
    <row r="112" spans="1:106" s="60" customFormat="1" x14ac:dyDescent="0.25">
      <c r="A112" s="11"/>
      <c r="B112" s="90"/>
      <c r="C112" s="194"/>
      <c r="D112" s="169"/>
      <c r="E112" s="170"/>
      <c r="F112" s="171"/>
      <c r="G112" s="113" t="str">
        <f t="shared" si="55"/>
        <v/>
      </c>
      <c r="H112" s="164"/>
      <c r="I112" s="165"/>
      <c r="J112" s="122" t="str">
        <f t="shared" si="56"/>
        <v/>
      </c>
      <c r="K112" s="123"/>
      <c r="L112" s="219" t="str">
        <f t="shared" si="57"/>
        <v/>
      </c>
      <c r="M112" s="119" t="str">
        <f t="shared" si="39"/>
        <v/>
      </c>
      <c r="N112" s="120" t="str">
        <f t="shared" si="58"/>
        <v/>
      </c>
      <c r="O112" s="221"/>
      <c r="P112" s="124" t="str">
        <f t="shared" si="59"/>
        <v/>
      </c>
      <c r="Q112" s="158"/>
      <c r="R112" s="159"/>
      <c r="S112" s="160"/>
      <c r="T112" s="161"/>
      <c r="U112" s="161"/>
      <c r="V112" s="138" t="str">
        <f t="shared" si="40"/>
        <v/>
      </c>
      <c r="W112" s="150" t="str">
        <f t="shared" si="41"/>
        <v/>
      </c>
      <c r="X112" s="140" t="str">
        <f t="shared" si="42"/>
        <v/>
      </c>
      <c r="Y112" s="215" t="str">
        <f t="shared" si="43"/>
        <v/>
      </c>
      <c r="Z112" s="216" t="str">
        <f t="shared" si="44"/>
        <v/>
      </c>
      <c r="AA112" s="217" t="str">
        <f t="shared" si="60"/>
        <v/>
      </c>
      <c r="AB112" s="141" t="str">
        <f t="shared" si="45"/>
        <v/>
      </c>
      <c r="AC112" s="142" t="str">
        <f t="shared" si="46"/>
        <v/>
      </c>
      <c r="AD112" s="143" t="str">
        <f t="shared" si="47"/>
        <v/>
      </c>
      <c r="AE112" s="144" t="str">
        <f t="shared" si="48"/>
        <v/>
      </c>
      <c r="AF112" s="144" t="str">
        <f t="shared" si="49"/>
        <v/>
      </c>
      <c r="AG112" s="151" t="str">
        <f t="shared" si="50"/>
        <v/>
      </c>
      <c r="AH112" s="152" t="str">
        <f t="shared" si="51"/>
        <v/>
      </c>
      <c r="AI112" s="146" t="str">
        <f t="shared" si="52"/>
        <v/>
      </c>
      <c r="AJ112" s="142" t="str">
        <f t="shared" si="53"/>
        <v/>
      </c>
      <c r="AK112" s="143" t="str">
        <f t="shared" si="61"/>
        <v/>
      </c>
      <c r="AL112" s="143" t="str">
        <f t="shared" si="62"/>
        <v/>
      </c>
      <c r="AM112" s="147" t="str">
        <f t="shared" si="63"/>
        <v/>
      </c>
      <c r="AN112" s="148" t="str">
        <f t="shared" si="54"/>
        <v/>
      </c>
      <c r="AO112" s="184" t="str">
        <f t="shared" si="64"/>
        <v/>
      </c>
      <c r="AP112" s="184" t="str">
        <f t="shared" si="67"/>
        <v/>
      </c>
      <c r="AQ112" s="149" t="str">
        <f t="shared" si="65"/>
        <v/>
      </c>
      <c r="AR112" s="179" t="str">
        <f t="shared" si="66"/>
        <v/>
      </c>
      <c r="AS112" s="218"/>
      <c r="AT112" s="177" t="e">
        <f t="shared" si="68"/>
        <v>#VALUE!</v>
      </c>
      <c r="AU112" s="99" t="str">
        <f t="shared" si="69"/>
        <v/>
      </c>
      <c r="AV112" s="89" t="e">
        <f t="shared" si="70"/>
        <v>#VALUE!</v>
      </c>
      <c r="AW112" s="89" t="e">
        <f t="shared" si="71"/>
        <v>#VALUE!</v>
      </c>
      <c r="AX112" s="89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</row>
    <row r="113" spans="1:106" s="60" customFormat="1" x14ac:dyDescent="0.25">
      <c r="A113" s="11"/>
      <c r="B113" s="90"/>
      <c r="C113" s="194"/>
      <c r="D113" s="169"/>
      <c r="E113" s="170"/>
      <c r="F113" s="171"/>
      <c r="G113" s="113" t="str">
        <f t="shared" si="55"/>
        <v/>
      </c>
      <c r="H113" s="164"/>
      <c r="I113" s="165"/>
      <c r="J113" s="122" t="str">
        <f t="shared" si="56"/>
        <v/>
      </c>
      <c r="K113" s="123"/>
      <c r="L113" s="219" t="str">
        <f t="shared" si="57"/>
        <v/>
      </c>
      <c r="M113" s="119" t="str">
        <f t="shared" si="39"/>
        <v/>
      </c>
      <c r="N113" s="120" t="str">
        <f t="shared" si="58"/>
        <v/>
      </c>
      <c r="O113" s="221"/>
      <c r="P113" s="124" t="str">
        <f t="shared" si="59"/>
        <v/>
      </c>
      <c r="Q113" s="158"/>
      <c r="R113" s="159"/>
      <c r="S113" s="160"/>
      <c r="T113" s="161"/>
      <c r="U113" s="161"/>
      <c r="V113" s="138" t="str">
        <f t="shared" si="40"/>
        <v/>
      </c>
      <c r="W113" s="150" t="str">
        <f t="shared" si="41"/>
        <v/>
      </c>
      <c r="X113" s="140" t="str">
        <f t="shared" si="42"/>
        <v/>
      </c>
      <c r="Y113" s="215" t="str">
        <f t="shared" si="43"/>
        <v/>
      </c>
      <c r="Z113" s="216" t="str">
        <f t="shared" si="44"/>
        <v/>
      </c>
      <c r="AA113" s="217" t="str">
        <f t="shared" si="60"/>
        <v/>
      </c>
      <c r="AB113" s="141" t="str">
        <f t="shared" si="45"/>
        <v/>
      </c>
      <c r="AC113" s="142" t="str">
        <f t="shared" si="46"/>
        <v/>
      </c>
      <c r="AD113" s="143" t="str">
        <f t="shared" si="47"/>
        <v/>
      </c>
      <c r="AE113" s="144" t="str">
        <f t="shared" si="48"/>
        <v/>
      </c>
      <c r="AF113" s="144" t="str">
        <f t="shared" si="49"/>
        <v/>
      </c>
      <c r="AG113" s="151" t="str">
        <f t="shared" si="50"/>
        <v/>
      </c>
      <c r="AH113" s="152" t="str">
        <f t="shared" si="51"/>
        <v/>
      </c>
      <c r="AI113" s="146" t="str">
        <f t="shared" si="52"/>
        <v/>
      </c>
      <c r="AJ113" s="142" t="str">
        <f t="shared" si="53"/>
        <v/>
      </c>
      <c r="AK113" s="143" t="str">
        <f t="shared" si="61"/>
        <v/>
      </c>
      <c r="AL113" s="143" t="str">
        <f t="shared" si="62"/>
        <v/>
      </c>
      <c r="AM113" s="147" t="str">
        <f t="shared" si="63"/>
        <v/>
      </c>
      <c r="AN113" s="148" t="str">
        <f t="shared" si="54"/>
        <v/>
      </c>
      <c r="AO113" s="184" t="str">
        <f t="shared" si="64"/>
        <v/>
      </c>
      <c r="AP113" s="184" t="str">
        <f t="shared" si="67"/>
        <v/>
      </c>
      <c r="AQ113" s="149" t="str">
        <f t="shared" si="65"/>
        <v/>
      </c>
      <c r="AR113" s="179" t="str">
        <f t="shared" si="66"/>
        <v/>
      </c>
      <c r="AS113" s="218"/>
      <c r="AT113" s="177" t="e">
        <f t="shared" si="68"/>
        <v>#VALUE!</v>
      </c>
      <c r="AU113" s="99" t="str">
        <f t="shared" si="69"/>
        <v/>
      </c>
      <c r="AV113" s="89" t="e">
        <f t="shared" si="70"/>
        <v>#VALUE!</v>
      </c>
      <c r="AW113" s="89" t="e">
        <f t="shared" si="71"/>
        <v>#VALUE!</v>
      </c>
      <c r="AX113" s="89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</row>
    <row r="114" spans="1:106" s="60" customFormat="1" x14ac:dyDescent="0.25">
      <c r="A114" s="11"/>
      <c r="B114" s="90"/>
      <c r="C114" s="194"/>
      <c r="D114" s="169"/>
      <c r="E114" s="170"/>
      <c r="F114" s="171"/>
      <c r="G114" s="113" t="str">
        <f t="shared" si="55"/>
        <v/>
      </c>
      <c r="H114" s="164"/>
      <c r="I114" s="165"/>
      <c r="J114" s="122" t="str">
        <f t="shared" si="56"/>
        <v/>
      </c>
      <c r="K114" s="123"/>
      <c r="L114" s="219" t="str">
        <f t="shared" si="57"/>
        <v/>
      </c>
      <c r="M114" s="119" t="str">
        <f t="shared" si="39"/>
        <v/>
      </c>
      <c r="N114" s="120" t="str">
        <f t="shared" si="58"/>
        <v/>
      </c>
      <c r="O114" s="221"/>
      <c r="P114" s="124" t="str">
        <f t="shared" si="59"/>
        <v/>
      </c>
      <c r="Q114" s="158"/>
      <c r="R114" s="159"/>
      <c r="S114" s="160"/>
      <c r="T114" s="161"/>
      <c r="U114" s="161"/>
      <c r="V114" s="138" t="str">
        <f t="shared" si="40"/>
        <v/>
      </c>
      <c r="W114" s="150" t="str">
        <f t="shared" si="41"/>
        <v/>
      </c>
      <c r="X114" s="140" t="str">
        <f t="shared" si="42"/>
        <v/>
      </c>
      <c r="Y114" s="215" t="str">
        <f t="shared" si="43"/>
        <v/>
      </c>
      <c r="Z114" s="216" t="str">
        <f t="shared" si="44"/>
        <v/>
      </c>
      <c r="AA114" s="217" t="str">
        <f t="shared" si="60"/>
        <v/>
      </c>
      <c r="AB114" s="141" t="str">
        <f t="shared" si="45"/>
        <v/>
      </c>
      <c r="AC114" s="142" t="str">
        <f t="shared" si="46"/>
        <v/>
      </c>
      <c r="AD114" s="143" t="str">
        <f t="shared" si="47"/>
        <v/>
      </c>
      <c r="AE114" s="144" t="str">
        <f t="shared" si="48"/>
        <v/>
      </c>
      <c r="AF114" s="144" t="str">
        <f t="shared" si="49"/>
        <v/>
      </c>
      <c r="AG114" s="151" t="str">
        <f t="shared" si="50"/>
        <v/>
      </c>
      <c r="AH114" s="152" t="str">
        <f t="shared" si="51"/>
        <v/>
      </c>
      <c r="AI114" s="146" t="str">
        <f t="shared" si="52"/>
        <v/>
      </c>
      <c r="AJ114" s="142" t="str">
        <f t="shared" si="53"/>
        <v/>
      </c>
      <c r="AK114" s="143" t="str">
        <f t="shared" si="61"/>
        <v/>
      </c>
      <c r="AL114" s="143" t="str">
        <f t="shared" si="62"/>
        <v/>
      </c>
      <c r="AM114" s="147" t="str">
        <f t="shared" si="63"/>
        <v/>
      </c>
      <c r="AN114" s="148" t="str">
        <f t="shared" si="54"/>
        <v/>
      </c>
      <c r="AO114" s="184" t="str">
        <f t="shared" si="64"/>
        <v/>
      </c>
      <c r="AP114" s="184" t="str">
        <f t="shared" si="67"/>
        <v/>
      </c>
      <c r="AQ114" s="149" t="str">
        <f t="shared" si="65"/>
        <v/>
      </c>
      <c r="AR114" s="179" t="str">
        <f t="shared" si="66"/>
        <v/>
      </c>
      <c r="AS114" s="218"/>
      <c r="AT114" s="177" t="e">
        <f t="shared" si="68"/>
        <v>#VALUE!</v>
      </c>
      <c r="AU114" s="99" t="str">
        <f t="shared" si="69"/>
        <v/>
      </c>
      <c r="AV114" s="89" t="e">
        <f t="shared" si="70"/>
        <v>#VALUE!</v>
      </c>
      <c r="AW114" s="89" t="e">
        <f t="shared" si="71"/>
        <v>#VALUE!</v>
      </c>
      <c r="AX114" s="89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</row>
    <row r="115" spans="1:106" s="60" customFormat="1" x14ac:dyDescent="0.25">
      <c r="A115" s="11"/>
      <c r="B115" s="90"/>
      <c r="C115" s="194"/>
      <c r="D115" s="169"/>
      <c r="E115" s="170"/>
      <c r="F115" s="171"/>
      <c r="G115" s="113" t="str">
        <f t="shared" si="55"/>
        <v/>
      </c>
      <c r="H115" s="164"/>
      <c r="I115" s="165"/>
      <c r="J115" s="122" t="str">
        <f t="shared" si="56"/>
        <v/>
      </c>
      <c r="K115" s="123"/>
      <c r="L115" s="219" t="str">
        <f t="shared" si="57"/>
        <v/>
      </c>
      <c r="M115" s="119" t="str">
        <f t="shared" si="39"/>
        <v/>
      </c>
      <c r="N115" s="120" t="str">
        <f t="shared" si="58"/>
        <v/>
      </c>
      <c r="O115" s="221"/>
      <c r="P115" s="124" t="str">
        <f t="shared" si="59"/>
        <v/>
      </c>
      <c r="Q115" s="158"/>
      <c r="R115" s="159"/>
      <c r="S115" s="160"/>
      <c r="T115" s="161"/>
      <c r="U115" s="161"/>
      <c r="V115" s="138" t="str">
        <f t="shared" si="40"/>
        <v/>
      </c>
      <c r="W115" s="150" t="str">
        <f t="shared" si="41"/>
        <v/>
      </c>
      <c r="X115" s="140" t="str">
        <f t="shared" si="42"/>
        <v/>
      </c>
      <c r="Y115" s="215" t="str">
        <f t="shared" si="43"/>
        <v/>
      </c>
      <c r="Z115" s="216" t="str">
        <f t="shared" si="44"/>
        <v/>
      </c>
      <c r="AA115" s="217" t="str">
        <f t="shared" si="60"/>
        <v/>
      </c>
      <c r="AB115" s="141" t="str">
        <f t="shared" si="45"/>
        <v/>
      </c>
      <c r="AC115" s="142" t="str">
        <f t="shared" si="46"/>
        <v/>
      </c>
      <c r="AD115" s="143" t="str">
        <f t="shared" si="47"/>
        <v/>
      </c>
      <c r="AE115" s="144" t="str">
        <f t="shared" si="48"/>
        <v/>
      </c>
      <c r="AF115" s="144" t="str">
        <f t="shared" si="49"/>
        <v/>
      </c>
      <c r="AG115" s="151" t="str">
        <f t="shared" si="50"/>
        <v/>
      </c>
      <c r="AH115" s="152" t="str">
        <f t="shared" si="51"/>
        <v/>
      </c>
      <c r="AI115" s="146" t="str">
        <f t="shared" si="52"/>
        <v/>
      </c>
      <c r="AJ115" s="142" t="str">
        <f t="shared" si="53"/>
        <v/>
      </c>
      <c r="AK115" s="143" t="str">
        <f t="shared" si="61"/>
        <v/>
      </c>
      <c r="AL115" s="143" t="str">
        <f t="shared" si="62"/>
        <v/>
      </c>
      <c r="AM115" s="147" t="str">
        <f t="shared" si="63"/>
        <v/>
      </c>
      <c r="AN115" s="148" t="str">
        <f t="shared" si="54"/>
        <v/>
      </c>
      <c r="AO115" s="184" t="str">
        <f t="shared" si="64"/>
        <v/>
      </c>
      <c r="AP115" s="184" t="str">
        <f t="shared" si="67"/>
        <v/>
      </c>
      <c r="AQ115" s="149" t="str">
        <f t="shared" si="65"/>
        <v/>
      </c>
      <c r="AR115" s="179" t="str">
        <f t="shared" si="66"/>
        <v/>
      </c>
      <c r="AS115" s="218"/>
      <c r="AT115" s="177" t="e">
        <f t="shared" si="68"/>
        <v>#VALUE!</v>
      </c>
      <c r="AU115" s="99" t="str">
        <f t="shared" si="69"/>
        <v/>
      </c>
      <c r="AV115" s="89" t="e">
        <f t="shared" si="70"/>
        <v>#VALUE!</v>
      </c>
      <c r="AW115" s="89" t="e">
        <f t="shared" si="71"/>
        <v>#VALUE!</v>
      </c>
      <c r="AX115" s="89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</row>
    <row r="116" spans="1:106" s="60" customFormat="1" x14ac:dyDescent="0.25">
      <c r="A116" s="11"/>
      <c r="B116" s="90"/>
      <c r="C116" s="194"/>
      <c r="D116" s="169"/>
      <c r="E116" s="170"/>
      <c r="F116" s="171"/>
      <c r="G116" s="113" t="str">
        <f t="shared" si="55"/>
        <v/>
      </c>
      <c r="H116" s="164"/>
      <c r="I116" s="165"/>
      <c r="J116" s="122" t="str">
        <f t="shared" si="56"/>
        <v/>
      </c>
      <c r="K116" s="123"/>
      <c r="L116" s="219" t="str">
        <f t="shared" si="57"/>
        <v/>
      </c>
      <c r="M116" s="119" t="str">
        <f t="shared" si="39"/>
        <v/>
      </c>
      <c r="N116" s="120" t="str">
        <f t="shared" si="58"/>
        <v/>
      </c>
      <c r="O116" s="221"/>
      <c r="P116" s="124" t="str">
        <f t="shared" si="59"/>
        <v/>
      </c>
      <c r="Q116" s="158"/>
      <c r="R116" s="159"/>
      <c r="S116" s="160"/>
      <c r="T116" s="161"/>
      <c r="U116" s="161"/>
      <c r="V116" s="138" t="str">
        <f t="shared" si="40"/>
        <v/>
      </c>
      <c r="W116" s="150" t="str">
        <f t="shared" si="41"/>
        <v/>
      </c>
      <c r="X116" s="140" t="str">
        <f t="shared" si="42"/>
        <v/>
      </c>
      <c r="Y116" s="215" t="str">
        <f t="shared" si="43"/>
        <v/>
      </c>
      <c r="Z116" s="216" t="str">
        <f t="shared" si="44"/>
        <v/>
      </c>
      <c r="AA116" s="217" t="str">
        <f t="shared" si="60"/>
        <v/>
      </c>
      <c r="AB116" s="141" t="str">
        <f t="shared" si="45"/>
        <v/>
      </c>
      <c r="AC116" s="142" t="str">
        <f t="shared" si="46"/>
        <v/>
      </c>
      <c r="AD116" s="143" t="str">
        <f t="shared" si="47"/>
        <v/>
      </c>
      <c r="AE116" s="144" t="str">
        <f t="shared" si="48"/>
        <v/>
      </c>
      <c r="AF116" s="144" t="str">
        <f t="shared" si="49"/>
        <v/>
      </c>
      <c r="AG116" s="151" t="str">
        <f t="shared" si="50"/>
        <v/>
      </c>
      <c r="AH116" s="152" t="str">
        <f t="shared" si="51"/>
        <v/>
      </c>
      <c r="AI116" s="146" t="str">
        <f t="shared" si="52"/>
        <v/>
      </c>
      <c r="AJ116" s="142" t="str">
        <f t="shared" si="53"/>
        <v/>
      </c>
      <c r="AK116" s="143" t="str">
        <f t="shared" si="61"/>
        <v/>
      </c>
      <c r="AL116" s="143" t="str">
        <f t="shared" si="62"/>
        <v/>
      </c>
      <c r="AM116" s="147" t="str">
        <f t="shared" si="63"/>
        <v/>
      </c>
      <c r="AN116" s="148" t="str">
        <f t="shared" si="54"/>
        <v/>
      </c>
      <c r="AO116" s="184" t="str">
        <f t="shared" si="64"/>
        <v/>
      </c>
      <c r="AP116" s="184" t="str">
        <f t="shared" si="67"/>
        <v/>
      </c>
      <c r="AQ116" s="149" t="str">
        <f t="shared" si="65"/>
        <v/>
      </c>
      <c r="AR116" s="179" t="str">
        <f t="shared" si="66"/>
        <v/>
      </c>
      <c r="AS116" s="218"/>
      <c r="AT116" s="177" t="e">
        <f t="shared" si="68"/>
        <v>#VALUE!</v>
      </c>
      <c r="AU116" s="99" t="str">
        <f t="shared" si="69"/>
        <v/>
      </c>
      <c r="AV116" s="89" t="e">
        <f t="shared" si="70"/>
        <v>#VALUE!</v>
      </c>
      <c r="AW116" s="89" t="e">
        <f t="shared" si="71"/>
        <v>#VALUE!</v>
      </c>
      <c r="AX116" s="89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</row>
    <row r="117" spans="1:106" s="60" customFormat="1" x14ac:dyDescent="0.25">
      <c r="A117" s="11"/>
      <c r="B117" s="90"/>
      <c r="C117" s="194"/>
      <c r="D117" s="169"/>
      <c r="E117" s="170"/>
      <c r="F117" s="171"/>
      <c r="G117" s="113" t="str">
        <f t="shared" si="55"/>
        <v/>
      </c>
      <c r="H117" s="164"/>
      <c r="I117" s="165"/>
      <c r="J117" s="122" t="str">
        <f t="shared" si="56"/>
        <v/>
      </c>
      <c r="K117" s="123"/>
      <c r="L117" s="219" t="str">
        <f t="shared" si="57"/>
        <v/>
      </c>
      <c r="M117" s="119" t="str">
        <f t="shared" si="39"/>
        <v/>
      </c>
      <c r="N117" s="120" t="str">
        <f t="shared" si="58"/>
        <v/>
      </c>
      <c r="O117" s="221"/>
      <c r="P117" s="124" t="str">
        <f t="shared" si="59"/>
        <v/>
      </c>
      <c r="Q117" s="158"/>
      <c r="R117" s="159"/>
      <c r="S117" s="160"/>
      <c r="T117" s="161"/>
      <c r="U117" s="161"/>
      <c r="V117" s="138" t="str">
        <f t="shared" si="40"/>
        <v/>
      </c>
      <c r="W117" s="150" t="str">
        <f t="shared" si="41"/>
        <v/>
      </c>
      <c r="X117" s="140" t="str">
        <f t="shared" si="42"/>
        <v/>
      </c>
      <c r="Y117" s="215" t="str">
        <f t="shared" si="43"/>
        <v/>
      </c>
      <c r="Z117" s="216" t="str">
        <f t="shared" si="44"/>
        <v/>
      </c>
      <c r="AA117" s="217" t="str">
        <f t="shared" si="60"/>
        <v/>
      </c>
      <c r="AB117" s="141" t="str">
        <f t="shared" si="45"/>
        <v/>
      </c>
      <c r="AC117" s="142" t="str">
        <f t="shared" si="46"/>
        <v/>
      </c>
      <c r="AD117" s="143" t="str">
        <f t="shared" si="47"/>
        <v/>
      </c>
      <c r="AE117" s="144" t="str">
        <f t="shared" si="48"/>
        <v/>
      </c>
      <c r="AF117" s="144" t="str">
        <f t="shared" si="49"/>
        <v/>
      </c>
      <c r="AG117" s="151" t="str">
        <f t="shared" si="50"/>
        <v/>
      </c>
      <c r="AH117" s="152" t="str">
        <f t="shared" si="51"/>
        <v/>
      </c>
      <c r="AI117" s="146" t="str">
        <f t="shared" si="52"/>
        <v/>
      </c>
      <c r="AJ117" s="142" t="str">
        <f t="shared" si="53"/>
        <v/>
      </c>
      <c r="AK117" s="143" t="str">
        <f t="shared" si="61"/>
        <v/>
      </c>
      <c r="AL117" s="143" t="str">
        <f t="shared" si="62"/>
        <v/>
      </c>
      <c r="AM117" s="147" t="str">
        <f t="shared" si="63"/>
        <v/>
      </c>
      <c r="AN117" s="148" t="str">
        <f t="shared" si="54"/>
        <v/>
      </c>
      <c r="AO117" s="184" t="str">
        <f t="shared" si="64"/>
        <v/>
      </c>
      <c r="AP117" s="184" t="str">
        <f t="shared" si="67"/>
        <v/>
      </c>
      <c r="AQ117" s="149" t="str">
        <f t="shared" si="65"/>
        <v/>
      </c>
      <c r="AR117" s="179" t="str">
        <f t="shared" si="66"/>
        <v/>
      </c>
      <c r="AS117" s="218"/>
      <c r="AT117" s="177" t="e">
        <f t="shared" si="68"/>
        <v>#VALUE!</v>
      </c>
      <c r="AU117" s="99" t="str">
        <f t="shared" si="69"/>
        <v/>
      </c>
      <c r="AV117" s="89" t="e">
        <f t="shared" si="70"/>
        <v>#VALUE!</v>
      </c>
      <c r="AW117" s="89" t="e">
        <f t="shared" si="71"/>
        <v>#VALUE!</v>
      </c>
      <c r="AX117" s="89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</row>
    <row r="118" spans="1:106" s="60" customFormat="1" x14ac:dyDescent="0.25">
      <c r="A118" s="11"/>
      <c r="B118" s="90"/>
      <c r="C118" s="194"/>
      <c r="D118" s="169"/>
      <c r="E118" s="170"/>
      <c r="F118" s="171"/>
      <c r="G118" s="113" t="str">
        <f t="shared" si="55"/>
        <v/>
      </c>
      <c r="H118" s="164"/>
      <c r="I118" s="165"/>
      <c r="J118" s="122" t="str">
        <f t="shared" si="56"/>
        <v/>
      </c>
      <c r="K118" s="123"/>
      <c r="L118" s="219" t="str">
        <f t="shared" si="57"/>
        <v/>
      </c>
      <c r="M118" s="119" t="str">
        <f t="shared" si="39"/>
        <v/>
      </c>
      <c r="N118" s="120" t="str">
        <f t="shared" si="58"/>
        <v/>
      </c>
      <c r="O118" s="221"/>
      <c r="P118" s="124" t="str">
        <f t="shared" si="59"/>
        <v/>
      </c>
      <c r="Q118" s="158"/>
      <c r="R118" s="159"/>
      <c r="S118" s="160"/>
      <c r="T118" s="161"/>
      <c r="U118" s="161"/>
      <c r="V118" s="138" t="str">
        <f t="shared" si="40"/>
        <v/>
      </c>
      <c r="W118" s="150" t="str">
        <f t="shared" si="41"/>
        <v/>
      </c>
      <c r="X118" s="140" t="str">
        <f t="shared" si="42"/>
        <v/>
      </c>
      <c r="Y118" s="215" t="str">
        <f t="shared" si="43"/>
        <v/>
      </c>
      <c r="Z118" s="216" t="str">
        <f t="shared" si="44"/>
        <v/>
      </c>
      <c r="AA118" s="217" t="str">
        <f t="shared" si="60"/>
        <v/>
      </c>
      <c r="AB118" s="141" t="str">
        <f t="shared" si="45"/>
        <v/>
      </c>
      <c r="AC118" s="142" t="str">
        <f t="shared" si="46"/>
        <v/>
      </c>
      <c r="AD118" s="143" t="str">
        <f t="shared" si="47"/>
        <v/>
      </c>
      <c r="AE118" s="144" t="str">
        <f t="shared" si="48"/>
        <v/>
      </c>
      <c r="AF118" s="144" t="str">
        <f t="shared" si="49"/>
        <v/>
      </c>
      <c r="AG118" s="151" t="str">
        <f t="shared" si="50"/>
        <v/>
      </c>
      <c r="AH118" s="152" t="str">
        <f t="shared" si="51"/>
        <v/>
      </c>
      <c r="AI118" s="146" t="str">
        <f t="shared" si="52"/>
        <v/>
      </c>
      <c r="AJ118" s="142" t="str">
        <f t="shared" si="53"/>
        <v/>
      </c>
      <c r="AK118" s="143" t="str">
        <f t="shared" si="61"/>
        <v/>
      </c>
      <c r="AL118" s="143" t="str">
        <f t="shared" si="62"/>
        <v/>
      </c>
      <c r="AM118" s="147" t="str">
        <f t="shared" si="63"/>
        <v/>
      </c>
      <c r="AN118" s="148" t="str">
        <f t="shared" si="54"/>
        <v/>
      </c>
      <c r="AO118" s="184" t="str">
        <f t="shared" si="64"/>
        <v/>
      </c>
      <c r="AP118" s="184" t="str">
        <f t="shared" si="67"/>
        <v/>
      </c>
      <c r="AQ118" s="149" t="str">
        <f t="shared" si="65"/>
        <v/>
      </c>
      <c r="AR118" s="179" t="str">
        <f t="shared" si="66"/>
        <v/>
      </c>
      <c r="AS118" s="218"/>
      <c r="AT118" s="177" t="e">
        <f t="shared" si="68"/>
        <v>#VALUE!</v>
      </c>
      <c r="AU118" s="99" t="str">
        <f t="shared" si="69"/>
        <v/>
      </c>
      <c r="AV118" s="89" t="e">
        <f t="shared" si="70"/>
        <v>#VALUE!</v>
      </c>
      <c r="AW118" s="89" t="e">
        <f t="shared" si="71"/>
        <v>#VALUE!</v>
      </c>
      <c r="AX118" s="89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</row>
    <row r="119" spans="1:106" s="60" customFormat="1" x14ac:dyDescent="0.25">
      <c r="A119" s="11"/>
      <c r="B119" s="90"/>
      <c r="C119" s="194"/>
      <c r="D119" s="169"/>
      <c r="E119" s="170"/>
      <c r="F119" s="171"/>
      <c r="G119" s="113" t="str">
        <f t="shared" si="55"/>
        <v/>
      </c>
      <c r="H119" s="164"/>
      <c r="I119" s="165"/>
      <c r="J119" s="122" t="str">
        <f t="shared" si="56"/>
        <v/>
      </c>
      <c r="K119" s="123"/>
      <c r="L119" s="219" t="str">
        <f t="shared" si="57"/>
        <v/>
      </c>
      <c r="M119" s="119" t="str">
        <f t="shared" si="39"/>
        <v/>
      </c>
      <c r="N119" s="120" t="str">
        <f t="shared" si="58"/>
        <v/>
      </c>
      <c r="O119" s="221"/>
      <c r="P119" s="124" t="str">
        <f t="shared" si="59"/>
        <v/>
      </c>
      <c r="Q119" s="158"/>
      <c r="R119" s="159"/>
      <c r="S119" s="160"/>
      <c r="T119" s="161"/>
      <c r="U119" s="161"/>
      <c r="V119" s="138" t="str">
        <f t="shared" si="40"/>
        <v/>
      </c>
      <c r="W119" s="150" t="str">
        <f t="shared" si="41"/>
        <v/>
      </c>
      <c r="X119" s="140" t="str">
        <f t="shared" si="42"/>
        <v/>
      </c>
      <c r="Y119" s="215" t="str">
        <f t="shared" si="43"/>
        <v/>
      </c>
      <c r="Z119" s="216" t="str">
        <f t="shared" si="44"/>
        <v/>
      </c>
      <c r="AA119" s="217" t="str">
        <f t="shared" si="60"/>
        <v/>
      </c>
      <c r="AB119" s="141" t="str">
        <f t="shared" si="45"/>
        <v/>
      </c>
      <c r="AC119" s="142" t="str">
        <f t="shared" si="46"/>
        <v/>
      </c>
      <c r="AD119" s="143" t="str">
        <f t="shared" si="47"/>
        <v/>
      </c>
      <c r="AE119" s="144" t="str">
        <f t="shared" si="48"/>
        <v/>
      </c>
      <c r="AF119" s="144" t="str">
        <f t="shared" si="49"/>
        <v/>
      </c>
      <c r="AG119" s="151" t="str">
        <f t="shared" si="50"/>
        <v/>
      </c>
      <c r="AH119" s="152" t="str">
        <f t="shared" si="51"/>
        <v/>
      </c>
      <c r="AI119" s="146" t="str">
        <f t="shared" si="52"/>
        <v/>
      </c>
      <c r="AJ119" s="142" t="str">
        <f t="shared" si="53"/>
        <v/>
      </c>
      <c r="AK119" s="143" t="str">
        <f t="shared" si="61"/>
        <v/>
      </c>
      <c r="AL119" s="143" t="str">
        <f t="shared" si="62"/>
        <v/>
      </c>
      <c r="AM119" s="147" t="str">
        <f t="shared" si="63"/>
        <v/>
      </c>
      <c r="AN119" s="148" t="str">
        <f t="shared" si="54"/>
        <v/>
      </c>
      <c r="AO119" s="184" t="str">
        <f t="shared" si="64"/>
        <v/>
      </c>
      <c r="AP119" s="184" t="str">
        <f t="shared" si="67"/>
        <v/>
      </c>
      <c r="AQ119" s="149" t="str">
        <f t="shared" si="65"/>
        <v/>
      </c>
      <c r="AR119" s="179" t="str">
        <f t="shared" si="66"/>
        <v/>
      </c>
      <c r="AS119" s="218"/>
      <c r="AT119" s="177" t="e">
        <f t="shared" si="68"/>
        <v>#VALUE!</v>
      </c>
      <c r="AU119" s="99" t="str">
        <f t="shared" si="69"/>
        <v/>
      </c>
      <c r="AV119" s="89" t="e">
        <f t="shared" si="70"/>
        <v>#VALUE!</v>
      </c>
      <c r="AW119" s="89" t="e">
        <f t="shared" si="71"/>
        <v>#VALUE!</v>
      </c>
      <c r="AX119" s="89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</row>
    <row r="120" spans="1:106" s="60" customFormat="1" x14ac:dyDescent="0.25">
      <c r="A120" s="11"/>
      <c r="B120" s="90"/>
      <c r="C120" s="194"/>
      <c r="D120" s="169"/>
      <c r="E120" s="170"/>
      <c r="F120" s="171"/>
      <c r="G120" s="113" t="str">
        <f t="shared" si="55"/>
        <v/>
      </c>
      <c r="H120" s="164"/>
      <c r="I120" s="165"/>
      <c r="J120" s="122" t="str">
        <f t="shared" si="56"/>
        <v/>
      </c>
      <c r="K120" s="123"/>
      <c r="L120" s="219" t="str">
        <f t="shared" si="57"/>
        <v/>
      </c>
      <c r="M120" s="119" t="str">
        <f t="shared" si="39"/>
        <v/>
      </c>
      <c r="N120" s="120" t="str">
        <f t="shared" si="58"/>
        <v/>
      </c>
      <c r="O120" s="221"/>
      <c r="P120" s="124" t="str">
        <f t="shared" si="59"/>
        <v/>
      </c>
      <c r="Q120" s="158"/>
      <c r="R120" s="159"/>
      <c r="S120" s="160"/>
      <c r="T120" s="161"/>
      <c r="U120" s="161"/>
      <c r="V120" s="138" t="str">
        <f t="shared" si="40"/>
        <v/>
      </c>
      <c r="W120" s="150" t="str">
        <f t="shared" si="41"/>
        <v/>
      </c>
      <c r="X120" s="140" t="str">
        <f t="shared" si="42"/>
        <v/>
      </c>
      <c r="Y120" s="215" t="str">
        <f t="shared" si="43"/>
        <v/>
      </c>
      <c r="Z120" s="216" t="str">
        <f t="shared" si="44"/>
        <v/>
      </c>
      <c r="AA120" s="217" t="str">
        <f t="shared" si="60"/>
        <v/>
      </c>
      <c r="AB120" s="141" t="str">
        <f t="shared" si="45"/>
        <v/>
      </c>
      <c r="AC120" s="142" t="str">
        <f t="shared" si="46"/>
        <v/>
      </c>
      <c r="AD120" s="143" t="str">
        <f t="shared" si="47"/>
        <v/>
      </c>
      <c r="AE120" s="144" t="str">
        <f t="shared" si="48"/>
        <v/>
      </c>
      <c r="AF120" s="144" t="str">
        <f t="shared" si="49"/>
        <v/>
      </c>
      <c r="AG120" s="151" t="str">
        <f t="shared" si="50"/>
        <v/>
      </c>
      <c r="AH120" s="152" t="str">
        <f t="shared" si="51"/>
        <v/>
      </c>
      <c r="AI120" s="146" t="str">
        <f t="shared" si="52"/>
        <v/>
      </c>
      <c r="AJ120" s="142" t="str">
        <f t="shared" si="53"/>
        <v/>
      </c>
      <c r="AK120" s="143" t="str">
        <f t="shared" si="61"/>
        <v/>
      </c>
      <c r="AL120" s="143" t="str">
        <f t="shared" si="62"/>
        <v/>
      </c>
      <c r="AM120" s="147" t="str">
        <f t="shared" si="63"/>
        <v/>
      </c>
      <c r="AN120" s="148" t="str">
        <f t="shared" si="54"/>
        <v/>
      </c>
      <c r="AO120" s="184" t="str">
        <f t="shared" si="64"/>
        <v/>
      </c>
      <c r="AP120" s="184" t="str">
        <f t="shared" si="67"/>
        <v/>
      </c>
      <c r="AQ120" s="149" t="str">
        <f t="shared" si="65"/>
        <v/>
      </c>
      <c r="AR120" s="179" t="str">
        <f t="shared" si="66"/>
        <v/>
      </c>
      <c r="AS120" s="218"/>
      <c r="AT120" s="177" t="e">
        <f t="shared" si="68"/>
        <v>#VALUE!</v>
      </c>
      <c r="AU120" s="99" t="str">
        <f t="shared" si="69"/>
        <v/>
      </c>
      <c r="AV120" s="89" t="e">
        <f t="shared" si="70"/>
        <v>#VALUE!</v>
      </c>
      <c r="AW120" s="89" t="e">
        <f t="shared" si="71"/>
        <v>#VALUE!</v>
      </c>
      <c r="AX120" s="89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</row>
    <row r="121" spans="1:106" s="60" customFormat="1" x14ac:dyDescent="0.25">
      <c r="A121" s="11"/>
      <c r="B121" s="90"/>
      <c r="C121" s="194"/>
      <c r="D121" s="169"/>
      <c r="E121" s="170"/>
      <c r="F121" s="171"/>
      <c r="G121" s="113" t="str">
        <f t="shared" si="55"/>
        <v/>
      </c>
      <c r="H121" s="164"/>
      <c r="I121" s="165"/>
      <c r="J121" s="122" t="str">
        <f t="shared" si="56"/>
        <v/>
      </c>
      <c r="K121" s="123"/>
      <c r="L121" s="219" t="str">
        <f t="shared" si="57"/>
        <v/>
      </c>
      <c r="M121" s="119" t="str">
        <f t="shared" si="39"/>
        <v/>
      </c>
      <c r="N121" s="120" t="str">
        <f t="shared" si="58"/>
        <v/>
      </c>
      <c r="O121" s="221"/>
      <c r="P121" s="124" t="str">
        <f t="shared" si="59"/>
        <v/>
      </c>
      <c r="Q121" s="158"/>
      <c r="R121" s="159"/>
      <c r="S121" s="160"/>
      <c r="T121" s="161"/>
      <c r="U121" s="161"/>
      <c r="V121" s="138" t="str">
        <f t="shared" si="40"/>
        <v/>
      </c>
      <c r="W121" s="150" t="str">
        <f t="shared" si="41"/>
        <v/>
      </c>
      <c r="X121" s="140" t="str">
        <f t="shared" si="42"/>
        <v/>
      </c>
      <c r="Y121" s="215" t="str">
        <f t="shared" si="43"/>
        <v/>
      </c>
      <c r="Z121" s="216" t="str">
        <f t="shared" si="44"/>
        <v/>
      </c>
      <c r="AA121" s="217" t="str">
        <f t="shared" si="60"/>
        <v/>
      </c>
      <c r="AB121" s="141" t="str">
        <f t="shared" si="45"/>
        <v/>
      </c>
      <c r="AC121" s="142" t="str">
        <f t="shared" si="46"/>
        <v/>
      </c>
      <c r="AD121" s="143" t="str">
        <f t="shared" si="47"/>
        <v/>
      </c>
      <c r="AE121" s="144" t="str">
        <f t="shared" si="48"/>
        <v/>
      </c>
      <c r="AF121" s="144" t="str">
        <f t="shared" si="49"/>
        <v/>
      </c>
      <c r="AG121" s="151" t="str">
        <f t="shared" si="50"/>
        <v/>
      </c>
      <c r="AH121" s="152" t="str">
        <f t="shared" si="51"/>
        <v/>
      </c>
      <c r="AI121" s="146" t="str">
        <f t="shared" si="52"/>
        <v/>
      </c>
      <c r="AJ121" s="142" t="str">
        <f t="shared" si="53"/>
        <v/>
      </c>
      <c r="AK121" s="143" t="str">
        <f t="shared" si="61"/>
        <v/>
      </c>
      <c r="AL121" s="143" t="str">
        <f t="shared" si="62"/>
        <v/>
      </c>
      <c r="AM121" s="147" t="str">
        <f t="shared" si="63"/>
        <v/>
      </c>
      <c r="AN121" s="148" t="str">
        <f t="shared" si="54"/>
        <v/>
      </c>
      <c r="AO121" s="184" t="str">
        <f t="shared" si="64"/>
        <v/>
      </c>
      <c r="AP121" s="184" t="str">
        <f t="shared" si="67"/>
        <v/>
      </c>
      <c r="AQ121" s="149" t="str">
        <f t="shared" si="65"/>
        <v/>
      </c>
      <c r="AR121" s="179" t="str">
        <f t="shared" si="66"/>
        <v/>
      </c>
      <c r="AS121" s="218"/>
      <c r="AT121" s="177" t="e">
        <f t="shared" si="68"/>
        <v>#VALUE!</v>
      </c>
      <c r="AU121" s="99" t="str">
        <f t="shared" si="69"/>
        <v/>
      </c>
      <c r="AV121" s="89" t="e">
        <f t="shared" si="70"/>
        <v>#VALUE!</v>
      </c>
      <c r="AW121" s="89" t="e">
        <f t="shared" si="71"/>
        <v>#VALUE!</v>
      </c>
      <c r="AX121" s="89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</row>
    <row r="122" spans="1:106" s="60" customFormat="1" x14ac:dyDescent="0.25">
      <c r="A122" s="11"/>
      <c r="B122" s="90"/>
      <c r="C122" s="194"/>
      <c r="D122" s="169"/>
      <c r="E122" s="170"/>
      <c r="F122" s="171"/>
      <c r="G122" s="113" t="str">
        <f t="shared" si="55"/>
        <v/>
      </c>
      <c r="H122" s="164"/>
      <c r="I122" s="165"/>
      <c r="J122" s="122" t="str">
        <f t="shared" si="56"/>
        <v/>
      </c>
      <c r="K122" s="123"/>
      <c r="L122" s="219" t="str">
        <f t="shared" si="57"/>
        <v/>
      </c>
      <c r="M122" s="119" t="str">
        <f t="shared" si="39"/>
        <v/>
      </c>
      <c r="N122" s="120" t="str">
        <f t="shared" si="58"/>
        <v/>
      </c>
      <c r="O122" s="221"/>
      <c r="P122" s="124" t="str">
        <f t="shared" si="59"/>
        <v/>
      </c>
      <c r="Q122" s="158"/>
      <c r="R122" s="159"/>
      <c r="S122" s="160"/>
      <c r="T122" s="161"/>
      <c r="U122" s="161"/>
      <c r="V122" s="138" t="str">
        <f t="shared" si="40"/>
        <v/>
      </c>
      <c r="W122" s="150" t="str">
        <f t="shared" si="41"/>
        <v/>
      </c>
      <c r="X122" s="140" t="str">
        <f t="shared" si="42"/>
        <v/>
      </c>
      <c r="Y122" s="215" t="str">
        <f t="shared" si="43"/>
        <v/>
      </c>
      <c r="Z122" s="216" t="str">
        <f t="shared" si="44"/>
        <v/>
      </c>
      <c r="AA122" s="217" t="str">
        <f t="shared" si="60"/>
        <v/>
      </c>
      <c r="AB122" s="141" t="str">
        <f t="shared" si="45"/>
        <v/>
      </c>
      <c r="AC122" s="142" t="str">
        <f t="shared" si="46"/>
        <v/>
      </c>
      <c r="AD122" s="143" t="str">
        <f t="shared" si="47"/>
        <v/>
      </c>
      <c r="AE122" s="144" t="str">
        <f t="shared" si="48"/>
        <v/>
      </c>
      <c r="AF122" s="144" t="str">
        <f t="shared" si="49"/>
        <v/>
      </c>
      <c r="AG122" s="151" t="str">
        <f t="shared" si="50"/>
        <v/>
      </c>
      <c r="AH122" s="152" t="str">
        <f t="shared" si="51"/>
        <v/>
      </c>
      <c r="AI122" s="146" t="str">
        <f t="shared" si="52"/>
        <v/>
      </c>
      <c r="AJ122" s="142" t="str">
        <f t="shared" si="53"/>
        <v/>
      </c>
      <c r="AK122" s="143" t="str">
        <f t="shared" si="61"/>
        <v/>
      </c>
      <c r="AL122" s="143" t="str">
        <f t="shared" si="62"/>
        <v/>
      </c>
      <c r="AM122" s="147" t="str">
        <f t="shared" si="63"/>
        <v/>
      </c>
      <c r="AN122" s="148" t="str">
        <f t="shared" si="54"/>
        <v/>
      </c>
      <c r="AO122" s="184" t="str">
        <f t="shared" si="64"/>
        <v/>
      </c>
      <c r="AP122" s="184" t="str">
        <f t="shared" si="67"/>
        <v/>
      </c>
      <c r="AQ122" s="149" t="str">
        <f t="shared" si="65"/>
        <v/>
      </c>
      <c r="AR122" s="179" t="str">
        <f t="shared" si="66"/>
        <v/>
      </c>
      <c r="AS122" s="218"/>
      <c r="AT122" s="177" t="e">
        <f t="shared" si="68"/>
        <v>#VALUE!</v>
      </c>
      <c r="AU122" s="99" t="str">
        <f t="shared" si="69"/>
        <v/>
      </c>
      <c r="AV122" s="89" t="e">
        <f t="shared" si="70"/>
        <v>#VALUE!</v>
      </c>
      <c r="AW122" s="89" t="e">
        <f t="shared" si="71"/>
        <v>#VALUE!</v>
      </c>
      <c r="AX122" s="89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</row>
    <row r="123" spans="1:106" s="60" customFormat="1" x14ac:dyDescent="0.25">
      <c r="A123" s="11"/>
      <c r="B123" s="90"/>
      <c r="C123" s="194"/>
      <c r="D123" s="169"/>
      <c r="E123" s="170"/>
      <c r="F123" s="171"/>
      <c r="G123" s="113" t="str">
        <f t="shared" si="55"/>
        <v/>
      </c>
      <c r="H123" s="164"/>
      <c r="I123" s="165"/>
      <c r="J123" s="122" t="str">
        <f t="shared" si="56"/>
        <v/>
      </c>
      <c r="K123" s="123"/>
      <c r="L123" s="219" t="str">
        <f t="shared" si="57"/>
        <v/>
      </c>
      <c r="M123" s="119" t="str">
        <f t="shared" si="39"/>
        <v/>
      </c>
      <c r="N123" s="120" t="str">
        <f t="shared" si="58"/>
        <v/>
      </c>
      <c r="O123" s="221"/>
      <c r="P123" s="124" t="str">
        <f t="shared" si="59"/>
        <v/>
      </c>
      <c r="Q123" s="158"/>
      <c r="R123" s="159"/>
      <c r="S123" s="160"/>
      <c r="T123" s="161"/>
      <c r="U123" s="161"/>
      <c r="V123" s="138" t="str">
        <f t="shared" si="40"/>
        <v/>
      </c>
      <c r="W123" s="150" t="str">
        <f t="shared" si="41"/>
        <v/>
      </c>
      <c r="X123" s="140" t="str">
        <f t="shared" si="42"/>
        <v/>
      </c>
      <c r="Y123" s="215" t="str">
        <f t="shared" si="43"/>
        <v/>
      </c>
      <c r="Z123" s="216" t="str">
        <f t="shared" si="44"/>
        <v/>
      </c>
      <c r="AA123" s="217" t="str">
        <f t="shared" si="60"/>
        <v/>
      </c>
      <c r="AB123" s="141" t="str">
        <f t="shared" si="45"/>
        <v/>
      </c>
      <c r="AC123" s="142" t="str">
        <f t="shared" si="46"/>
        <v/>
      </c>
      <c r="AD123" s="143" t="str">
        <f t="shared" si="47"/>
        <v/>
      </c>
      <c r="AE123" s="144" t="str">
        <f t="shared" si="48"/>
        <v/>
      </c>
      <c r="AF123" s="144" t="str">
        <f t="shared" si="49"/>
        <v/>
      </c>
      <c r="AG123" s="151" t="str">
        <f t="shared" si="50"/>
        <v/>
      </c>
      <c r="AH123" s="152" t="str">
        <f t="shared" si="51"/>
        <v/>
      </c>
      <c r="AI123" s="146" t="str">
        <f t="shared" si="52"/>
        <v/>
      </c>
      <c r="AJ123" s="142" t="str">
        <f t="shared" si="53"/>
        <v/>
      </c>
      <c r="AK123" s="143" t="str">
        <f t="shared" si="61"/>
        <v/>
      </c>
      <c r="AL123" s="143" t="str">
        <f t="shared" si="62"/>
        <v/>
      </c>
      <c r="AM123" s="147" t="str">
        <f t="shared" si="63"/>
        <v/>
      </c>
      <c r="AN123" s="148" t="str">
        <f t="shared" si="54"/>
        <v/>
      </c>
      <c r="AO123" s="184" t="str">
        <f t="shared" si="64"/>
        <v/>
      </c>
      <c r="AP123" s="184" t="str">
        <f t="shared" si="67"/>
        <v/>
      </c>
      <c r="AQ123" s="149" t="str">
        <f t="shared" si="65"/>
        <v/>
      </c>
      <c r="AR123" s="179" t="str">
        <f t="shared" si="66"/>
        <v/>
      </c>
      <c r="AS123" s="218"/>
      <c r="AT123" s="177" t="e">
        <f t="shared" si="68"/>
        <v>#VALUE!</v>
      </c>
      <c r="AU123" s="99" t="str">
        <f t="shared" si="69"/>
        <v/>
      </c>
      <c r="AV123" s="89" t="e">
        <f t="shared" si="70"/>
        <v>#VALUE!</v>
      </c>
      <c r="AW123" s="89" t="e">
        <f t="shared" si="71"/>
        <v>#VALUE!</v>
      </c>
      <c r="AX123" s="89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</row>
    <row r="124" spans="1:106" s="60" customFormat="1" x14ac:dyDescent="0.25">
      <c r="A124" s="11"/>
      <c r="B124" s="90"/>
      <c r="C124" s="194"/>
      <c r="D124" s="169"/>
      <c r="E124" s="170"/>
      <c r="F124" s="171"/>
      <c r="G124" s="113" t="str">
        <f t="shared" si="55"/>
        <v/>
      </c>
      <c r="H124" s="164"/>
      <c r="I124" s="165"/>
      <c r="J124" s="122" t="str">
        <f t="shared" si="56"/>
        <v/>
      </c>
      <c r="K124" s="123"/>
      <c r="L124" s="219" t="str">
        <f t="shared" si="57"/>
        <v/>
      </c>
      <c r="M124" s="119" t="str">
        <f t="shared" si="39"/>
        <v/>
      </c>
      <c r="N124" s="120" t="str">
        <f t="shared" si="58"/>
        <v/>
      </c>
      <c r="O124" s="221"/>
      <c r="P124" s="124" t="str">
        <f t="shared" si="59"/>
        <v/>
      </c>
      <c r="Q124" s="158"/>
      <c r="R124" s="159"/>
      <c r="S124" s="160"/>
      <c r="T124" s="161"/>
      <c r="U124" s="161"/>
      <c r="V124" s="138" t="str">
        <f t="shared" si="40"/>
        <v/>
      </c>
      <c r="W124" s="150" t="str">
        <f t="shared" si="41"/>
        <v/>
      </c>
      <c r="X124" s="140" t="str">
        <f t="shared" si="42"/>
        <v/>
      </c>
      <c r="Y124" s="215" t="str">
        <f t="shared" si="43"/>
        <v/>
      </c>
      <c r="Z124" s="216" t="str">
        <f t="shared" si="44"/>
        <v/>
      </c>
      <c r="AA124" s="217" t="str">
        <f t="shared" si="60"/>
        <v/>
      </c>
      <c r="AB124" s="141" t="str">
        <f t="shared" si="45"/>
        <v/>
      </c>
      <c r="AC124" s="142" t="str">
        <f t="shared" si="46"/>
        <v/>
      </c>
      <c r="AD124" s="143" t="str">
        <f t="shared" si="47"/>
        <v/>
      </c>
      <c r="AE124" s="144" t="str">
        <f t="shared" si="48"/>
        <v/>
      </c>
      <c r="AF124" s="144" t="str">
        <f t="shared" si="49"/>
        <v/>
      </c>
      <c r="AG124" s="151" t="str">
        <f t="shared" si="50"/>
        <v/>
      </c>
      <c r="AH124" s="152" t="str">
        <f t="shared" si="51"/>
        <v/>
      </c>
      <c r="AI124" s="146" t="str">
        <f t="shared" si="52"/>
        <v/>
      </c>
      <c r="AJ124" s="142" t="str">
        <f t="shared" si="53"/>
        <v/>
      </c>
      <c r="AK124" s="143" t="str">
        <f t="shared" si="61"/>
        <v/>
      </c>
      <c r="AL124" s="143" t="str">
        <f t="shared" si="62"/>
        <v/>
      </c>
      <c r="AM124" s="147" t="str">
        <f t="shared" si="63"/>
        <v/>
      </c>
      <c r="AN124" s="148" t="str">
        <f t="shared" si="54"/>
        <v/>
      </c>
      <c r="AO124" s="184" t="str">
        <f t="shared" si="64"/>
        <v/>
      </c>
      <c r="AP124" s="184" t="str">
        <f t="shared" si="67"/>
        <v/>
      </c>
      <c r="AQ124" s="149" t="str">
        <f t="shared" si="65"/>
        <v/>
      </c>
      <c r="AR124" s="179" t="str">
        <f t="shared" si="66"/>
        <v/>
      </c>
      <c r="AS124" s="218"/>
      <c r="AT124" s="177" t="e">
        <f t="shared" si="68"/>
        <v>#VALUE!</v>
      </c>
      <c r="AU124" s="99" t="str">
        <f t="shared" si="69"/>
        <v/>
      </c>
      <c r="AV124" s="89" t="e">
        <f t="shared" si="70"/>
        <v>#VALUE!</v>
      </c>
      <c r="AW124" s="89" t="e">
        <f t="shared" si="71"/>
        <v>#VALUE!</v>
      </c>
      <c r="AX124" s="89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</row>
    <row r="125" spans="1:106" s="60" customFormat="1" x14ac:dyDescent="0.25">
      <c r="A125" s="11"/>
      <c r="B125" s="90"/>
      <c r="C125" s="194"/>
      <c r="D125" s="169"/>
      <c r="E125" s="170"/>
      <c r="F125" s="171"/>
      <c r="G125" s="113" t="str">
        <f t="shared" si="55"/>
        <v/>
      </c>
      <c r="H125" s="164"/>
      <c r="I125" s="165"/>
      <c r="J125" s="122" t="str">
        <f t="shared" si="56"/>
        <v/>
      </c>
      <c r="K125" s="123"/>
      <c r="L125" s="219" t="str">
        <f t="shared" si="57"/>
        <v/>
      </c>
      <c r="M125" s="119" t="str">
        <f t="shared" si="39"/>
        <v/>
      </c>
      <c r="N125" s="120" t="str">
        <f t="shared" si="58"/>
        <v/>
      </c>
      <c r="O125" s="221"/>
      <c r="P125" s="124" t="str">
        <f t="shared" si="59"/>
        <v/>
      </c>
      <c r="Q125" s="158"/>
      <c r="R125" s="159"/>
      <c r="S125" s="160"/>
      <c r="T125" s="161"/>
      <c r="U125" s="161"/>
      <c r="V125" s="138" t="str">
        <f t="shared" si="40"/>
        <v/>
      </c>
      <c r="W125" s="150" t="str">
        <f t="shared" si="41"/>
        <v/>
      </c>
      <c r="X125" s="140" t="str">
        <f t="shared" si="42"/>
        <v/>
      </c>
      <c r="Y125" s="215" t="str">
        <f t="shared" si="43"/>
        <v/>
      </c>
      <c r="Z125" s="216" t="str">
        <f t="shared" si="44"/>
        <v/>
      </c>
      <c r="AA125" s="217" t="str">
        <f t="shared" si="60"/>
        <v/>
      </c>
      <c r="AB125" s="141" t="str">
        <f t="shared" si="45"/>
        <v/>
      </c>
      <c r="AC125" s="142" t="str">
        <f t="shared" si="46"/>
        <v/>
      </c>
      <c r="AD125" s="143" t="str">
        <f t="shared" si="47"/>
        <v/>
      </c>
      <c r="AE125" s="144" t="str">
        <f t="shared" si="48"/>
        <v/>
      </c>
      <c r="AF125" s="144" t="str">
        <f t="shared" si="49"/>
        <v/>
      </c>
      <c r="AG125" s="151" t="str">
        <f t="shared" si="50"/>
        <v/>
      </c>
      <c r="AH125" s="152" t="str">
        <f t="shared" si="51"/>
        <v/>
      </c>
      <c r="AI125" s="146" t="str">
        <f t="shared" si="52"/>
        <v/>
      </c>
      <c r="AJ125" s="142" t="str">
        <f t="shared" si="53"/>
        <v/>
      </c>
      <c r="AK125" s="143" t="str">
        <f t="shared" si="61"/>
        <v/>
      </c>
      <c r="AL125" s="143" t="str">
        <f t="shared" si="62"/>
        <v/>
      </c>
      <c r="AM125" s="147" t="str">
        <f t="shared" si="63"/>
        <v/>
      </c>
      <c r="AN125" s="148" t="str">
        <f t="shared" si="54"/>
        <v/>
      </c>
      <c r="AO125" s="184" t="str">
        <f t="shared" si="64"/>
        <v/>
      </c>
      <c r="AP125" s="184" t="str">
        <f t="shared" si="67"/>
        <v/>
      </c>
      <c r="AQ125" s="149" t="str">
        <f t="shared" si="65"/>
        <v/>
      </c>
      <c r="AR125" s="179" t="str">
        <f t="shared" si="66"/>
        <v/>
      </c>
      <c r="AS125" s="218"/>
      <c r="AT125" s="177" t="e">
        <f t="shared" si="68"/>
        <v>#VALUE!</v>
      </c>
      <c r="AU125" s="99" t="str">
        <f t="shared" si="69"/>
        <v/>
      </c>
      <c r="AV125" s="89" t="e">
        <f t="shared" si="70"/>
        <v>#VALUE!</v>
      </c>
      <c r="AW125" s="89" t="e">
        <f t="shared" si="71"/>
        <v>#VALUE!</v>
      </c>
      <c r="AX125" s="89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</row>
    <row r="126" spans="1:106" s="60" customFormat="1" x14ac:dyDescent="0.25">
      <c r="A126" s="11"/>
      <c r="B126" s="90"/>
      <c r="C126" s="194"/>
      <c r="D126" s="169"/>
      <c r="E126" s="170"/>
      <c r="F126" s="171"/>
      <c r="G126" s="113" t="str">
        <f t="shared" si="55"/>
        <v/>
      </c>
      <c r="H126" s="164"/>
      <c r="I126" s="165"/>
      <c r="J126" s="122" t="str">
        <f t="shared" si="56"/>
        <v/>
      </c>
      <c r="K126" s="123"/>
      <c r="L126" s="219" t="str">
        <f t="shared" si="57"/>
        <v/>
      </c>
      <c r="M126" s="119" t="str">
        <f t="shared" si="39"/>
        <v/>
      </c>
      <c r="N126" s="120" t="str">
        <f t="shared" si="58"/>
        <v/>
      </c>
      <c r="O126" s="221"/>
      <c r="P126" s="124" t="str">
        <f t="shared" si="59"/>
        <v/>
      </c>
      <c r="Q126" s="158"/>
      <c r="R126" s="159"/>
      <c r="S126" s="160"/>
      <c r="T126" s="161"/>
      <c r="U126" s="161"/>
      <c r="V126" s="138" t="str">
        <f t="shared" si="40"/>
        <v/>
      </c>
      <c r="W126" s="150" t="str">
        <f t="shared" si="41"/>
        <v/>
      </c>
      <c r="X126" s="140" t="str">
        <f t="shared" si="42"/>
        <v/>
      </c>
      <c r="Y126" s="215" t="str">
        <f t="shared" si="43"/>
        <v/>
      </c>
      <c r="Z126" s="216" t="str">
        <f t="shared" si="44"/>
        <v/>
      </c>
      <c r="AA126" s="217" t="str">
        <f t="shared" si="60"/>
        <v/>
      </c>
      <c r="AB126" s="141" t="str">
        <f t="shared" si="45"/>
        <v/>
      </c>
      <c r="AC126" s="142" t="str">
        <f t="shared" si="46"/>
        <v/>
      </c>
      <c r="AD126" s="143" t="str">
        <f t="shared" si="47"/>
        <v/>
      </c>
      <c r="AE126" s="144" t="str">
        <f t="shared" si="48"/>
        <v/>
      </c>
      <c r="AF126" s="144" t="str">
        <f t="shared" si="49"/>
        <v/>
      </c>
      <c r="AG126" s="151" t="str">
        <f t="shared" si="50"/>
        <v/>
      </c>
      <c r="AH126" s="152" t="str">
        <f t="shared" si="51"/>
        <v/>
      </c>
      <c r="AI126" s="146" t="str">
        <f t="shared" si="52"/>
        <v/>
      </c>
      <c r="AJ126" s="142" t="str">
        <f t="shared" si="53"/>
        <v/>
      </c>
      <c r="AK126" s="143" t="str">
        <f t="shared" si="61"/>
        <v/>
      </c>
      <c r="AL126" s="143" t="str">
        <f t="shared" si="62"/>
        <v/>
      </c>
      <c r="AM126" s="147" t="str">
        <f t="shared" si="63"/>
        <v/>
      </c>
      <c r="AN126" s="148" t="str">
        <f t="shared" si="54"/>
        <v/>
      </c>
      <c r="AO126" s="184" t="str">
        <f t="shared" si="64"/>
        <v/>
      </c>
      <c r="AP126" s="184" t="str">
        <f t="shared" si="67"/>
        <v/>
      </c>
      <c r="AQ126" s="149" t="str">
        <f t="shared" si="65"/>
        <v/>
      </c>
      <c r="AR126" s="179" t="str">
        <f t="shared" si="66"/>
        <v/>
      </c>
      <c r="AS126" s="218"/>
      <c r="AT126" s="177" t="e">
        <f t="shared" si="68"/>
        <v>#VALUE!</v>
      </c>
      <c r="AU126" s="99" t="str">
        <f t="shared" si="69"/>
        <v/>
      </c>
      <c r="AV126" s="89" t="e">
        <f t="shared" si="70"/>
        <v>#VALUE!</v>
      </c>
      <c r="AW126" s="89" t="e">
        <f t="shared" si="71"/>
        <v>#VALUE!</v>
      </c>
      <c r="AX126" s="89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</row>
    <row r="127" spans="1:106" s="60" customFormat="1" x14ac:dyDescent="0.25">
      <c r="A127" s="11"/>
      <c r="B127" s="90"/>
      <c r="C127" s="194"/>
      <c r="D127" s="169"/>
      <c r="E127" s="170"/>
      <c r="F127" s="171"/>
      <c r="G127" s="113" t="str">
        <f t="shared" si="55"/>
        <v/>
      </c>
      <c r="H127" s="164"/>
      <c r="I127" s="165"/>
      <c r="J127" s="122" t="str">
        <f t="shared" si="56"/>
        <v/>
      </c>
      <c r="K127" s="123"/>
      <c r="L127" s="219" t="str">
        <f t="shared" si="57"/>
        <v/>
      </c>
      <c r="M127" s="119" t="str">
        <f t="shared" si="39"/>
        <v/>
      </c>
      <c r="N127" s="120" t="str">
        <f t="shared" si="58"/>
        <v/>
      </c>
      <c r="O127" s="221"/>
      <c r="P127" s="124" t="str">
        <f t="shared" si="59"/>
        <v/>
      </c>
      <c r="Q127" s="158"/>
      <c r="R127" s="159"/>
      <c r="S127" s="160"/>
      <c r="T127" s="161"/>
      <c r="U127" s="161"/>
      <c r="V127" s="138" t="str">
        <f t="shared" si="40"/>
        <v/>
      </c>
      <c r="W127" s="150" t="str">
        <f t="shared" si="41"/>
        <v/>
      </c>
      <c r="X127" s="140" t="str">
        <f t="shared" si="42"/>
        <v/>
      </c>
      <c r="Y127" s="215" t="str">
        <f t="shared" si="43"/>
        <v/>
      </c>
      <c r="Z127" s="216" t="str">
        <f t="shared" si="44"/>
        <v/>
      </c>
      <c r="AA127" s="217" t="str">
        <f t="shared" si="60"/>
        <v/>
      </c>
      <c r="AB127" s="141" t="str">
        <f t="shared" si="45"/>
        <v/>
      </c>
      <c r="AC127" s="142" t="str">
        <f t="shared" si="46"/>
        <v/>
      </c>
      <c r="AD127" s="143" t="str">
        <f t="shared" si="47"/>
        <v/>
      </c>
      <c r="AE127" s="144" t="str">
        <f t="shared" si="48"/>
        <v/>
      </c>
      <c r="AF127" s="144" t="str">
        <f t="shared" si="49"/>
        <v/>
      </c>
      <c r="AG127" s="151" t="str">
        <f t="shared" si="50"/>
        <v/>
      </c>
      <c r="AH127" s="152" t="str">
        <f t="shared" si="51"/>
        <v/>
      </c>
      <c r="AI127" s="146" t="str">
        <f t="shared" si="52"/>
        <v/>
      </c>
      <c r="AJ127" s="142" t="str">
        <f t="shared" si="53"/>
        <v/>
      </c>
      <c r="AK127" s="143" t="str">
        <f t="shared" si="61"/>
        <v/>
      </c>
      <c r="AL127" s="143" t="str">
        <f t="shared" si="62"/>
        <v/>
      </c>
      <c r="AM127" s="147" t="str">
        <f t="shared" si="63"/>
        <v/>
      </c>
      <c r="AN127" s="148" t="str">
        <f t="shared" si="54"/>
        <v/>
      </c>
      <c r="AO127" s="184" t="str">
        <f t="shared" si="64"/>
        <v/>
      </c>
      <c r="AP127" s="184" t="str">
        <f t="shared" si="67"/>
        <v/>
      </c>
      <c r="AQ127" s="149" t="str">
        <f t="shared" si="65"/>
        <v/>
      </c>
      <c r="AR127" s="179" t="str">
        <f t="shared" si="66"/>
        <v/>
      </c>
      <c r="AS127" s="218"/>
      <c r="AT127" s="177" t="e">
        <f t="shared" si="68"/>
        <v>#VALUE!</v>
      </c>
      <c r="AU127" s="99" t="str">
        <f t="shared" si="69"/>
        <v/>
      </c>
      <c r="AV127" s="89" t="e">
        <f t="shared" si="70"/>
        <v>#VALUE!</v>
      </c>
      <c r="AW127" s="89" t="e">
        <f t="shared" si="71"/>
        <v>#VALUE!</v>
      </c>
      <c r="AX127" s="89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</row>
    <row r="128" spans="1:106" s="60" customFormat="1" x14ac:dyDescent="0.25">
      <c r="A128" s="11"/>
      <c r="B128" s="90"/>
      <c r="C128" s="194"/>
      <c r="D128" s="169"/>
      <c r="E128" s="170"/>
      <c r="F128" s="171"/>
      <c r="G128" s="113" t="str">
        <f t="shared" si="55"/>
        <v/>
      </c>
      <c r="H128" s="164"/>
      <c r="I128" s="165"/>
      <c r="J128" s="122" t="str">
        <f t="shared" si="56"/>
        <v/>
      </c>
      <c r="K128" s="123"/>
      <c r="L128" s="219" t="str">
        <f t="shared" si="57"/>
        <v/>
      </c>
      <c r="M128" s="119" t="str">
        <f t="shared" si="39"/>
        <v/>
      </c>
      <c r="N128" s="120" t="str">
        <f t="shared" si="58"/>
        <v/>
      </c>
      <c r="O128" s="221"/>
      <c r="P128" s="124" t="str">
        <f t="shared" si="59"/>
        <v/>
      </c>
      <c r="Q128" s="158"/>
      <c r="R128" s="159"/>
      <c r="S128" s="160"/>
      <c r="T128" s="161"/>
      <c r="U128" s="161"/>
      <c r="V128" s="138" t="str">
        <f t="shared" si="40"/>
        <v/>
      </c>
      <c r="W128" s="150" t="str">
        <f t="shared" si="41"/>
        <v/>
      </c>
      <c r="X128" s="140" t="str">
        <f t="shared" si="42"/>
        <v/>
      </c>
      <c r="Y128" s="215" t="str">
        <f t="shared" si="43"/>
        <v/>
      </c>
      <c r="Z128" s="216" t="str">
        <f t="shared" si="44"/>
        <v/>
      </c>
      <c r="AA128" s="217" t="str">
        <f t="shared" si="60"/>
        <v/>
      </c>
      <c r="AB128" s="141" t="str">
        <f t="shared" si="45"/>
        <v/>
      </c>
      <c r="AC128" s="142" t="str">
        <f t="shared" si="46"/>
        <v/>
      </c>
      <c r="AD128" s="143" t="str">
        <f t="shared" si="47"/>
        <v/>
      </c>
      <c r="AE128" s="144" t="str">
        <f t="shared" si="48"/>
        <v/>
      </c>
      <c r="AF128" s="144" t="str">
        <f t="shared" si="49"/>
        <v/>
      </c>
      <c r="AG128" s="151" t="str">
        <f t="shared" si="50"/>
        <v/>
      </c>
      <c r="AH128" s="152" t="str">
        <f t="shared" si="51"/>
        <v/>
      </c>
      <c r="AI128" s="146" t="str">
        <f t="shared" si="52"/>
        <v/>
      </c>
      <c r="AJ128" s="142" t="str">
        <f t="shared" si="53"/>
        <v/>
      </c>
      <c r="AK128" s="143" t="str">
        <f t="shared" si="61"/>
        <v/>
      </c>
      <c r="AL128" s="143" t="str">
        <f t="shared" si="62"/>
        <v/>
      </c>
      <c r="AM128" s="147" t="str">
        <f t="shared" si="63"/>
        <v/>
      </c>
      <c r="AN128" s="148" t="str">
        <f t="shared" si="54"/>
        <v/>
      </c>
      <c r="AO128" s="184" t="str">
        <f t="shared" si="64"/>
        <v/>
      </c>
      <c r="AP128" s="184" t="str">
        <f t="shared" si="67"/>
        <v/>
      </c>
      <c r="AQ128" s="149" t="str">
        <f t="shared" si="65"/>
        <v/>
      </c>
      <c r="AR128" s="179" t="str">
        <f t="shared" si="66"/>
        <v/>
      </c>
      <c r="AS128" s="218"/>
      <c r="AT128" s="177" t="e">
        <f t="shared" si="68"/>
        <v>#VALUE!</v>
      </c>
      <c r="AU128" s="99" t="str">
        <f t="shared" si="69"/>
        <v/>
      </c>
      <c r="AV128" s="89" t="e">
        <f t="shared" si="70"/>
        <v>#VALUE!</v>
      </c>
      <c r="AW128" s="89" t="e">
        <f t="shared" si="71"/>
        <v>#VALUE!</v>
      </c>
      <c r="AX128" s="89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</row>
    <row r="129" spans="1:106" s="60" customFormat="1" x14ac:dyDescent="0.25">
      <c r="A129" s="11"/>
      <c r="B129" s="90"/>
      <c r="C129" s="194"/>
      <c r="D129" s="169"/>
      <c r="E129" s="170"/>
      <c r="F129" s="171"/>
      <c r="G129" s="113" t="str">
        <f t="shared" si="55"/>
        <v/>
      </c>
      <c r="H129" s="164"/>
      <c r="I129" s="165"/>
      <c r="J129" s="122" t="str">
        <f t="shared" si="56"/>
        <v/>
      </c>
      <c r="K129" s="123"/>
      <c r="L129" s="219" t="str">
        <f t="shared" si="57"/>
        <v/>
      </c>
      <c r="M129" s="119" t="str">
        <f t="shared" si="39"/>
        <v/>
      </c>
      <c r="N129" s="120" t="str">
        <f t="shared" si="58"/>
        <v/>
      </c>
      <c r="O129" s="221"/>
      <c r="P129" s="124" t="str">
        <f t="shared" si="59"/>
        <v/>
      </c>
      <c r="Q129" s="158"/>
      <c r="R129" s="159"/>
      <c r="S129" s="160"/>
      <c r="T129" s="161"/>
      <c r="U129" s="161"/>
      <c r="V129" s="138" t="str">
        <f t="shared" si="40"/>
        <v/>
      </c>
      <c r="W129" s="150" t="str">
        <f t="shared" si="41"/>
        <v/>
      </c>
      <c r="X129" s="140" t="str">
        <f t="shared" si="42"/>
        <v/>
      </c>
      <c r="Y129" s="215" t="str">
        <f t="shared" si="43"/>
        <v/>
      </c>
      <c r="Z129" s="216" t="str">
        <f t="shared" si="44"/>
        <v/>
      </c>
      <c r="AA129" s="217" t="str">
        <f t="shared" si="60"/>
        <v/>
      </c>
      <c r="AB129" s="141" t="str">
        <f t="shared" si="45"/>
        <v/>
      </c>
      <c r="AC129" s="142" t="str">
        <f t="shared" si="46"/>
        <v/>
      </c>
      <c r="AD129" s="143" t="str">
        <f t="shared" si="47"/>
        <v/>
      </c>
      <c r="AE129" s="144" t="str">
        <f t="shared" si="48"/>
        <v/>
      </c>
      <c r="AF129" s="144" t="str">
        <f t="shared" si="49"/>
        <v/>
      </c>
      <c r="AG129" s="151" t="str">
        <f t="shared" si="50"/>
        <v/>
      </c>
      <c r="AH129" s="152" t="str">
        <f t="shared" si="51"/>
        <v/>
      </c>
      <c r="AI129" s="146" t="str">
        <f t="shared" si="52"/>
        <v/>
      </c>
      <c r="AJ129" s="142" t="str">
        <f t="shared" si="53"/>
        <v/>
      </c>
      <c r="AK129" s="143" t="str">
        <f t="shared" si="61"/>
        <v/>
      </c>
      <c r="AL129" s="143" t="str">
        <f t="shared" si="62"/>
        <v/>
      </c>
      <c r="AM129" s="147" t="str">
        <f t="shared" si="63"/>
        <v/>
      </c>
      <c r="AN129" s="148" t="str">
        <f t="shared" si="54"/>
        <v/>
      </c>
      <c r="AO129" s="184" t="str">
        <f t="shared" si="64"/>
        <v/>
      </c>
      <c r="AP129" s="184" t="str">
        <f t="shared" si="67"/>
        <v/>
      </c>
      <c r="AQ129" s="149" t="str">
        <f t="shared" si="65"/>
        <v/>
      </c>
      <c r="AR129" s="179" t="str">
        <f t="shared" si="66"/>
        <v/>
      </c>
      <c r="AS129" s="218"/>
      <c r="AT129" s="177" t="e">
        <f t="shared" si="68"/>
        <v>#VALUE!</v>
      </c>
      <c r="AU129" s="99" t="str">
        <f t="shared" si="69"/>
        <v/>
      </c>
      <c r="AV129" s="89" t="e">
        <f t="shared" si="70"/>
        <v>#VALUE!</v>
      </c>
      <c r="AW129" s="89" t="e">
        <f t="shared" si="71"/>
        <v>#VALUE!</v>
      </c>
      <c r="AX129" s="89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</row>
    <row r="130" spans="1:106" s="60" customFormat="1" x14ac:dyDescent="0.25">
      <c r="A130" s="11"/>
      <c r="B130" s="90"/>
      <c r="C130" s="194"/>
      <c r="D130" s="169"/>
      <c r="E130" s="170"/>
      <c r="F130" s="171"/>
      <c r="G130" s="113" t="str">
        <f t="shared" si="55"/>
        <v/>
      </c>
      <c r="H130" s="164"/>
      <c r="I130" s="165"/>
      <c r="J130" s="122" t="str">
        <f t="shared" si="56"/>
        <v/>
      </c>
      <c r="K130" s="123"/>
      <c r="L130" s="219" t="str">
        <f t="shared" si="57"/>
        <v/>
      </c>
      <c r="M130" s="119" t="str">
        <f t="shared" si="39"/>
        <v/>
      </c>
      <c r="N130" s="120" t="str">
        <f t="shared" si="58"/>
        <v/>
      </c>
      <c r="O130" s="221"/>
      <c r="P130" s="124" t="str">
        <f t="shared" si="59"/>
        <v/>
      </c>
      <c r="Q130" s="158"/>
      <c r="R130" s="159"/>
      <c r="S130" s="160"/>
      <c r="T130" s="161"/>
      <c r="U130" s="161"/>
      <c r="V130" s="138" t="str">
        <f t="shared" si="40"/>
        <v/>
      </c>
      <c r="W130" s="150" t="str">
        <f t="shared" si="41"/>
        <v/>
      </c>
      <c r="X130" s="140" t="str">
        <f t="shared" si="42"/>
        <v/>
      </c>
      <c r="Y130" s="215" t="str">
        <f t="shared" si="43"/>
        <v/>
      </c>
      <c r="Z130" s="216" t="str">
        <f t="shared" si="44"/>
        <v/>
      </c>
      <c r="AA130" s="217" t="str">
        <f t="shared" si="60"/>
        <v/>
      </c>
      <c r="AB130" s="141" t="str">
        <f t="shared" si="45"/>
        <v/>
      </c>
      <c r="AC130" s="142" t="str">
        <f t="shared" si="46"/>
        <v/>
      </c>
      <c r="AD130" s="143" t="str">
        <f t="shared" si="47"/>
        <v/>
      </c>
      <c r="AE130" s="144" t="str">
        <f t="shared" si="48"/>
        <v/>
      </c>
      <c r="AF130" s="144" t="str">
        <f t="shared" si="49"/>
        <v/>
      </c>
      <c r="AG130" s="151" t="str">
        <f t="shared" si="50"/>
        <v/>
      </c>
      <c r="AH130" s="152" t="str">
        <f t="shared" si="51"/>
        <v/>
      </c>
      <c r="AI130" s="146" t="str">
        <f t="shared" si="52"/>
        <v/>
      </c>
      <c r="AJ130" s="142" t="str">
        <f t="shared" si="53"/>
        <v/>
      </c>
      <c r="AK130" s="143" t="str">
        <f t="shared" si="61"/>
        <v/>
      </c>
      <c r="AL130" s="143" t="str">
        <f t="shared" si="62"/>
        <v/>
      </c>
      <c r="AM130" s="147" t="str">
        <f t="shared" si="63"/>
        <v/>
      </c>
      <c r="AN130" s="148" t="str">
        <f t="shared" si="54"/>
        <v/>
      </c>
      <c r="AO130" s="184" t="str">
        <f t="shared" si="64"/>
        <v/>
      </c>
      <c r="AP130" s="184" t="str">
        <f t="shared" si="67"/>
        <v/>
      </c>
      <c r="AQ130" s="149" t="str">
        <f t="shared" si="65"/>
        <v/>
      </c>
      <c r="AR130" s="179" t="str">
        <f t="shared" si="66"/>
        <v/>
      </c>
      <c r="AS130" s="218"/>
      <c r="AT130" s="177" t="e">
        <f t="shared" si="68"/>
        <v>#VALUE!</v>
      </c>
      <c r="AU130" s="99" t="str">
        <f t="shared" si="69"/>
        <v/>
      </c>
      <c r="AV130" s="89" t="e">
        <f t="shared" si="70"/>
        <v>#VALUE!</v>
      </c>
      <c r="AW130" s="89" t="e">
        <f t="shared" si="71"/>
        <v>#VALUE!</v>
      </c>
      <c r="AX130" s="89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</row>
    <row r="131" spans="1:106" s="60" customFormat="1" x14ac:dyDescent="0.25">
      <c r="A131" s="11"/>
      <c r="B131" s="90"/>
      <c r="C131" s="194"/>
      <c r="D131" s="169"/>
      <c r="E131" s="170"/>
      <c r="F131" s="171"/>
      <c r="G131" s="113" t="str">
        <f t="shared" si="55"/>
        <v/>
      </c>
      <c r="H131" s="164"/>
      <c r="I131" s="165"/>
      <c r="J131" s="122" t="str">
        <f t="shared" si="56"/>
        <v/>
      </c>
      <c r="K131" s="123"/>
      <c r="L131" s="219" t="str">
        <f t="shared" si="57"/>
        <v/>
      </c>
      <c r="M131" s="119" t="str">
        <f t="shared" si="39"/>
        <v/>
      </c>
      <c r="N131" s="120" t="str">
        <f t="shared" si="58"/>
        <v/>
      </c>
      <c r="O131" s="221"/>
      <c r="P131" s="124" t="str">
        <f t="shared" si="59"/>
        <v/>
      </c>
      <c r="Q131" s="158"/>
      <c r="R131" s="159"/>
      <c r="S131" s="160"/>
      <c r="T131" s="161"/>
      <c r="U131" s="161"/>
      <c r="V131" s="138" t="str">
        <f t="shared" si="40"/>
        <v/>
      </c>
      <c r="W131" s="150" t="str">
        <f t="shared" si="41"/>
        <v/>
      </c>
      <c r="X131" s="140" t="str">
        <f t="shared" si="42"/>
        <v/>
      </c>
      <c r="Y131" s="215" t="str">
        <f t="shared" si="43"/>
        <v/>
      </c>
      <c r="Z131" s="216" t="str">
        <f t="shared" si="44"/>
        <v/>
      </c>
      <c r="AA131" s="217" t="str">
        <f t="shared" si="60"/>
        <v/>
      </c>
      <c r="AB131" s="141" t="str">
        <f t="shared" si="45"/>
        <v/>
      </c>
      <c r="AC131" s="142" t="str">
        <f t="shared" si="46"/>
        <v/>
      </c>
      <c r="AD131" s="143" t="str">
        <f t="shared" si="47"/>
        <v/>
      </c>
      <c r="AE131" s="144" t="str">
        <f t="shared" si="48"/>
        <v/>
      </c>
      <c r="AF131" s="144" t="str">
        <f t="shared" si="49"/>
        <v/>
      </c>
      <c r="AG131" s="151" t="str">
        <f t="shared" si="50"/>
        <v/>
      </c>
      <c r="AH131" s="152" t="str">
        <f t="shared" si="51"/>
        <v/>
      </c>
      <c r="AI131" s="146" t="str">
        <f t="shared" si="52"/>
        <v/>
      </c>
      <c r="AJ131" s="142" t="str">
        <f t="shared" si="53"/>
        <v/>
      </c>
      <c r="AK131" s="143" t="str">
        <f t="shared" si="61"/>
        <v/>
      </c>
      <c r="AL131" s="143" t="str">
        <f t="shared" si="62"/>
        <v/>
      </c>
      <c r="AM131" s="147" t="str">
        <f t="shared" si="63"/>
        <v/>
      </c>
      <c r="AN131" s="148" t="str">
        <f t="shared" si="54"/>
        <v/>
      </c>
      <c r="AO131" s="184" t="str">
        <f t="shared" si="64"/>
        <v/>
      </c>
      <c r="AP131" s="184" t="str">
        <f t="shared" si="67"/>
        <v/>
      </c>
      <c r="AQ131" s="149" t="str">
        <f t="shared" si="65"/>
        <v/>
      </c>
      <c r="AR131" s="179" t="str">
        <f t="shared" si="66"/>
        <v/>
      </c>
      <c r="AS131" s="218"/>
      <c r="AT131" s="177" t="e">
        <f t="shared" si="68"/>
        <v>#VALUE!</v>
      </c>
      <c r="AU131" s="99" t="str">
        <f t="shared" si="69"/>
        <v/>
      </c>
      <c r="AV131" s="89" t="e">
        <f t="shared" si="70"/>
        <v>#VALUE!</v>
      </c>
      <c r="AW131" s="89" t="e">
        <f t="shared" si="71"/>
        <v>#VALUE!</v>
      </c>
      <c r="AX131" s="89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</row>
    <row r="132" spans="1:106" s="60" customFormat="1" x14ac:dyDescent="0.25">
      <c r="A132" s="11"/>
      <c r="B132" s="90"/>
      <c r="C132" s="194"/>
      <c r="D132" s="169"/>
      <c r="E132" s="170"/>
      <c r="F132" s="171"/>
      <c r="G132" s="113" t="str">
        <f t="shared" si="55"/>
        <v/>
      </c>
      <c r="H132" s="164"/>
      <c r="I132" s="165"/>
      <c r="J132" s="122" t="str">
        <f t="shared" si="56"/>
        <v/>
      </c>
      <c r="K132" s="123"/>
      <c r="L132" s="219" t="str">
        <f t="shared" si="57"/>
        <v/>
      </c>
      <c r="M132" s="119" t="str">
        <f t="shared" si="39"/>
        <v/>
      </c>
      <c r="N132" s="120" t="str">
        <f t="shared" si="58"/>
        <v/>
      </c>
      <c r="O132" s="221"/>
      <c r="P132" s="124" t="str">
        <f t="shared" si="59"/>
        <v/>
      </c>
      <c r="Q132" s="158"/>
      <c r="R132" s="159"/>
      <c r="S132" s="160"/>
      <c r="T132" s="161"/>
      <c r="U132" s="161"/>
      <c r="V132" s="138" t="str">
        <f t="shared" si="40"/>
        <v/>
      </c>
      <c r="W132" s="150" t="str">
        <f t="shared" si="41"/>
        <v/>
      </c>
      <c r="X132" s="140" t="str">
        <f t="shared" si="42"/>
        <v/>
      </c>
      <c r="Y132" s="215" t="str">
        <f t="shared" si="43"/>
        <v/>
      </c>
      <c r="Z132" s="216" t="str">
        <f t="shared" si="44"/>
        <v/>
      </c>
      <c r="AA132" s="217" t="str">
        <f t="shared" si="60"/>
        <v/>
      </c>
      <c r="AB132" s="141" t="str">
        <f t="shared" si="45"/>
        <v/>
      </c>
      <c r="AC132" s="142" t="str">
        <f t="shared" si="46"/>
        <v/>
      </c>
      <c r="AD132" s="143" t="str">
        <f t="shared" si="47"/>
        <v/>
      </c>
      <c r="AE132" s="144" t="str">
        <f t="shared" si="48"/>
        <v/>
      </c>
      <c r="AF132" s="144" t="str">
        <f t="shared" si="49"/>
        <v/>
      </c>
      <c r="AG132" s="151" t="str">
        <f t="shared" si="50"/>
        <v/>
      </c>
      <c r="AH132" s="152" t="str">
        <f t="shared" si="51"/>
        <v/>
      </c>
      <c r="AI132" s="146" t="str">
        <f t="shared" si="52"/>
        <v/>
      </c>
      <c r="AJ132" s="142" t="str">
        <f t="shared" si="53"/>
        <v/>
      </c>
      <c r="AK132" s="143" t="str">
        <f t="shared" si="61"/>
        <v/>
      </c>
      <c r="AL132" s="143" t="str">
        <f t="shared" si="62"/>
        <v/>
      </c>
      <c r="AM132" s="147" t="str">
        <f t="shared" si="63"/>
        <v/>
      </c>
      <c r="AN132" s="148" t="str">
        <f t="shared" si="54"/>
        <v/>
      </c>
      <c r="AO132" s="184" t="str">
        <f t="shared" si="64"/>
        <v/>
      </c>
      <c r="AP132" s="184" t="str">
        <f t="shared" si="67"/>
        <v/>
      </c>
      <c r="AQ132" s="149" t="str">
        <f t="shared" si="65"/>
        <v/>
      </c>
      <c r="AR132" s="179" t="str">
        <f t="shared" si="66"/>
        <v/>
      </c>
      <c r="AS132" s="218"/>
      <c r="AT132" s="177" t="e">
        <f t="shared" si="68"/>
        <v>#VALUE!</v>
      </c>
      <c r="AU132" s="99" t="str">
        <f t="shared" si="69"/>
        <v/>
      </c>
      <c r="AV132" s="89" t="e">
        <f t="shared" si="70"/>
        <v>#VALUE!</v>
      </c>
      <c r="AW132" s="89" t="e">
        <f t="shared" si="71"/>
        <v>#VALUE!</v>
      </c>
      <c r="AX132" s="89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</row>
    <row r="133" spans="1:106" s="60" customFormat="1" x14ac:dyDescent="0.25">
      <c r="A133" s="11"/>
      <c r="B133" s="90"/>
      <c r="C133" s="194"/>
      <c r="D133" s="169"/>
      <c r="E133" s="170"/>
      <c r="F133" s="171"/>
      <c r="G133" s="113" t="str">
        <f t="shared" si="55"/>
        <v/>
      </c>
      <c r="H133" s="164"/>
      <c r="I133" s="165"/>
      <c r="J133" s="122" t="str">
        <f t="shared" si="56"/>
        <v/>
      </c>
      <c r="K133" s="123"/>
      <c r="L133" s="219" t="str">
        <f t="shared" si="57"/>
        <v/>
      </c>
      <c r="M133" s="119" t="str">
        <f t="shared" si="39"/>
        <v/>
      </c>
      <c r="N133" s="120" t="str">
        <f t="shared" si="58"/>
        <v/>
      </c>
      <c r="O133" s="221"/>
      <c r="P133" s="124" t="str">
        <f t="shared" si="59"/>
        <v/>
      </c>
      <c r="Q133" s="158"/>
      <c r="R133" s="159"/>
      <c r="S133" s="160"/>
      <c r="T133" s="161"/>
      <c r="U133" s="161"/>
      <c r="V133" s="138" t="str">
        <f t="shared" si="40"/>
        <v/>
      </c>
      <c r="W133" s="150" t="str">
        <f t="shared" si="41"/>
        <v/>
      </c>
      <c r="X133" s="140" t="str">
        <f t="shared" si="42"/>
        <v/>
      </c>
      <c r="Y133" s="215" t="str">
        <f t="shared" si="43"/>
        <v/>
      </c>
      <c r="Z133" s="216" t="str">
        <f t="shared" si="44"/>
        <v/>
      </c>
      <c r="AA133" s="217" t="str">
        <f t="shared" si="60"/>
        <v/>
      </c>
      <c r="AB133" s="141" t="str">
        <f t="shared" si="45"/>
        <v/>
      </c>
      <c r="AC133" s="142" t="str">
        <f t="shared" si="46"/>
        <v/>
      </c>
      <c r="AD133" s="143" t="str">
        <f t="shared" si="47"/>
        <v/>
      </c>
      <c r="AE133" s="144" t="str">
        <f t="shared" si="48"/>
        <v/>
      </c>
      <c r="AF133" s="144" t="str">
        <f t="shared" si="49"/>
        <v/>
      </c>
      <c r="AG133" s="151" t="str">
        <f t="shared" si="50"/>
        <v/>
      </c>
      <c r="AH133" s="152" t="str">
        <f t="shared" si="51"/>
        <v/>
      </c>
      <c r="AI133" s="146" t="str">
        <f t="shared" si="52"/>
        <v/>
      </c>
      <c r="AJ133" s="142" t="str">
        <f t="shared" si="53"/>
        <v/>
      </c>
      <c r="AK133" s="143" t="str">
        <f t="shared" si="61"/>
        <v/>
      </c>
      <c r="AL133" s="143" t="str">
        <f t="shared" si="62"/>
        <v/>
      </c>
      <c r="AM133" s="147" t="str">
        <f t="shared" si="63"/>
        <v/>
      </c>
      <c r="AN133" s="148" t="str">
        <f t="shared" si="54"/>
        <v/>
      </c>
      <c r="AO133" s="184" t="str">
        <f t="shared" si="64"/>
        <v/>
      </c>
      <c r="AP133" s="184" t="str">
        <f t="shared" si="67"/>
        <v/>
      </c>
      <c r="AQ133" s="149" t="str">
        <f t="shared" si="65"/>
        <v/>
      </c>
      <c r="AR133" s="179" t="str">
        <f t="shared" si="66"/>
        <v/>
      </c>
      <c r="AS133" s="218"/>
      <c r="AT133" s="177" t="e">
        <f t="shared" si="68"/>
        <v>#VALUE!</v>
      </c>
      <c r="AU133" s="99" t="str">
        <f t="shared" si="69"/>
        <v/>
      </c>
      <c r="AV133" s="89" t="e">
        <f t="shared" si="70"/>
        <v>#VALUE!</v>
      </c>
      <c r="AW133" s="89" t="e">
        <f t="shared" si="71"/>
        <v>#VALUE!</v>
      </c>
      <c r="AX133" s="89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</row>
    <row r="134" spans="1:106" s="60" customFormat="1" x14ac:dyDescent="0.25">
      <c r="A134" s="11"/>
      <c r="B134" s="90"/>
      <c r="C134" s="194"/>
      <c r="D134" s="169"/>
      <c r="E134" s="170"/>
      <c r="F134" s="171"/>
      <c r="G134" s="113" t="str">
        <f t="shared" si="55"/>
        <v/>
      </c>
      <c r="H134" s="164"/>
      <c r="I134" s="165"/>
      <c r="J134" s="122" t="str">
        <f t="shared" si="56"/>
        <v/>
      </c>
      <c r="K134" s="123"/>
      <c r="L134" s="219" t="str">
        <f t="shared" si="57"/>
        <v/>
      </c>
      <c r="M134" s="119" t="str">
        <f t="shared" si="39"/>
        <v/>
      </c>
      <c r="N134" s="120" t="str">
        <f t="shared" si="58"/>
        <v/>
      </c>
      <c r="O134" s="221"/>
      <c r="P134" s="124" t="str">
        <f t="shared" si="59"/>
        <v/>
      </c>
      <c r="Q134" s="158"/>
      <c r="R134" s="159"/>
      <c r="S134" s="160"/>
      <c r="T134" s="161"/>
      <c r="U134" s="161"/>
      <c r="V134" s="138" t="str">
        <f t="shared" si="40"/>
        <v/>
      </c>
      <c r="W134" s="150" t="str">
        <f t="shared" si="41"/>
        <v/>
      </c>
      <c r="X134" s="140" t="str">
        <f t="shared" si="42"/>
        <v/>
      </c>
      <c r="Y134" s="215" t="str">
        <f t="shared" si="43"/>
        <v/>
      </c>
      <c r="Z134" s="216" t="str">
        <f t="shared" si="44"/>
        <v/>
      </c>
      <c r="AA134" s="217" t="str">
        <f t="shared" si="60"/>
        <v/>
      </c>
      <c r="AB134" s="141" t="str">
        <f t="shared" si="45"/>
        <v/>
      </c>
      <c r="AC134" s="142" t="str">
        <f t="shared" si="46"/>
        <v/>
      </c>
      <c r="AD134" s="143" t="str">
        <f t="shared" si="47"/>
        <v/>
      </c>
      <c r="AE134" s="144" t="str">
        <f t="shared" si="48"/>
        <v/>
      </c>
      <c r="AF134" s="144" t="str">
        <f t="shared" si="49"/>
        <v/>
      </c>
      <c r="AG134" s="151" t="str">
        <f t="shared" si="50"/>
        <v/>
      </c>
      <c r="AH134" s="152" t="str">
        <f t="shared" si="51"/>
        <v/>
      </c>
      <c r="AI134" s="146" t="str">
        <f t="shared" si="52"/>
        <v/>
      </c>
      <c r="AJ134" s="142" t="str">
        <f t="shared" si="53"/>
        <v/>
      </c>
      <c r="AK134" s="143" t="str">
        <f t="shared" si="61"/>
        <v/>
      </c>
      <c r="AL134" s="143" t="str">
        <f t="shared" si="62"/>
        <v/>
      </c>
      <c r="AM134" s="147" t="str">
        <f t="shared" si="63"/>
        <v/>
      </c>
      <c r="AN134" s="148" t="str">
        <f t="shared" si="54"/>
        <v/>
      </c>
      <c r="AO134" s="184" t="str">
        <f t="shared" si="64"/>
        <v/>
      </c>
      <c r="AP134" s="184" t="str">
        <f t="shared" si="67"/>
        <v/>
      </c>
      <c r="AQ134" s="149" t="str">
        <f t="shared" si="65"/>
        <v/>
      </c>
      <c r="AR134" s="179" t="str">
        <f t="shared" si="66"/>
        <v/>
      </c>
      <c r="AS134" s="218"/>
      <c r="AT134" s="177" t="e">
        <f t="shared" si="68"/>
        <v>#VALUE!</v>
      </c>
      <c r="AU134" s="99" t="str">
        <f t="shared" si="69"/>
        <v/>
      </c>
      <c r="AV134" s="89" t="e">
        <f t="shared" si="70"/>
        <v>#VALUE!</v>
      </c>
      <c r="AW134" s="89" t="e">
        <f t="shared" si="71"/>
        <v>#VALUE!</v>
      </c>
      <c r="AX134" s="89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</row>
    <row r="135" spans="1:106" s="60" customFormat="1" x14ac:dyDescent="0.25">
      <c r="A135" s="11"/>
      <c r="B135" s="90"/>
      <c r="C135" s="194"/>
      <c r="D135" s="169"/>
      <c r="E135" s="170"/>
      <c r="F135" s="171"/>
      <c r="G135" s="113" t="str">
        <f t="shared" si="55"/>
        <v/>
      </c>
      <c r="H135" s="164"/>
      <c r="I135" s="165"/>
      <c r="J135" s="122" t="str">
        <f t="shared" si="56"/>
        <v/>
      </c>
      <c r="K135" s="123"/>
      <c r="L135" s="219" t="str">
        <f t="shared" si="57"/>
        <v/>
      </c>
      <c r="M135" s="119" t="str">
        <f t="shared" si="39"/>
        <v/>
      </c>
      <c r="N135" s="120" t="str">
        <f t="shared" si="58"/>
        <v/>
      </c>
      <c r="O135" s="221"/>
      <c r="P135" s="124" t="str">
        <f t="shared" si="59"/>
        <v/>
      </c>
      <c r="Q135" s="158"/>
      <c r="R135" s="159"/>
      <c r="S135" s="160"/>
      <c r="T135" s="161"/>
      <c r="U135" s="161"/>
      <c r="V135" s="138" t="str">
        <f t="shared" si="40"/>
        <v/>
      </c>
      <c r="W135" s="150" t="str">
        <f t="shared" si="41"/>
        <v/>
      </c>
      <c r="X135" s="140" t="str">
        <f t="shared" si="42"/>
        <v/>
      </c>
      <c r="Y135" s="215" t="str">
        <f t="shared" si="43"/>
        <v/>
      </c>
      <c r="Z135" s="216" t="str">
        <f t="shared" si="44"/>
        <v/>
      </c>
      <c r="AA135" s="217" t="str">
        <f t="shared" si="60"/>
        <v/>
      </c>
      <c r="AB135" s="141" t="str">
        <f t="shared" si="45"/>
        <v/>
      </c>
      <c r="AC135" s="142" t="str">
        <f t="shared" si="46"/>
        <v/>
      </c>
      <c r="AD135" s="143" t="str">
        <f t="shared" si="47"/>
        <v/>
      </c>
      <c r="AE135" s="144" t="str">
        <f t="shared" si="48"/>
        <v/>
      </c>
      <c r="AF135" s="144" t="str">
        <f t="shared" si="49"/>
        <v/>
      </c>
      <c r="AG135" s="151" t="str">
        <f t="shared" si="50"/>
        <v/>
      </c>
      <c r="AH135" s="152" t="str">
        <f t="shared" si="51"/>
        <v/>
      </c>
      <c r="AI135" s="146" t="str">
        <f t="shared" si="52"/>
        <v/>
      </c>
      <c r="AJ135" s="142" t="str">
        <f t="shared" si="53"/>
        <v/>
      </c>
      <c r="AK135" s="143" t="str">
        <f t="shared" si="61"/>
        <v/>
      </c>
      <c r="AL135" s="143" t="str">
        <f t="shared" si="62"/>
        <v/>
      </c>
      <c r="AM135" s="147" t="str">
        <f t="shared" si="63"/>
        <v/>
      </c>
      <c r="AN135" s="148" t="str">
        <f t="shared" si="54"/>
        <v/>
      </c>
      <c r="AO135" s="184" t="str">
        <f t="shared" si="64"/>
        <v/>
      </c>
      <c r="AP135" s="184" t="str">
        <f t="shared" si="67"/>
        <v/>
      </c>
      <c r="AQ135" s="149" t="str">
        <f t="shared" si="65"/>
        <v/>
      </c>
      <c r="AR135" s="179" t="str">
        <f t="shared" si="66"/>
        <v/>
      </c>
      <c r="AS135" s="218"/>
      <c r="AT135" s="177" t="e">
        <f t="shared" si="68"/>
        <v>#VALUE!</v>
      </c>
      <c r="AU135" s="99" t="str">
        <f t="shared" si="69"/>
        <v/>
      </c>
      <c r="AV135" s="89" t="e">
        <f t="shared" si="70"/>
        <v>#VALUE!</v>
      </c>
      <c r="AW135" s="89" t="e">
        <f t="shared" si="71"/>
        <v>#VALUE!</v>
      </c>
      <c r="AX135" s="89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</row>
    <row r="136" spans="1:106" s="60" customFormat="1" x14ac:dyDescent="0.25">
      <c r="A136" s="11"/>
      <c r="B136" s="90"/>
      <c r="C136" s="194"/>
      <c r="D136" s="169"/>
      <c r="E136" s="170"/>
      <c r="F136" s="171"/>
      <c r="G136" s="113" t="str">
        <f t="shared" si="55"/>
        <v/>
      </c>
      <c r="H136" s="164"/>
      <c r="I136" s="165"/>
      <c r="J136" s="122" t="str">
        <f t="shared" si="56"/>
        <v/>
      </c>
      <c r="K136" s="123"/>
      <c r="L136" s="219" t="str">
        <f t="shared" si="57"/>
        <v/>
      </c>
      <c r="M136" s="119" t="str">
        <f t="shared" si="39"/>
        <v/>
      </c>
      <c r="N136" s="120" t="str">
        <f t="shared" si="58"/>
        <v/>
      </c>
      <c r="O136" s="221"/>
      <c r="P136" s="124" t="str">
        <f t="shared" si="59"/>
        <v/>
      </c>
      <c r="Q136" s="158"/>
      <c r="R136" s="159"/>
      <c r="S136" s="160"/>
      <c r="T136" s="161"/>
      <c r="U136" s="161"/>
      <c r="V136" s="138" t="str">
        <f t="shared" si="40"/>
        <v/>
      </c>
      <c r="W136" s="150" t="str">
        <f t="shared" si="41"/>
        <v/>
      </c>
      <c r="X136" s="140" t="str">
        <f t="shared" si="42"/>
        <v/>
      </c>
      <c r="Y136" s="215" t="str">
        <f t="shared" si="43"/>
        <v/>
      </c>
      <c r="Z136" s="216" t="str">
        <f t="shared" si="44"/>
        <v/>
      </c>
      <c r="AA136" s="217" t="str">
        <f t="shared" si="60"/>
        <v/>
      </c>
      <c r="AB136" s="141" t="str">
        <f t="shared" si="45"/>
        <v/>
      </c>
      <c r="AC136" s="142" t="str">
        <f t="shared" si="46"/>
        <v/>
      </c>
      <c r="AD136" s="143" t="str">
        <f t="shared" si="47"/>
        <v/>
      </c>
      <c r="AE136" s="144" t="str">
        <f t="shared" si="48"/>
        <v/>
      </c>
      <c r="AF136" s="144" t="str">
        <f t="shared" si="49"/>
        <v/>
      </c>
      <c r="AG136" s="151" t="str">
        <f t="shared" si="50"/>
        <v/>
      </c>
      <c r="AH136" s="152" t="str">
        <f t="shared" si="51"/>
        <v/>
      </c>
      <c r="AI136" s="146" t="str">
        <f t="shared" si="52"/>
        <v/>
      </c>
      <c r="AJ136" s="142" t="str">
        <f t="shared" si="53"/>
        <v/>
      </c>
      <c r="AK136" s="143" t="str">
        <f t="shared" si="61"/>
        <v/>
      </c>
      <c r="AL136" s="143" t="str">
        <f t="shared" si="62"/>
        <v/>
      </c>
      <c r="AM136" s="147" t="str">
        <f t="shared" si="63"/>
        <v/>
      </c>
      <c r="AN136" s="148" t="str">
        <f t="shared" si="54"/>
        <v/>
      </c>
      <c r="AO136" s="184" t="str">
        <f t="shared" si="64"/>
        <v/>
      </c>
      <c r="AP136" s="184" t="str">
        <f t="shared" si="67"/>
        <v/>
      </c>
      <c r="AQ136" s="149" t="str">
        <f t="shared" si="65"/>
        <v/>
      </c>
      <c r="AR136" s="179" t="str">
        <f t="shared" si="66"/>
        <v/>
      </c>
      <c r="AS136" s="218"/>
      <c r="AT136" s="177" t="e">
        <f t="shared" si="68"/>
        <v>#VALUE!</v>
      </c>
      <c r="AU136" s="99" t="str">
        <f t="shared" si="69"/>
        <v/>
      </c>
      <c r="AV136" s="89" t="e">
        <f t="shared" si="70"/>
        <v>#VALUE!</v>
      </c>
      <c r="AW136" s="89" t="e">
        <f t="shared" si="71"/>
        <v>#VALUE!</v>
      </c>
      <c r="AX136" s="89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</row>
    <row r="137" spans="1:106" s="60" customFormat="1" x14ac:dyDescent="0.25">
      <c r="A137" s="11"/>
      <c r="B137" s="90"/>
      <c r="C137" s="194"/>
      <c r="D137" s="169"/>
      <c r="E137" s="170"/>
      <c r="F137" s="171"/>
      <c r="G137" s="113" t="str">
        <f t="shared" si="55"/>
        <v/>
      </c>
      <c r="H137" s="164"/>
      <c r="I137" s="165"/>
      <c r="J137" s="122" t="str">
        <f t="shared" si="56"/>
        <v/>
      </c>
      <c r="K137" s="123"/>
      <c r="L137" s="219" t="str">
        <f t="shared" si="57"/>
        <v/>
      </c>
      <c r="M137" s="119" t="str">
        <f t="shared" si="39"/>
        <v/>
      </c>
      <c r="N137" s="120" t="str">
        <f t="shared" si="58"/>
        <v/>
      </c>
      <c r="O137" s="221"/>
      <c r="P137" s="124" t="str">
        <f t="shared" si="59"/>
        <v/>
      </c>
      <c r="Q137" s="158"/>
      <c r="R137" s="159"/>
      <c r="S137" s="160"/>
      <c r="T137" s="161"/>
      <c r="U137" s="161"/>
      <c r="V137" s="138" t="str">
        <f t="shared" si="40"/>
        <v/>
      </c>
      <c r="W137" s="150" t="str">
        <f t="shared" si="41"/>
        <v/>
      </c>
      <c r="X137" s="140" t="str">
        <f t="shared" si="42"/>
        <v/>
      </c>
      <c r="Y137" s="215" t="str">
        <f t="shared" si="43"/>
        <v/>
      </c>
      <c r="Z137" s="216" t="str">
        <f t="shared" si="44"/>
        <v/>
      </c>
      <c r="AA137" s="217" t="str">
        <f t="shared" si="60"/>
        <v/>
      </c>
      <c r="AB137" s="141" t="str">
        <f t="shared" si="45"/>
        <v/>
      </c>
      <c r="AC137" s="142" t="str">
        <f t="shared" si="46"/>
        <v/>
      </c>
      <c r="AD137" s="143" t="str">
        <f t="shared" si="47"/>
        <v/>
      </c>
      <c r="AE137" s="144" t="str">
        <f t="shared" si="48"/>
        <v/>
      </c>
      <c r="AF137" s="144" t="str">
        <f t="shared" si="49"/>
        <v/>
      </c>
      <c r="AG137" s="151" t="str">
        <f t="shared" si="50"/>
        <v/>
      </c>
      <c r="AH137" s="152" t="str">
        <f t="shared" si="51"/>
        <v/>
      </c>
      <c r="AI137" s="146" t="str">
        <f t="shared" si="52"/>
        <v/>
      </c>
      <c r="AJ137" s="142" t="str">
        <f t="shared" si="53"/>
        <v/>
      </c>
      <c r="AK137" s="143" t="str">
        <f t="shared" si="61"/>
        <v/>
      </c>
      <c r="AL137" s="143" t="str">
        <f t="shared" si="62"/>
        <v/>
      </c>
      <c r="AM137" s="147" t="str">
        <f t="shared" si="63"/>
        <v/>
      </c>
      <c r="AN137" s="148" t="str">
        <f t="shared" si="54"/>
        <v/>
      </c>
      <c r="AO137" s="184" t="str">
        <f t="shared" si="64"/>
        <v/>
      </c>
      <c r="AP137" s="184" t="str">
        <f t="shared" si="67"/>
        <v/>
      </c>
      <c r="AQ137" s="149" t="str">
        <f t="shared" si="65"/>
        <v/>
      </c>
      <c r="AR137" s="179" t="str">
        <f t="shared" si="66"/>
        <v/>
      </c>
      <c r="AS137" s="218"/>
      <c r="AT137" s="177" t="e">
        <f t="shared" si="68"/>
        <v>#VALUE!</v>
      </c>
      <c r="AU137" s="99" t="str">
        <f t="shared" si="69"/>
        <v/>
      </c>
      <c r="AV137" s="89" t="e">
        <f t="shared" si="70"/>
        <v>#VALUE!</v>
      </c>
      <c r="AW137" s="89" t="e">
        <f t="shared" si="71"/>
        <v>#VALUE!</v>
      </c>
      <c r="AX137" s="89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</row>
    <row r="138" spans="1:106" s="60" customFormat="1" x14ac:dyDescent="0.25">
      <c r="A138" s="11"/>
      <c r="B138" s="90"/>
      <c r="C138" s="194"/>
      <c r="D138" s="169"/>
      <c r="E138" s="170"/>
      <c r="F138" s="171"/>
      <c r="G138" s="113" t="str">
        <f t="shared" si="55"/>
        <v/>
      </c>
      <c r="H138" s="164"/>
      <c r="I138" s="165"/>
      <c r="J138" s="122" t="str">
        <f t="shared" si="56"/>
        <v/>
      </c>
      <c r="K138" s="123"/>
      <c r="L138" s="219" t="str">
        <f t="shared" si="57"/>
        <v/>
      </c>
      <c r="M138" s="119" t="str">
        <f t="shared" si="39"/>
        <v/>
      </c>
      <c r="N138" s="120" t="str">
        <f t="shared" si="58"/>
        <v/>
      </c>
      <c r="O138" s="221"/>
      <c r="P138" s="124" t="str">
        <f t="shared" si="59"/>
        <v/>
      </c>
      <c r="Q138" s="158"/>
      <c r="R138" s="159"/>
      <c r="S138" s="160"/>
      <c r="T138" s="161"/>
      <c r="U138" s="161"/>
      <c r="V138" s="138" t="str">
        <f t="shared" si="40"/>
        <v/>
      </c>
      <c r="W138" s="150" t="str">
        <f t="shared" si="41"/>
        <v/>
      </c>
      <c r="X138" s="140" t="str">
        <f t="shared" si="42"/>
        <v/>
      </c>
      <c r="Y138" s="215" t="str">
        <f t="shared" si="43"/>
        <v/>
      </c>
      <c r="Z138" s="216" t="str">
        <f t="shared" si="44"/>
        <v/>
      </c>
      <c r="AA138" s="217" t="str">
        <f t="shared" si="60"/>
        <v/>
      </c>
      <c r="AB138" s="141" t="str">
        <f t="shared" si="45"/>
        <v/>
      </c>
      <c r="AC138" s="142" t="str">
        <f t="shared" si="46"/>
        <v/>
      </c>
      <c r="AD138" s="143" t="str">
        <f t="shared" si="47"/>
        <v/>
      </c>
      <c r="AE138" s="144" t="str">
        <f t="shared" si="48"/>
        <v/>
      </c>
      <c r="AF138" s="144" t="str">
        <f t="shared" si="49"/>
        <v/>
      </c>
      <c r="AG138" s="151" t="str">
        <f t="shared" si="50"/>
        <v/>
      </c>
      <c r="AH138" s="152" t="str">
        <f t="shared" si="51"/>
        <v/>
      </c>
      <c r="AI138" s="146" t="str">
        <f t="shared" si="52"/>
        <v/>
      </c>
      <c r="AJ138" s="142" t="str">
        <f t="shared" si="53"/>
        <v/>
      </c>
      <c r="AK138" s="143" t="str">
        <f t="shared" si="61"/>
        <v/>
      </c>
      <c r="AL138" s="143" t="str">
        <f t="shared" si="62"/>
        <v/>
      </c>
      <c r="AM138" s="147" t="str">
        <f t="shared" si="63"/>
        <v/>
      </c>
      <c r="AN138" s="148" t="str">
        <f t="shared" si="54"/>
        <v/>
      </c>
      <c r="AO138" s="184" t="str">
        <f t="shared" si="64"/>
        <v/>
      </c>
      <c r="AP138" s="184" t="str">
        <f t="shared" si="67"/>
        <v/>
      </c>
      <c r="AQ138" s="149" t="str">
        <f t="shared" si="65"/>
        <v/>
      </c>
      <c r="AR138" s="179" t="str">
        <f t="shared" si="66"/>
        <v/>
      </c>
      <c r="AS138" s="218"/>
      <c r="AT138" s="177" t="e">
        <f t="shared" si="68"/>
        <v>#VALUE!</v>
      </c>
      <c r="AU138" s="99" t="str">
        <f t="shared" si="69"/>
        <v/>
      </c>
      <c r="AV138" s="89" t="e">
        <f t="shared" si="70"/>
        <v>#VALUE!</v>
      </c>
      <c r="AW138" s="89" t="e">
        <f t="shared" si="71"/>
        <v>#VALUE!</v>
      </c>
      <c r="AX138" s="89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</row>
    <row r="139" spans="1:106" s="60" customFormat="1" x14ac:dyDescent="0.25">
      <c r="A139" s="11"/>
      <c r="B139" s="90"/>
      <c r="C139" s="194"/>
      <c r="D139" s="169"/>
      <c r="E139" s="170"/>
      <c r="F139" s="171"/>
      <c r="G139" s="113" t="str">
        <f t="shared" si="55"/>
        <v/>
      </c>
      <c r="H139" s="164"/>
      <c r="I139" s="165"/>
      <c r="J139" s="122" t="str">
        <f t="shared" si="56"/>
        <v/>
      </c>
      <c r="K139" s="123"/>
      <c r="L139" s="219" t="str">
        <f t="shared" si="57"/>
        <v/>
      </c>
      <c r="M139" s="119" t="str">
        <f t="shared" si="39"/>
        <v/>
      </c>
      <c r="N139" s="120" t="str">
        <f t="shared" si="58"/>
        <v/>
      </c>
      <c r="O139" s="221"/>
      <c r="P139" s="124" t="str">
        <f t="shared" si="59"/>
        <v/>
      </c>
      <c r="Q139" s="158"/>
      <c r="R139" s="159"/>
      <c r="S139" s="160"/>
      <c r="T139" s="161"/>
      <c r="U139" s="161"/>
      <c r="V139" s="138" t="str">
        <f t="shared" si="40"/>
        <v/>
      </c>
      <c r="W139" s="150" t="str">
        <f t="shared" si="41"/>
        <v/>
      </c>
      <c r="X139" s="140" t="str">
        <f t="shared" si="42"/>
        <v/>
      </c>
      <c r="Y139" s="215" t="str">
        <f t="shared" si="43"/>
        <v/>
      </c>
      <c r="Z139" s="216" t="str">
        <f t="shared" si="44"/>
        <v/>
      </c>
      <c r="AA139" s="217" t="str">
        <f t="shared" si="60"/>
        <v/>
      </c>
      <c r="AB139" s="141" t="str">
        <f t="shared" si="45"/>
        <v/>
      </c>
      <c r="AC139" s="142" t="str">
        <f t="shared" si="46"/>
        <v/>
      </c>
      <c r="AD139" s="143" t="str">
        <f t="shared" si="47"/>
        <v/>
      </c>
      <c r="AE139" s="144" t="str">
        <f t="shared" si="48"/>
        <v/>
      </c>
      <c r="AF139" s="144" t="str">
        <f t="shared" si="49"/>
        <v/>
      </c>
      <c r="AG139" s="151" t="str">
        <f t="shared" si="50"/>
        <v/>
      </c>
      <c r="AH139" s="152" t="str">
        <f t="shared" si="51"/>
        <v/>
      </c>
      <c r="AI139" s="146" t="str">
        <f t="shared" si="52"/>
        <v/>
      </c>
      <c r="AJ139" s="142" t="str">
        <f t="shared" si="53"/>
        <v/>
      </c>
      <c r="AK139" s="143" t="str">
        <f t="shared" si="61"/>
        <v/>
      </c>
      <c r="AL139" s="143" t="str">
        <f t="shared" si="62"/>
        <v/>
      </c>
      <c r="AM139" s="147" t="str">
        <f t="shared" si="63"/>
        <v/>
      </c>
      <c r="AN139" s="148" t="str">
        <f t="shared" si="54"/>
        <v/>
      </c>
      <c r="AO139" s="184" t="str">
        <f t="shared" si="64"/>
        <v/>
      </c>
      <c r="AP139" s="184" t="str">
        <f t="shared" si="67"/>
        <v/>
      </c>
      <c r="AQ139" s="149" t="str">
        <f t="shared" si="65"/>
        <v/>
      </c>
      <c r="AR139" s="179" t="str">
        <f t="shared" si="66"/>
        <v/>
      </c>
      <c r="AS139" s="218"/>
      <c r="AT139" s="177" t="e">
        <f t="shared" si="68"/>
        <v>#VALUE!</v>
      </c>
      <c r="AU139" s="99" t="str">
        <f t="shared" si="69"/>
        <v/>
      </c>
      <c r="AV139" s="89" t="e">
        <f t="shared" si="70"/>
        <v>#VALUE!</v>
      </c>
      <c r="AW139" s="89" t="e">
        <f t="shared" si="71"/>
        <v>#VALUE!</v>
      </c>
      <c r="AX139" s="89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</row>
    <row r="140" spans="1:106" x14ac:dyDescent="0.25">
      <c r="L140" s="58" t="str">
        <f t="shared" si="57"/>
        <v/>
      </c>
      <c r="M140" s="119" t="str">
        <f t="shared" si="39"/>
        <v/>
      </c>
      <c r="P140" s="87" t="str">
        <f t="shared" si="59"/>
        <v/>
      </c>
      <c r="V140" s="98" t="str">
        <f t="shared" si="40"/>
        <v/>
      </c>
      <c r="Z140" s="110" t="str">
        <f t="shared" si="44"/>
        <v/>
      </c>
      <c r="AA140" s="217" t="str">
        <f t="shared" si="60"/>
        <v/>
      </c>
      <c r="AB140" s="59"/>
      <c r="AR140" s="179" t="str">
        <f t="shared" si="66"/>
        <v/>
      </c>
    </row>
    <row r="141" spans="1:106" x14ac:dyDescent="0.25">
      <c r="L141" s="58" t="str">
        <f t="shared" si="57"/>
        <v/>
      </c>
      <c r="M141" s="119" t="str">
        <f t="shared" si="39"/>
        <v/>
      </c>
      <c r="P141" s="87" t="str">
        <f t="shared" si="59"/>
        <v/>
      </c>
      <c r="V141" s="98" t="str">
        <f t="shared" si="40"/>
        <v/>
      </c>
      <c r="Z141" s="110" t="str">
        <f t="shared" si="44"/>
        <v/>
      </c>
      <c r="AA141" s="217" t="str">
        <f t="shared" si="60"/>
        <v/>
      </c>
      <c r="AB141" s="59"/>
      <c r="AR141" s="179" t="str">
        <f t="shared" si="66"/>
        <v/>
      </c>
    </row>
  </sheetData>
  <mergeCells count="18">
    <mergeCell ref="E13:F13"/>
    <mergeCell ref="H13:I13"/>
    <mergeCell ref="Q13:U13"/>
    <mergeCell ref="W13:Y13"/>
    <mergeCell ref="AC13:AE13"/>
    <mergeCell ref="D8:F8"/>
    <mergeCell ref="G8:I8"/>
    <mergeCell ref="D9:F9"/>
    <mergeCell ref="G9:I9"/>
    <mergeCell ref="D10:F10"/>
    <mergeCell ref="G10:I10"/>
    <mergeCell ref="D7:F7"/>
    <mergeCell ref="G7:I7"/>
    <mergeCell ref="AK4:AM4"/>
    <mergeCell ref="D5:F5"/>
    <mergeCell ref="H5:J5"/>
    <mergeCell ref="D6:F6"/>
    <mergeCell ref="G6:I6"/>
  </mergeCells>
  <conditionalFormatting sqref="V140:V141 V14:Y139">
    <cfRule type="cellIs" dxfId="41" priority="34" operator="lessThan">
      <formula>0</formula>
    </cfRule>
  </conditionalFormatting>
  <conditionalFormatting sqref="Z14:Z141">
    <cfRule type="cellIs" dxfId="40" priority="32" operator="lessThan">
      <formula>0</formula>
    </cfRule>
    <cfRule type="cellIs" dxfId="39" priority="33" operator="greaterThan">
      <formula>0</formula>
    </cfRule>
  </conditionalFormatting>
  <conditionalFormatting sqref="E31:E139">
    <cfRule type="containsText" dxfId="38" priority="31" operator="containsText" text="OPEN">
      <formula>NOT(ISERROR(SEARCH("OPEN",E31)))</formula>
    </cfRule>
  </conditionalFormatting>
  <conditionalFormatting sqref="AA14:AA141">
    <cfRule type="cellIs" dxfId="37" priority="29" operator="lessThan">
      <formula>0</formula>
    </cfRule>
    <cfRule type="cellIs" dxfId="36" priority="30" operator="greaterThan">
      <formula>0</formula>
    </cfRule>
  </conditionalFormatting>
  <conditionalFormatting sqref="AB14:AB139">
    <cfRule type="cellIs" dxfId="35" priority="8" operator="greaterThan">
      <formula>0</formula>
    </cfRule>
    <cfRule type="cellIs" dxfId="34" priority="27" operator="lessThan">
      <formula>1.45</formula>
    </cfRule>
    <cfRule type="cellIs" dxfId="33" priority="28" operator="greaterThan">
      <formula>1.45</formula>
    </cfRule>
  </conditionalFormatting>
  <conditionalFormatting sqref="AC14:AE139">
    <cfRule type="cellIs" dxfId="32" priority="26" operator="greaterThan">
      <formula>0</formula>
    </cfRule>
  </conditionalFormatting>
  <conditionalFormatting sqref="B15:B139">
    <cfRule type="cellIs" dxfId="31" priority="24" operator="greaterThan">
      <formula>0</formula>
    </cfRule>
    <cfRule type="cellIs" dxfId="30" priority="25" operator="greaterThan">
      <formula>0</formula>
    </cfRule>
  </conditionalFormatting>
  <conditionalFormatting sqref="AJ14:AJ139">
    <cfRule type="cellIs" dxfId="29" priority="23" operator="greaterThan">
      <formula>0</formula>
    </cfRule>
  </conditionalFormatting>
  <conditionalFormatting sqref="AI14:AI139">
    <cfRule type="cellIs" dxfId="28" priority="21" operator="greaterThan">
      <formula>0</formula>
    </cfRule>
    <cfRule type="cellIs" dxfId="27" priority="22" operator="lessThan">
      <formula>0</formula>
    </cfRule>
  </conditionalFormatting>
  <conditionalFormatting sqref="AK14:AM139">
    <cfRule type="cellIs" dxfId="26" priority="20" operator="lessThan">
      <formula>0</formula>
    </cfRule>
  </conditionalFormatting>
  <conditionalFormatting sqref="AH14:AH139">
    <cfRule type="cellIs" dxfId="25" priority="18" operator="lessThan">
      <formula>0</formula>
    </cfRule>
    <cfRule type="cellIs" dxfId="24" priority="19" operator="greaterThan">
      <formula>0</formula>
    </cfRule>
  </conditionalFormatting>
  <conditionalFormatting sqref="AF14:AG139">
    <cfRule type="cellIs" dxfId="23" priority="16" operator="lessThan">
      <formula>0</formula>
    </cfRule>
    <cfRule type="cellIs" dxfId="22" priority="17" operator="greaterThan">
      <formula>0</formula>
    </cfRule>
  </conditionalFormatting>
  <conditionalFormatting sqref="V14:V139">
    <cfRule type="cellIs" dxfId="21" priority="9" operator="greaterThan">
      <formula>0</formula>
    </cfRule>
    <cfRule type="cellIs" dxfId="20" priority="15" operator="greaterThan">
      <formula>0</formula>
    </cfRule>
  </conditionalFormatting>
  <conditionalFormatting sqref="R14:V14 R31:V139 V15:V30">
    <cfRule type="cellIs" dxfId="19" priority="14" operator="equal">
      <formula>0</formula>
    </cfRule>
  </conditionalFormatting>
  <conditionalFormatting sqref="AK14:AM14">
    <cfRule type="cellIs" dxfId="18" priority="13" operator="greaterThan">
      <formula>0</formula>
    </cfRule>
  </conditionalFormatting>
  <conditionalFormatting sqref="AQ14:AQ139"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AR14:AR141">
    <cfRule type="cellIs" dxfId="15" priority="10" operator="greaterThan">
      <formula>0</formula>
    </cfRule>
  </conditionalFormatting>
  <conditionalFormatting sqref="AK22:AM139">
    <cfRule type="cellIs" dxfId="14" priority="6" operator="greaterThan">
      <formula>0</formula>
    </cfRule>
    <cfRule type="cellIs" dxfId="13" priority="7" operator="equal">
      <formula>0</formula>
    </cfRule>
  </conditionalFormatting>
  <conditionalFormatting sqref="Z14:AA15 Z16:Z139 AA16:AA141">
    <cfRule type="cellIs" dxfId="12" priority="5" operator="greaterThan">
      <formula>0</formula>
    </cfRule>
  </conditionalFormatting>
  <conditionalFormatting sqref="E15:E28">
    <cfRule type="containsText" dxfId="11" priority="4" operator="containsText" text="OPEN">
      <formula>NOT(ISERROR(SEARCH("OPEN",E15)))</formula>
    </cfRule>
  </conditionalFormatting>
  <conditionalFormatting sqref="R15:U28">
    <cfRule type="cellIs" dxfId="10" priority="3" operator="equal">
      <formula>0</formula>
    </cfRule>
  </conditionalFormatting>
  <conditionalFormatting sqref="E29:E30">
    <cfRule type="containsText" dxfId="9" priority="2" operator="containsText" text="OPEN">
      <formula>NOT(ISERROR(SEARCH("OPEN",E29)))</formula>
    </cfRule>
  </conditionalFormatting>
  <conditionalFormatting sqref="R29:U30">
    <cfRule type="cellIs" dxfId="8" priority="1" operator="equal">
      <formula>0</formula>
    </cfRule>
  </conditionalFormatting>
  <dataValidations count="3">
    <dataValidation type="list" allowBlank="1" showInputMessage="1" showErrorMessage="1" sqref="Q31:Q139" xr:uid="{00000000-0002-0000-0300-000000000000}">
      <formula1>$AZ$14:$AZ$15</formula1>
    </dataValidation>
    <dataValidation type="list" allowBlank="1" showInputMessage="1" showErrorMessage="1" sqref="Q15:Q30" xr:uid="{00000000-0002-0000-0300-000001000000}">
      <formula1>$AZ$15:$AZ$16</formula1>
    </dataValidation>
    <dataValidation type="list" allowBlank="1" showInputMessage="1" showErrorMessage="1" sqref="E15:E139" xr:uid="{00000000-0002-0000-0300-000002000000}">
      <formula1>$M$8:$M$9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27"/>
  <sheetViews>
    <sheetView zoomScaleNormal="100" workbookViewId="0">
      <selection activeCell="G39" sqref="G39"/>
    </sheetView>
  </sheetViews>
  <sheetFormatPr defaultRowHeight="13.2" x14ac:dyDescent="0.25"/>
  <cols>
    <col min="1" max="1" width="14.109375" bestFit="1" customWidth="1"/>
    <col min="2" max="2" width="17.44140625" bestFit="1" customWidth="1"/>
    <col min="3" max="3" width="20.109375" bestFit="1" customWidth="1"/>
    <col min="4" max="4" width="14.33203125" customWidth="1"/>
  </cols>
  <sheetData>
    <row r="1" spans="1:4" ht="13.8" thickBot="1" x14ac:dyDescent="0.3"/>
    <row r="2" spans="1:4" ht="24.6" x14ac:dyDescent="0.4">
      <c r="A2" s="226" t="s">
        <v>146</v>
      </c>
      <c r="B2" s="227" t="s">
        <v>147</v>
      </c>
      <c r="C2" s="228" t="s">
        <v>148</v>
      </c>
      <c r="D2" s="232" t="s">
        <v>149</v>
      </c>
    </row>
    <row r="3" spans="1:4" ht="13.8" x14ac:dyDescent="0.25">
      <c r="A3" s="162">
        <v>40914</v>
      </c>
      <c r="B3" s="163">
        <v>40941</v>
      </c>
      <c r="C3" s="229">
        <v>1333.8560119243803</v>
      </c>
      <c r="D3" s="233">
        <f>C3</f>
        <v>1333.8560119243803</v>
      </c>
    </row>
    <row r="4" spans="1:4" ht="13.8" x14ac:dyDescent="0.25">
      <c r="A4" s="164">
        <v>40977</v>
      </c>
      <c r="B4" s="165">
        <v>40982</v>
      </c>
      <c r="C4" s="229">
        <v>1297.4881560164454</v>
      </c>
      <c r="D4" s="233">
        <f>C4+D3</f>
        <v>2631.3441679408256</v>
      </c>
    </row>
    <row r="5" spans="1:4" ht="13.8" x14ac:dyDescent="0.25">
      <c r="A5" s="164">
        <v>40983</v>
      </c>
      <c r="B5" s="165">
        <v>41044</v>
      </c>
      <c r="C5" s="229">
        <v>700.36589863013717</v>
      </c>
      <c r="D5" s="233">
        <f t="shared" ref="D5:D67" si="0">C5+D4</f>
        <v>3331.7100665709627</v>
      </c>
    </row>
    <row r="6" spans="1:4" ht="13.8" x14ac:dyDescent="0.25">
      <c r="A6" s="164">
        <v>40998</v>
      </c>
      <c r="B6" s="165">
        <v>41019</v>
      </c>
      <c r="C6" s="229">
        <v>747.91244718464975</v>
      </c>
      <c r="D6" s="233">
        <f t="shared" si="0"/>
        <v>4079.6225137556125</v>
      </c>
    </row>
    <row r="7" spans="1:4" ht="13.8" x14ac:dyDescent="0.25">
      <c r="A7" s="164">
        <v>41081</v>
      </c>
      <c r="B7" s="165">
        <v>41099</v>
      </c>
      <c r="C7" s="229">
        <v>1077.7193502608175</v>
      </c>
      <c r="D7" s="233">
        <f t="shared" si="0"/>
        <v>5157.34186401643</v>
      </c>
    </row>
    <row r="8" spans="1:4" ht="13.8" x14ac:dyDescent="0.25">
      <c r="A8" s="164">
        <v>41065</v>
      </c>
      <c r="B8" s="165">
        <v>41071</v>
      </c>
      <c r="C8" s="229">
        <v>1599.2036164383562</v>
      </c>
      <c r="D8" s="233">
        <f t="shared" si="0"/>
        <v>6756.5454804547862</v>
      </c>
    </row>
    <row r="9" spans="1:4" ht="13.8" x14ac:dyDescent="0.25">
      <c r="A9" s="164">
        <v>41073</v>
      </c>
      <c r="B9" s="165">
        <v>41078</v>
      </c>
      <c r="C9" s="229">
        <v>-1302.7213698630137</v>
      </c>
      <c r="D9" s="233">
        <f t="shared" si="0"/>
        <v>5453.8241105917723</v>
      </c>
    </row>
    <row r="10" spans="1:4" ht="13.8" x14ac:dyDescent="0.25">
      <c r="A10" s="164">
        <v>41074</v>
      </c>
      <c r="B10" s="165">
        <v>41080</v>
      </c>
      <c r="C10" s="229">
        <v>1243.7443506849315</v>
      </c>
      <c r="D10" s="233">
        <f t="shared" si="0"/>
        <v>6697.5684612767036</v>
      </c>
    </row>
    <row r="11" spans="1:4" ht="13.8" x14ac:dyDescent="0.25">
      <c r="A11" s="164">
        <v>41079</v>
      </c>
      <c r="B11" s="165">
        <v>41127</v>
      </c>
      <c r="C11" s="229">
        <v>916.50302597260293</v>
      </c>
      <c r="D11" s="233">
        <f t="shared" si="0"/>
        <v>7614.0714872493063</v>
      </c>
    </row>
    <row r="12" spans="1:4" ht="13.8" x14ac:dyDescent="0.25">
      <c r="A12" s="164">
        <v>41080</v>
      </c>
      <c r="B12" s="165">
        <v>41096</v>
      </c>
      <c r="C12" s="229">
        <v>1075.6917985906878</v>
      </c>
      <c r="D12" s="233">
        <f t="shared" si="0"/>
        <v>8689.7632858399938</v>
      </c>
    </row>
    <row r="13" spans="1:4" ht="13.8" x14ac:dyDescent="0.25">
      <c r="A13" s="164">
        <v>41081</v>
      </c>
      <c r="B13" s="165">
        <v>41099</v>
      </c>
      <c r="C13" s="229">
        <v>1077.7193502608175</v>
      </c>
      <c r="D13" s="233">
        <f t="shared" si="0"/>
        <v>9767.4826361008109</v>
      </c>
    </row>
    <row r="14" spans="1:4" ht="13.8" x14ac:dyDescent="0.25">
      <c r="A14" s="164">
        <v>41096</v>
      </c>
      <c r="B14" s="165">
        <v>41138</v>
      </c>
      <c r="C14" s="229">
        <v>-197.64380781370011</v>
      </c>
      <c r="D14" s="233">
        <f t="shared" si="0"/>
        <v>9569.838828287111</v>
      </c>
    </row>
    <row r="15" spans="1:4" ht="13.8" x14ac:dyDescent="0.25">
      <c r="A15" s="164">
        <v>41108</v>
      </c>
      <c r="B15" s="165">
        <v>41120</v>
      </c>
      <c r="C15" s="229">
        <v>-1450.0102375178089</v>
      </c>
      <c r="D15" s="233">
        <f t="shared" si="0"/>
        <v>8119.8285907693025</v>
      </c>
    </row>
    <row r="16" spans="1:4" ht="13.8" x14ac:dyDescent="0.25">
      <c r="A16" s="164">
        <v>41134</v>
      </c>
      <c r="B16" s="165">
        <v>41150</v>
      </c>
      <c r="C16" s="229">
        <v>1054.4029783495903</v>
      </c>
      <c r="D16" s="233">
        <f t="shared" si="0"/>
        <v>9174.2315691188924</v>
      </c>
    </row>
    <row r="17" spans="1:4" ht="13.8" x14ac:dyDescent="0.25">
      <c r="A17" s="164">
        <v>41147</v>
      </c>
      <c r="B17" s="165">
        <v>41164</v>
      </c>
      <c r="C17" s="229">
        <v>1057.4635478630137</v>
      </c>
      <c r="D17" s="233">
        <f t="shared" si="0"/>
        <v>10231.695116981906</v>
      </c>
    </row>
    <row r="18" spans="1:4" ht="13.8" x14ac:dyDescent="0.25">
      <c r="A18" s="164">
        <v>41159</v>
      </c>
      <c r="B18" s="165">
        <v>41169</v>
      </c>
      <c r="C18" s="229">
        <v>-1415.7419646712301</v>
      </c>
      <c r="D18" s="233">
        <f t="shared" si="0"/>
        <v>8815.9531523106762</v>
      </c>
    </row>
    <row r="19" spans="1:4" ht="13.8" x14ac:dyDescent="0.25">
      <c r="A19" s="164">
        <v>41185</v>
      </c>
      <c r="B19" s="165">
        <v>41187</v>
      </c>
      <c r="C19" s="229">
        <v>1169.6113078356209</v>
      </c>
      <c r="D19" s="233">
        <f t="shared" si="0"/>
        <v>9985.5644601462973</v>
      </c>
    </row>
    <row r="20" spans="1:4" ht="13.8" x14ac:dyDescent="0.25">
      <c r="A20" s="164">
        <v>41185</v>
      </c>
      <c r="B20" s="165">
        <v>41188</v>
      </c>
      <c r="C20" s="229">
        <v>1893.7428493150685</v>
      </c>
      <c r="D20" s="233">
        <f t="shared" si="0"/>
        <v>11879.307309461366</v>
      </c>
    </row>
    <row r="21" spans="1:4" ht="13.8" x14ac:dyDescent="0.25">
      <c r="A21" s="164">
        <v>41185</v>
      </c>
      <c r="B21" s="165">
        <v>41190</v>
      </c>
      <c r="C21" s="229">
        <v>333.72266093150688</v>
      </c>
      <c r="D21" s="233">
        <f t="shared" si="0"/>
        <v>12213.029970392874</v>
      </c>
    </row>
    <row r="22" spans="1:4" ht="13.8" x14ac:dyDescent="0.25">
      <c r="A22" s="164">
        <v>41194</v>
      </c>
      <c r="B22" s="165">
        <v>41214</v>
      </c>
      <c r="C22" s="229">
        <v>1157.1363023999988</v>
      </c>
      <c r="D22" s="233">
        <f t="shared" si="0"/>
        <v>13370.166272792872</v>
      </c>
    </row>
    <row r="23" spans="1:4" ht="13.8" x14ac:dyDescent="0.25">
      <c r="A23" s="164">
        <v>41200</v>
      </c>
      <c r="B23" s="165">
        <v>41205</v>
      </c>
      <c r="C23" s="229">
        <v>-1308.5957966027404</v>
      </c>
      <c r="D23" s="233">
        <f t="shared" si="0"/>
        <v>12061.570476190132</v>
      </c>
    </row>
    <row r="24" spans="1:4" ht="13.8" x14ac:dyDescent="0.25">
      <c r="A24" s="164">
        <v>41200</v>
      </c>
      <c r="B24" s="165">
        <v>41255</v>
      </c>
      <c r="C24" s="229">
        <v>388.98434376986359</v>
      </c>
      <c r="D24" s="233">
        <f t="shared" si="0"/>
        <v>12450.554819959996</v>
      </c>
    </row>
    <row r="25" spans="1:4" ht="13.8" x14ac:dyDescent="0.25">
      <c r="A25" s="164">
        <v>41205</v>
      </c>
      <c r="B25" s="165">
        <v>41235</v>
      </c>
      <c r="C25" s="229">
        <v>-1455.7790442739738</v>
      </c>
      <c r="D25" s="233">
        <f t="shared" si="0"/>
        <v>10994.775775686023</v>
      </c>
    </row>
    <row r="26" spans="1:4" ht="13.8" x14ac:dyDescent="0.25">
      <c r="A26" s="164">
        <v>41218</v>
      </c>
      <c r="B26" s="165">
        <v>41228</v>
      </c>
      <c r="C26" s="229">
        <v>313.74170017808081</v>
      </c>
      <c r="D26" s="233">
        <f t="shared" si="0"/>
        <v>11308.517475864104</v>
      </c>
    </row>
    <row r="27" spans="1:4" ht="13.8" x14ac:dyDescent="0.25">
      <c r="A27" s="164">
        <v>41219</v>
      </c>
      <c r="B27" s="165">
        <v>41247</v>
      </c>
      <c r="C27" s="229">
        <v>1493.0958269589041</v>
      </c>
      <c r="D27" s="233">
        <f t="shared" si="0"/>
        <v>12801.613302823009</v>
      </c>
    </row>
    <row r="28" spans="1:4" ht="13.8" x14ac:dyDescent="0.25">
      <c r="A28" s="164">
        <v>41222</v>
      </c>
      <c r="B28" s="165">
        <v>41278</v>
      </c>
      <c r="C28" s="229">
        <v>1316.4290964383563</v>
      </c>
      <c r="D28" s="233">
        <f t="shared" si="0"/>
        <v>14118.042399261365</v>
      </c>
    </row>
    <row r="29" spans="1:4" ht="13.8" x14ac:dyDescent="0.25">
      <c r="A29" s="164">
        <v>41246</v>
      </c>
      <c r="B29" s="165">
        <v>41277</v>
      </c>
      <c r="C29" s="229">
        <v>1013.532713128768</v>
      </c>
      <c r="D29" s="233">
        <f t="shared" si="0"/>
        <v>15131.575112390134</v>
      </c>
    </row>
    <row r="30" spans="1:4" ht="13.8" x14ac:dyDescent="0.25">
      <c r="A30" s="164">
        <v>41250</v>
      </c>
      <c r="B30" s="165">
        <v>41276</v>
      </c>
      <c r="C30" s="229">
        <v>1103.5253585342437</v>
      </c>
      <c r="D30" s="233">
        <f t="shared" si="0"/>
        <v>16235.100470924377</v>
      </c>
    </row>
    <row r="31" spans="1:4" ht="13.8" x14ac:dyDescent="0.25">
      <c r="A31" s="164">
        <v>41264</v>
      </c>
      <c r="B31" s="165">
        <v>41276</v>
      </c>
      <c r="C31" s="229">
        <v>1305.901798389038</v>
      </c>
      <c r="D31" s="233">
        <f t="shared" si="0"/>
        <v>17541.002269313416</v>
      </c>
    </row>
    <row r="32" spans="1:4" ht="13.8" x14ac:dyDescent="0.25">
      <c r="A32" s="164">
        <v>41267</v>
      </c>
      <c r="B32" s="165">
        <v>41292</v>
      </c>
      <c r="C32" s="229">
        <v>1099.0078778082197</v>
      </c>
      <c r="D32" s="233">
        <f t="shared" si="0"/>
        <v>18640.010147121637</v>
      </c>
    </row>
    <row r="33" spans="1:4" ht="13.8" x14ac:dyDescent="0.25">
      <c r="A33" s="164">
        <v>41278</v>
      </c>
      <c r="B33" s="165">
        <v>41285</v>
      </c>
      <c r="C33" s="229">
        <v>-1260.5128522142511</v>
      </c>
      <c r="D33" s="233">
        <f t="shared" si="0"/>
        <v>17379.497294907385</v>
      </c>
    </row>
    <row r="34" spans="1:4" ht="13.8" x14ac:dyDescent="0.25">
      <c r="A34" s="164">
        <v>41285</v>
      </c>
      <c r="B34" s="165">
        <v>41290</v>
      </c>
      <c r="C34" s="229">
        <v>1517.267447260275</v>
      </c>
      <c r="D34" s="233">
        <f t="shared" si="0"/>
        <v>18896.764742167659</v>
      </c>
    </row>
    <row r="35" spans="1:4" ht="13.8" x14ac:dyDescent="0.25">
      <c r="A35" s="164">
        <v>41288</v>
      </c>
      <c r="B35" s="165">
        <v>41298</v>
      </c>
      <c r="C35" s="229">
        <v>1637.4045665753424</v>
      </c>
      <c r="D35" s="233">
        <f t="shared" si="0"/>
        <v>20534.169308743003</v>
      </c>
    </row>
    <row r="36" spans="1:4" ht="13.8" x14ac:dyDescent="0.25">
      <c r="A36" s="164">
        <v>41289</v>
      </c>
      <c r="B36" s="165">
        <v>41298</v>
      </c>
      <c r="C36" s="229">
        <v>1782.8326121506855</v>
      </c>
      <c r="D36" s="233">
        <f t="shared" si="0"/>
        <v>22317.00192089369</v>
      </c>
    </row>
    <row r="37" spans="1:4" ht="13.8" x14ac:dyDescent="0.25">
      <c r="A37" s="164">
        <v>41298</v>
      </c>
      <c r="B37" s="165">
        <v>41305</v>
      </c>
      <c r="C37" s="229">
        <v>959.97126491999916</v>
      </c>
      <c r="D37" s="233">
        <f t="shared" si="0"/>
        <v>23276.973185813687</v>
      </c>
    </row>
    <row r="38" spans="1:4" ht="13.8" x14ac:dyDescent="0.25">
      <c r="A38" s="164">
        <v>41313</v>
      </c>
      <c r="B38" s="165">
        <v>41325</v>
      </c>
      <c r="C38" s="229">
        <v>1113.3738253939755</v>
      </c>
      <c r="D38" s="233">
        <f t="shared" si="0"/>
        <v>24390.347011207661</v>
      </c>
    </row>
    <row r="39" spans="1:4" ht="13.8" x14ac:dyDescent="0.25">
      <c r="A39" s="164">
        <v>41320</v>
      </c>
      <c r="B39" s="165">
        <v>41338</v>
      </c>
      <c r="C39" s="229">
        <v>1753.6637648405451</v>
      </c>
      <c r="D39" s="233">
        <f t="shared" si="0"/>
        <v>26144.010776048206</v>
      </c>
    </row>
    <row r="40" spans="1:4" ht="13.8" x14ac:dyDescent="0.25">
      <c r="A40" s="164">
        <v>41325</v>
      </c>
      <c r="B40" s="165">
        <v>41338</v>
      </c>
      <c r="C40" s="229">
        <v>913.34884246575791</v>
      </c>
      <c r="D40" s="233">
        <f t="shared" si="0"/>
        <v>27057.359618513965</v>
      </c>
    </row>
    <row r="41" spans="1:4" ht="13.8" x14ac:dyDescent="0.25">
      <c r="A41" s="164">
        <v>41331</v>
      </c>
      <c r="B41" s="165">
        <v>41333</v>
      </c>
      <c r="C41" s="229">
        <v>-1171.7332419726019</v>
      </c>
      <c r="D41" s="233">
        <f t="shared" si="0"/>
        <v>25885.626376541364</v>
      </c>
    </row>
    <row r="42" spans="1:4" ht="13.8" x14ac:dyDescent="0.25">
      <c r="A42" s="164">
        <v>41338</v>
      </c>
      <c r="B42" s="165">
        <v>41352</v>
      </c>
      <c r="C42" s="229">
        <v>1349.2877534246577</v>
      </c>
      <c r="D42" s="233">
        <f t="shared" si="0"/>
        <v>27234.914129966022</v>
      </c>
    </row>
    <row r="43" spans="1:4" ht="13.8" x14ac:dyDescent="0.25">
      <c r="A43" s="164">
        <v>41340</v>
      </c>
      <c r="B43" s="165">
        <v>41347</v>
      </c>
      <c r="C43" s="229">
        <v>-1208.1142200410959</v>
      </c>
      <c r="D43" s="233">
        <f t="shared" si="0"/>
        <v>26026.799909924928</v>
      </c>
    </row>
    <row r="44" spans="1:4" ht="13.8" x14ac:dyDescent="0.25">
      <c r="A44" s="164">
        <v>41359</v>
      </c>
      <c r="B44" s="165">
        <v>41379</v>
      </c>
      <c r="C44" s="229">
        <v>-1394.4829246027382</v>
      </c>
      <c r="D44" s="233">
        <f t="shared" si="0"/>
        <v>24632.316985322192</v>
      </c>
    </row>
    <row r="45" spans="1:4" ht="13.8" x14ac:dyDescent="0.25">
      <c r="A45" s="164">
        <v>41390</v>
      </c>
      <c r="B45" s="165">
        <v>41409</v>
      </c>
      <c r="C45" s="229">
        <v>1792.5177815890379</v>
      </c>
      <c r="D45" s="233">
        <f t="shared" si="0"/>
        <v>26424.83476691123</v>
      </c>
    </row>
    <row r="46" spans="1:4" ht="13.8" x14ac:dyDescent="0.25">
      <c r="A46" s="164">
        <v>41393</v>
      </c>
      <c r="B46" s="165">
        <v>41400</v>
      </c>
      <c r="C46" s="229">
        <v>1854.1940751189072</v>
      </c>
      <c r="D46" s="233">
        <f t="shared" si="0"/>
        <v>28279.028842030137</v>
      </c>
    </row>
    <row r="47" spans="1:4" ht="13.8" x14ac:dyDescent="0.25">
      <c r="A47" s="164">
        <v>41397</v>
      </c>
      <c r="B47" s="165">
        <v>41409</v>
      </c>
      <c r="C47" s="229">
        <v>1656.3682310268496</v>
      </c>
      <c r="D47" s="233">
        <f t="shared" si="0"/>
        <v>29935.397073056985</v>
      </c>
    </row>
    <row r="48" spans="1:4" ht="13.8" x14ac:dyDescent="0.25">
      <c r="A48" s="164">
        <v>41400</v>
      </c>
      <c r="B48" s="165">
        <v>41410</v>
      </c>
      <c r="C48" s="229">
        <v>1428.3844489999983</v>
      </c>
      <c r="D48" s="233">
        <f t="shared" si="0"/>
        <v>31363.781522056983</v>
      </c>
    </row>
    <row r="49" spans="1:4" ht="13.8" x14ac:dyDescent="0.25">
      <c r="A49" s="164">
        <v>41400</v>
      </c>
      <c r="B49" s="165">
        <v>41403</v>
      </c>
      <c r="C49" s="229">
        <v>1209.7979191101342</v>
      </c>
      <c r="D49" s="233">
        <f t="shared" si="0"/>
        <v>32573.579441167116</v>
      </c>
    </row>
    <row r="50" spans="1:4" ht="13.8" x14ac:dyDescent="0.25">
      <c r="A50" s="164">
        <v>41402</v>
      </c>
      <c r="B50" s="165">
        <v>41410</v>
      </c>
      <c r="C50" s="229">
        <v>2748.7284593534205</v>
      </c>
      <c r="D50" s="233">
        <f t="shared" si="0"/>
        <v>35322.307900520536</v>
      </c>
    </row>
    <row r="51" spans="1:4" ht="13.8" x14ac:dyDescent="0.25">
      <c r="A51" s="164">
        <v>41403</v>
      </c>
      <c r="B51" s="165">
        <v>41408</v>
      </c>
      <c r="C51" s="229">
        <v>1191.8758493972616</v>
      </c>
      <c r="D51" s="233">
        <f t="shared" si="0"/>
        <v>36514.1837499178</v>
      </c>
    </row>
    <row r="52" spans="1:4" ht="13.8" x14ac:dyDescent="0.25">
      <c r="A52" s="164">
        <v>41410</v>
      </c>
      <c r="B52" s="165">
        <v>41411</v>
      </c>
      <c r="C52" s="229">
        <v>2432.6732805638349</v>
      </c>
      <c r="D52" s="233">
        <f t="shared" si="0"/>
        <v>38946.857030481639</v>
      </c>
    </row>
    <row r="53" spans="1:4" ht="13.8" x14ac:dyDescent="0.25">
      <c r="A53" s="164">
        <v>41451</v>
      </c>
      <c r="B53" s="165">
        <v>41472</v>
      </c>
      <c r="C53" s="229">
        <v>2016.4179015616432</v>
      </c>
      <c r="D53" s="233">
        <f t="shared" si="0"/>
        <v>40963.274932043285</v>
      </c>
    </row>
    <row r="54" spans="1:4" ht="13.8" x14ac:dyDescent="0.25">
      <c r="A54" s="164">
        <v>41452</v>
      </c>
      <c r="B54" s="165">
        <v>41488</v>
      </c>
      <c r="C54" s="229">
        <v>1490.2736049063039</v>
      </c>
      <c r="D54" s="233">
        <f t="shared" si="0"/>
        <v>42453.548536949587</v>
      </c>
    </row>
    <row r="55" spans="1:4" ht="13.8" x14ac:dyDescent="0.25">
      <c r="A55" s="164">
        <v>41452</v>
      </c>
      <c r="B55" s="165">
        <v>41456</v>
      </c>
      <c r="C55" s="229">
        <v>1423.1038059594528</v>
      </c>
      <c r="D55" s="233">
        <f t="shared" si="0"/>
        <v>43876.652342909038</v>
      </c>
    </row>
    <row r="56" spans="1:4" ht="13.8" x14ac:dyDescent="0.25">
      <c r="A56" s="164">
        <v>41466</v>
      </c>
      <c r="B56" s="165">
        <v>41514</v>
      </c>
      <c r="C56" s="229">
        <v>-1555.3046290695897</v>
      </c>
      <c r="D56" s="233">
        <f t="shared" si="0"/>
        <v>42321.347713839445</v>
      </c>
    </row>
    <row r="57" spans="1:4" ht="13.8" x14ac:dyDescent="0.25">
      <c r="A57" s="164">
        <v>41467</v>
      </c>
      <c r="B57" s="165">
        <v>41487</v>
      </c>
      <c r="C57" s="229">
        <v>1400.0668407397261</v>
      </c>
      <c r="D57" s="233">
        <f t="shared" si="0"/>
        <v>43721.414554579169</v>
      </c>
    </row>
    <row r="58" spans="1:4" ht="13.8" x14ac:dyDescent="0.25">
      <c r="A58" s="164">
        <v>41479</v>
      </c>
      <c r="B58" s="165">
        <v>41485</v>
      </c>
      <c r="C58" s="229">
        <v>-1343.1396712328767</v>
      </c>
      <c r="D58" s="233">
        <f t="shared" si="0"/>
        <v>42378.27488334629</v>
      </c>
    </row>
    <row r="59" spans="1:4" ht="13.8" x14ac:dyDescent="0.25">
      <c r="A59" s="164">
        <v>41494</v>
      </c>
      <c r="B59" s="165">
        <v>41516</v>
      </c>
      <c r="C59" s="229">
        <v>-1283.1309594575314</v>
      </c>
      <c r="D59" s="233">
        <f t="shared" si="0"/>
        <v>41095.143923888761</v>
      </c>
    </row>
    <row r="60" spans="1:4" ht="13.8" x14ac:dyDescent="0.25">
      <c r="A60" s="164">
        <v>41499</v>
      </c>
      <c r="B60" s="165">
        <v>41514</v>
      </c>
      <c r="C60" s="229">
        <v>1531.6324273972589</v>
      </c>
      <c r="D60" s="233">
        <f t="shared" si="0"/>
        <v>42626.776351286018</v>
      </c>
    </row>
    <row r="61" spans="1:4" ht="13.8" x14ac:dyDescent="0.25">
      <c r="A61" s="164">
        <v>41527</v>
      </c>
      <c r="B61" s="165">
        <v>41529</v>
      </c>
      <c r="C61" s="229">
        <v>1307.4186996164372</v>
      </c>
      <c r="D61" s="233">
        <f t="shared" si="0"/>
        <v>43934.195050902454</v>
      </c>
    </row>
    <row r="62" spans="1:4" ht="13.8" x14ac:dyDescent="0.25">
      <c r="A62" s="164">
        <v>41527</v>
      </c>
      <c r="B62" s="165">
        <v>41534</v>
      </c>
      <c r="C62" s="229">
        <v>1181.9534113972566</v>
      </c>
      <c r="D62" s="233">
        <f t="shared" si="0"/>
        <v>45116.148462299709</v>
      </c>
    </row>
    <row r="63" spans="1:4" ht="13.8" x14ac:dyDescent="0.25">
      <c r="A63" s="164">
        <v>41533</v>
      </c>
      <c r="B63" s="165">
        <v>41536</v>
      </c>
      <c r="C63" s="229">
        <v>1178.7179508698646</v>
      </c>
      <c r="D63" s="233">
        <f t="shared" si="0"/>
        <v>46294.86641316957</v>
      </c>
    </row>
    <row r="64" spans="1:4" ht="13.8" x14ac:dyDescent="0.25">
      <c r="A64" s="164">
        <v>41533</v>
      </c>
      <c r="B64" s="165">
        <v>41563</v>
      </c>
      <c r="C64" s="229">
        <v>1164.9031989287705</v>
      </c>
      <c r="D64" s="233">
        <f t="shared" si="0"/>
        <v>47459.769612098338</v>
      </c>
    </row>
    <row r="65" spans="1:4" ht="13.8" x14ac:dyDescent="0.25">
      <c r="A65" s="164">
        <v>41558</v>
      </c>
      <c r="B65" s="165">
        <v>41567</v>
      </c>
      <c r="C65" s="229">
        <v>-943.73119066547997</v>
      </c>
      <c r="D65" s="233">
        <f t="shared" si="0"/>
        <v>46516.038421432859</v>
      </c>
    </row>
    <row r="66" spans="1:4" ht="13.8" x14ac:dyDescent="0.25">
      <c r="A66" s="164">
        <v>41563</v>
      </c>
      <c r="B66" s="165">
        <v>41571</v>
      </c>
      <c r="C66" s="229">
        <v>1157.2882333808243</v>
      </c>
      <c r="D66" s="233">
        <f t="shared" si="0"/>
        <v>47673.326654813682</v>
      </c>
    </row>
    <row r="67" spans="1:4" ht="13.8" x14ac:dyDescent="0.25">
      <c r="A67" s="164">
        <v>41568</v>
      </c>
      <c r="B67" s="165">
        <v>41604</v>
      </c>
      <c r="C67" s="229">
        <v>-1316.7713637917807</v>
      </c>
      <c r="D67" s="233">
        <f t="shared" si="0"/>
        <v>46356.555291021898</v>
      </c>
    </row>
    <row r="68" spans="1:4" x14ac:dyDescent="0.25">
      <c r="A68" s="223"/>
      <c r="B68" s="222"/>
      <c r="C68" s="230"/>
      <c r="D68" s="234"/>
    </row>
    <row r="69" spans="1:4" x14ac:dyDescent="0.25">
      <c r="A69" s="223"/>
      <c r="B69" s="222"/>
      <c r="C69" s="230"/>
      <c r="D69" s="234"/>
    </row>
    <row r="70" spans="1:4" x14ac:dyDescent="0.25">
      <c r="A70" s="223"/>
      <c r="B70" s="222"/>
      <c r="C70" s="230"/>
      <c r="D70" s="234"/>
    </row>
    <row r="71" spans="1:4" x14ac:dyDescent="0.25">
      <c r="A71" s="223"/>
      <c r="B71" s="222"/>
      <c r="C71" s="230"/>
      <c r="D71" s="234"/>
    </row>
    <row r="72" spans="1:4" x14ac:dyDescent="0.25">
      <c r="A72" s="223"/>
      <c r="B72" s="222"/>
      <c r="C72" s="230"/>
      <c r="D72" s="234"/>
    </row>
    <row r="73" spans="1:4" x14ac:dyDescent="0.25">
      <c r="A73" s="223"/>
      <c r="B73" s="222"/>
      <c r="C73" s="230"/>
      <c r="D73" s="234"/>
    </row>
    <row r="74" spans="1:4" x14ac:dyDescent="0.25">
      <c r="A74" s="223"/>
      <c r="B74" s="222"/>
      <c r="C74" s="230"/>
      <c r="D74" s="234"/>
    </row>
    <row r="75" spans="1:4" x14ac:dyDescent="0.25">
      <c r="A75" s="223"/>
      <c r="B75" s="222"/>
      <c r="C75" s="230"/>
      <c r="D75" s="234"/>
    </row>
    <row r="76" spans="1:4" x14ac:dyDescent="0.25">
      <c r="A76" s="223"/>
      <c r="B76" s="222"/>
      <c r="C76" s="230"/>
      <c r="D76" s="234"/>
    </row>
    <row r="77" spans="1:4" x14ac:dyDescent="0.25">
      <c r="A77" s="223"/>
      <c r="B77" s="222"/>
      <c r="C77" s="230"/>
      <c r="D77" s="234"/>
    </row>
    <row r="78" spans="1:4" x14ac:dyDescent="0.25">
      <c r="A78" s="223"/>
      <c r="B78" s="222"/>
      <c r="C78" s="230"/>
      <c r="D78" s="234"/>
    </row>
    <row r="79" spans="1:4" x14ac:dyDescent="0.25">
      <c r="A79" s="223"/>
      <c r="B79" s="222"/>
      <c r="C79" s="230"/>
      <c r="D79" s="234"/>
    </row>
    <row r="80" spans="1:4" x14ac:dyDescent="0.25">
      <c r="A80" s="223"/>
      <c r="B80" s="222"/>
      <c r="C80" s="230"/>
      <c r="D80" s="234"/>
    </row>
    <row r="81" spans="1:4" x14ac:dyDescent="0.25">
      <c r="A81" s="223"/>
      <c r="B81" s="222"/>
      <c r="C81" s="230"/>
      <c r="D81" s="234"/>
    </row>
    <row r="82" spans="1:4" x14ac:dyDescent="0.25">
      <c r="A82" s="223"/>
      <c r="B82" s="222"/>
      <c r="C82" s="230"/>
      <c r="D82" s="234"/>
    </row>
    <row r="83" spans="1:4" x14ac:dyDescent="0.25">
      <c r="A83" s="223"/>
      <c r="B83" s="222"/>
      <c r="C83" s="230"/>
      <c r="D83" s="234"/>
    </row>
    <row r="84" spans="1:4" x14ac:dyDescent="0.25">
      <c r="A84" s="223"/>
      <c r="B84" s="222"/>
      <c r="C84" s="230"/>
      <c r="D84" s="234"/>
    </row>
    <row r="85" spans="1:4" x14ac:dyDescent="0.25">
      <c r="A85" s="223"/>
      <c r="B85" s="222"/>
      <c r="C85" s="230"/>
      <c r="D85" s="234"/>
    </row>
    <row r="86" spans="1:4" x14ac:dyDescent="0.25">
      <c r="A86" s="223"/>
      <c r="B86" s="222"/>
      <c r="C86" s="230"/>
      <c r="D86" s="234"/>
    </row>
    <row r="87" spans="1:4" x14ac:dyDescent="0.25">
      <c r="A87" s="223"/>
      <c r="B87" s="222"/>
      <c r="C87" s="230"/>
      <c r="D87" s="234"/>
    </row>
    <row r="88" spans="1:4" x14ac:dyDescent="0.25">
      <c r="A88" s="223"/>
      <c r="B88" s="222"/>
      <c r="C88" s="230"/>
      <c r="D88" s="234"/>
    </row>
    <row r="89" spans="1:4" x14ac:dyDescent="0.25">
      <c r="A89" s="223"/>
      <c r="B89" s="222"/>
      <c r="C89" s="230"/>
      <c r="D89" s="234"/>
    </row>
    <row r="90" spans="1:4" x14ac:dyDescent="0.25">
      <c r="A90" s="223"/>
      <c r="B90" s="222"/>
      <c r="C90" s="230"/>
      <c r="D90" s="234"/>
    </row>
    <row r="91" spans="1:4" x14ac:dyDescent="0.25">
      <c r="A91" s="223"/>
      <c r="B91" s="222"/>
      <c r="C91" s="230"/>
      <c r="D91" s="234"/>
    </row>
    <row r="92" spans="1:4" x14ac:dyDescent="0.25">
      <c r="A92" s="223"/>
      <c r="B92" s="222"/>
      <c r="C92" s="230"/>
      <c r="D92" s="234"/>
    </row>
    <row r="93" spans="1:4" x14ac:dyDescent="0.25">
      <c r="A93" s="223"/>
      <c r="B93" s="222"/>
      <c r="C93" s="230"/>
      <c r="D93" s="234"/>
    </row>
    <row r="94" spans="1:4" x14ac:dyDescent="0.25">
      <c r="A94" s="223"/>
      <c r="B94" s="222"/>
      <c r="C94" s="230"/>
      <c r="D94" s="234"/>
    </row>
    <row r="95" spans="1:4" x14ac:dyDescent="0.25">
      <c r="A95" s="223"/>
      <c r="B95" s="222"/>
      <c r="C95" s="230"/>
      <c r="D95" s="234"/>
    </row>
    <row r="96" spans="1:4" x14ac:dyDescent="0.25">
      <c r="A96" s="223"/>
      <c r="B96" s="222"/>
      <c r="C96" s="230"/>
      <c r="D96" s="234"/>
    </row>
    <row r="97" spans="1:4" x14ac:dyDescent="0.25">
      <c r="A97" s="223"/>
      <c r="B97" s="222"/>
      <c r="C97" s="230"/>
      <c r="D97" s="234"/>
    </row>
    <row r="98" spans="1:4" x14ac:dyDescent="0.25">
      <c r="A98" s="223"/>
      <c r="B98" s="222"/>
      <c r="C98" s="230"/>
      <c r="D98" s="234"/>
    </row>
    <row r="99" spans="1:4" x14ac:dyDescent="0.25">
      <c r="A99" s="223"/>
      <c r="B99" s="222"/>
      <c r="C99" s="230"/>
      <c r="D99" s="234"/>
    </row>
    <row r="100" spans="1:4" x14ac:dyDescent="0.25">
      <c r="A100" s="223"/>
      <c r="B100" s="222"/>
      <c r="C100" s="230"/>
      <c r="D100" s="234"/>
    </row>
    <row r="101" spans="1:4" x14ac:dyDescent="0.25">
      <c r="A101" s="223"/>
      <c r="B101" s="222"/>
      <c r="C101" s="230"/>
      <c r="D101" s="234"/>
    </row>
    <row r="102" spans="1:4" x14ac:dyDescent="0.25">
      <c r="A102" s="223"/>
      <c r="B102" s="222"/>
      <c r="C102" s="230"/>
      <c r="D102" s="234"/>
    </row>
    <row r="103" spans="1:4" x14ac:dyDescent="0.25">
      <c r="A103" s="223"/>
      <c r="B103" s="222"/>
      <c r="C103" s="230"/>
      <c r="D103" s="234"/>
    </row>
    <row r="104" spans="1:4" x14ac:dyDescent="0.25">
      <c r="A104" s="223"/>
      <c r="B104" s="222"/>
      <c r="C104" s="230"/>
      <c r="D104" s="234"/>
    </row>
    <row r="105" spans="1:4" x14ac:dyDescent="0.25">
      <c r="A105" s="223"/>
      <c r="B105" s="222"/>
      <c r="C105" s="230"/>
      <c r="D105" s="234"/>
    </row>
    <row r="106" spans="1:4" x14ac:dyDescent="0.25">
      <c r="A106" s="223"/>
      <c r="B106" s="222"/>
      <c r="C106" s="230"/>
      <c r="D106" s="234"/>
    </row>
    <row r="107" spans="1:4" x14ac:dyDescent="0.25">
      <c r="A107" s="223"/>
      <c r="B107" s="222"/>
      <c r="C107" s="230"/>
      <c r="D107" s="234"/>
    </row>
    <row r="108" spans="1:4" x14ac:dyDescent="0.25">
      <c r="A108" s="223"/>
      <c r="B108" s="222"/>
      <c r="C108" s="230"/>
      <c r="D108" s="234"/>
    </row>
    <row r="109" spans="1:4" x14ac:dyDescent="0.25">
      <c r="A109" s="223"/>
      <c r="B109" s="222"/>
      <c r="C109" s="230"/>
      <c r="D109" s="234"/>
    </row>
    <row r="110" spans="1:4" x14ac:dyDescent="0.25">
      <c r="A110" s="223"/>
      <c r="B110" s="222"/>
      <c r="C110" s="230"/>
      <c r="D110" s="234"/>
    </row>
    <row r="111" spans="1:4" x14ac:dyDescent="0.25">
      <c r="A111" s="223"/>
      <c r="B111" s="222"/>
      <c r="C111" s="230"/>
      <c r="D111" s="234"/>
    </row>
    <row r="112" spans="1:4" x14ac:dyDescent="0.25">
      <c r="A112" s="223"/>
      <c r="B112" s="222"/>
      <c r="C112" s="230"/>
      <c r="D112" s="234"/>
    </row>
    <row r="113" spans="1:4" x14ac:dyDescent="0.25">
      <c r="A113" s="223"/>
      <c r="B113" s="222"/>
      <c r="C113" s="230"/>
      <c r="D113" s="234"/>
    </row>
    <row r="114" spans="1:4" x14ac:dyDescent="0.25">
      <c r="A114" s="223"/>
      <c r="B114" s="222"/>
      <c r="C114" s="230"/>
      <c r="D114" s="234"/>
    </row>
    <row r="115" spans="1:4" x14ac:dyDescent="0.25">
      <c r="A115" s="223"/>
      <c r="B115" s="222"/>
      <c r="C115" s="230"/>
      <c r="D115" s="234"/>
    </row>
    <row r="116" spans="1:4" x14ac:dyDescent="0.25">
      <c r="A116" s="223"/>
      <c r="B116" s="222"/>
      <c r="C116" s="230"/>
      <c r="D116" s="234"/>
    </row>
    <row r="117" spans="1:4" x14ac:dyDescent="0.25">
      <c r="A117" s="223"/>
      <c r="B117" s="222"/>
      <c r="C117" s="230"/>
      <c r="D117" s="234"/>
    </row>
    <row r="118" spans="1:4" x14ac:dyDescent="0.25">
      <c r="A118" s="223"/>
      <c r="B118" s="222"/>
      <c r="C118" s="230"/>
      <c r="D118" s="234"/>
    </row>
    <row r="119" spans="1:4" x14ac:dyDescent="0.25">
      <c r="A119" s="223"/>
      <c r="B119" s="222"/>
      <c r="C119" s="230"/>
      <c r="D119" s="234"/>
    </row>
    <row r="120" spans="1:4" x14ac:dyDescent="0.25">
      <c r="A120" s="223"/>
      <c r="B120" s="222"/>
      <c r="C120" s="230"/>
      <c r="D120" s="234"/>
    </row>
    <row r="121" spans="1:4" x14ac:dyDescent="0.25">
      <c r="A121" s="223"/>
      <c r="B121" s="222"/>
      <c r="C121" s="230"/>
      <c r="D121" s="234"/>
    </row>
    <row r="122" spans="1:4" x14ac:dyDescent="0.25">
      <c r="A122" s="223"/>
      <c r="B122" s="222"/>
      <c r="C122" s="230"/>
      <c r="D122" s="234"/>
    </row>
    <row r="123" spans="1:4" x14ac:dyDescent="0.25">
      <c r="A123" s="223"/>
      <c r="B123" s="222"/>
      <c r="C123" s="230"/>
      <c r="D123" s="234"/>
    </row>
    <row r="124" spans="1:4" x14ac:dyDescent="0.25">
      <c r="A124" s="223"/>
      <c r="B124" s="222"/>
      <c r="C124" s="230"/>
      <c r="D124" s="234"/>
    </row>
    <row r="125" spans="1:4" x14ac:dyDescent="0.25">
      <c r="A125" s="223"/>
      <c r="B125" s="222"/>
      <c r="C125" s="230"/>
      <c r="D125" s="234"/>
    </row>
    <row r="126" spans="1:4" x14ac:dyDescent="0.25">
      <c r="A126" s="223"/>
      <c r="B126" s="222"/>
      <c r="C126" s="230"/>
      <c r="D126" s="234"/>
    </row>
    <row r="127" spans="1:4" x14ac:dyDescent="0.25">
      <c r="A127" s="223"/>
      <c r="B127" s="222"/>
      <c r="C127" s="230"/>
      <c r="D127" s="234"/>
    </row>
    <row r="128" spans="1:4" x14ac:dyDescent="0.25">
      <c r="A128" s="223"/>
      <c r="B128" s="222"/>
      <c r="C128" s="230"/>
      <c r="D128" s="234"/>
    </row>
    <row r="129" spans="1:4" x14ac:dyDescent="0.25">
      <c r="A129" s="223"/>
      <c r="B129" s="222"/>
      <c r="C129" s="230"/>
      <c r="D129" s="234"/>
    </row>
    <row r="130" spans="1:4" x14ac:dyDescent="0.25">
      <c r="A130" s="223"/>
      <c r="B130" s="222"/>
      <c r="C130" s="230"/>
      <c r="D130" s="234"/>
    </row>
    <row r="131" spans="1:4" x14ac:dyDescent="0.25">
      <c r="A131" s="223"/>
      <c r="B131" s="222"/>
      <c r="C131" s="230"/>
      <c r="D131" s="234"/>
    </row>
    <row r="132" spans="1:4" x14ac:dyDescent="0.25">
      <c r="A132" s="223"/>
      <c r="B132" s="222"/>
      <c r="C132" s="230"/>
      <c r="D132" s="234"/>
    </row>
    <row r="133" spans="1:4" x14ac:dyDescent="0.25">
      <c r="A133" s="223"/>
      <c r="B133" s="222"/>
      <c r="C133" s="230"/>
      <c r="D133" s="234"/>
    </row>
    <row r="134" spans="1:4" x14ac:dyDescent="0.25">
      <c r="A134" s="223"/>
      <c r="B134" s="222"/>
      <c r="C134" s="230"/>
      <c r="D134" s="234"/>
    </row>
    <row r="135" spans="1:4" x14ac:dyDescent="0.25">
      <c r="A135" s="223"/>
      <c r="B135" s="222"/>
      <c r="C135" s="230"/>
      <c r="D135" s="234"/>
    </row>
    <row r="136" spans="1:4" x14ac:dyDescent="0.25">
      <c r="A136" s="223"/>
      <c r="B136" s="222"/>
      <c r="C136" s="230"/>
      <c r="D136" s="234"/>
    </row>
    <row r="137" spans="1:4" x14ac:dyDescent="0.25">
      <c r="A137" s="223"/>
      <c r="B137" s="222"/>
      <c r="C137" s="230"/>
      <c r="D137" s="234"/>
    </row>
    <row r="138" spans="1:4" x14ac:dyDescent="0.25">
      <c r="A138" s="223"/>
      <c r="B138" s="222"/>
      <c r="C138" s="230"/>
      <c r="D138" s="234"/>
    </row>
    <row r="139" spans="1:4" x14ac:dyDescent="0.25">
      <c r="A139" s="223"/>
      <c r="B139" s="222"/>
      <c r="C139" s="230"/>
      <c r="D139" s="234"/>
    </row>
    <row r="140" spans="1:4" x14ac:dyDescent="0.25">
      <c r="A140" s="223"/>
      <c r="B140" s="222"/>
      <c r="C140" s="230"/>
      <c r="D140" s="234"/>
    </row>
    <row r="141" spans="1:4" x14ac:dyDescent="0.25">
      <c r="A141" s="223"/>
      <c r="B141" s="222"/>
      <c r="C141" s="230"/>
      <c r="D141" s="234"/>
    </row>
    <row r="142" spans="1:4" x14ac:dyDescent="0.25">
      <c r="A142" s="223"/>
      <c r="B142" s="222"/>
      <c r="C142" s="230"/>
      <c r="D142" s="234"/>
    </row>
    <row r="143" spans="1:4" x14ac:dyDescent="0.25">
      <c r="A143" s="223"/>
      <c r="B143" s="222"/>
      <c r="C143" s="230"/>
      <c r="D143" s="234"/>
    </row>
    <row r="144" spans="1:4" x14ac:dyDescent="0.25">
      <c r="A144" s="223"/>
      <c r="B144" s="222"/>
      <c r="C144" s="230"/>
      <c r="D144" s="234"/>
    </row>
    <row r="145" spans="1:4" x14ac:dyDescent="0.25">
      <c r="A145" s="223"/>
      <c r="B145" s="222"/>
      <c r="C145" s="230"/>
      <c r="D145" s="234"/>
    </row>
    <row r="146" spans="1:4" x14ac:dyDescent="0.25">
      <c r="A146" s="223"/>
      <c r="B146" s="222"/>
      <c r="C146" s="230"/>
      <c r="D146" s="234"/>
    </row>
    <row r="147" spans="1:4" x14ac:dyDescent="0.25">
      <c r="A147" s="223"/>
      <c r="B147" s="222"/>
      <c r="C147" s="230"/>
      <c r="D147" s="234"/>
    </row>
    <row r="148" spans="1:4" x14ac:dyDescent="0.25">
      <c r="A148" s="223"/>
      <c r="B148" s="222"/>
      <c r="C148" s="230"/>
      <c r="D148" s="234"/>
    </row>
    <row r="149" spans="1:4" x14ac:dyDescent="0.25">
      <c r="A149" s="223"/>
      <c r="B149" s="222"/>
      <c r="C149" s="230"/>
      <c r="D149" s="234"/>
    </row>
    <row r="150" spans="1:4" x14ac:dyDescent="0.25">
      <c r="A150" s="223"/>
      <c r="B150" s="222"/>
      <c r="C150" s="230"/>
      <c r="D150" s="234"/>
    </row>
    <row r="151" spans="1:4" x14ac:dyDescent="0.25">
      <c r="A151" s="223"/>
      <c r="B151" s="222"/>
      <c r="C151" s="230"/>
      <c r="D151" s="234"/>
    </row>
    <row r="152" spans="1:4" x14ac:dyDescent="0.25">
      <c r="A152" s="223"/>
      <c r="B152" s="222"/>
      <c r="C152" s="230"/>
      <c r="D152" s="234"/>
    </row>
    <row r="153" spans="1:4" x14ac:dyDescent="0.25">
      <c r="A153" s="223"/>
      <c r="B153" s="222"/>
      <c r="C153" s="230"/>
      <c r="D153" s="234"/>
    </row>
    <row r="154" spans="1:4" x14ac:dyDescent="0.25">
      <c r="A154" s="223"/>
      <c r="B154" s="222"/>
      <c r="C154" s="230"/>
      <c r="D154" s="234"/>
    </row>
    <row r="155" spans="1:4" x14ac:dyDescent="0.25">
      <c r="A155" s="223"/>
      <c r="B155" s="222"/>
      <c r="C155" s="230"/>
      <c r="D155" s="234"/>
    </row>
    <row r="156" spans="1:4" x14ac:dyDescent="0.25">
      <c r="A156" s="223"/>
      <c r="B156" s="222"/>
      <c r="C156" s="230"/>
      <c r="D156" s="234"/>
    </row>
    <row r="157" spans="1:4" x14ac:dyDescent="0.25">
      <c r="A157" s="223"/>
      <c r="B157" s="222"/>
      <c r="C157" s="230"/>
      <c r="D157" s="234"/>
    </row>
    <row r="158" spans="1:4" x14ac:dyDescent="0.25">
      <c r="A158" s="223"/>
      <c r="B158" s="222"/>
      <c r="C158" s="230"/>
      <c r="D158" s="234"/>
    </row>
    <row r="159" spans="1:4" x14ac:dyDescent="0.25">
      <c r="A159" s="223"/>
      <c r="B159" s="222"/>
      <c r="C159" s="230"/>
      <c r="D159" s="234"/>
    </row>
    <row r="160" spans="1:4" x14ac:dyDescent="0.25">
      <c r="A160" s="223"/>
      <c r="B160" s="222"/>
      <c r="C160" s="230"/>
      <c r="D160" s="234"/>
    </row>
    <row r="161" spans="1:4" x14ac:dyDescent="0.25">
      <c r="A161" s="223"/>
      <c r="B161" s="222"/>
      <c r="C161" s="230"/>
      <c r="D161" s="234"/>
    </row>
    <row r="162" spans="1:4" x14ac:dyDescent="0.25">
      <c r="A162" s="223"/>
      <c r="B162" s="222"/>
      <c r="C162" s="230"/>
      <c r="D162" s="234"/>
    </row>
    <row r="163" spans="1:4" x14ac:dyDescent="0.25">
      <c r="A163" s="223"/>
      <c r="B163" s="222"/>
      <c r="C163" s="230"/>
      <c r="D163" s="234"/>
    </row>
    <row r="164" spans="1:4" x14ac:dyDescent="0.25">
      <c r="A164" s="223"/>
      <c r="B164" s="222"/>
      <c r="C164" s="230"/>
      <c r="D164" s="234"/>
    </row>
    <row r="165" spans="1:4" x14ac:dyDescent="0.25">
      <c r="A165" s="223"/>
      <c r="B165" s="222"/>
      <c r="C165" s="230"/>
      <c r="D165" s="234"/>
    </row>
    <row r="166" spans="1:4" x14ac:dyDescent="0.25">
      <c r="A166" s="223"/>
      <c r="B166" s="222"/>
      <c r="C166" s="230"/>
      <c r="D166" s="234"/>
    </row>
    <row r="167" spans="1:4" x14ac:dyDescent="0.25">
      <c r="A167" s="223"/>
      <c r="B167" s="222"/>
      <c r="C167" s="230"/>
      <c r="D167" s="234"/>
    </row>
    <row r="168" spans="1:4" x14ac:dyDescent="0.25">
      <c r="A168" s="223"/>
      <c r="B168" s="222"/>
      <c r="C168" s="230"/>
      <c r="D168" s="234"/>
    </row>
    <row r="169" spans="1:4" x14ac:dyDescent="0.25">
      <c r="A169" s="223"/>
      <c r="B169" s="222"/>
      <c r="C169" s="230"/>
      <c r="D169" s="234"/>
    </row>
    <row r="170" spans="1:4" x14ac:dyDescent="0.25">
      <c r="A170" s="223"/>
      <c r="B170" s="222"/>
      <c r="C170" s="230"/>
      <c r="D170" s="234"/>
    </row>
    <row r="171" spans="1:4" x14ac:dyDescent="0.25">
      <c r="A171" s="223"/>
      <c r="B171" s="222"/>
      <c r="C171" s="230"/>
      <c r="D171" s="234"/>
    </row>
    <row r="172" spans="1:4" x14ac:dyDescent="0.25">
      <c r="A172" s="223"/>
      <c r="B172" s="222"/>
      <c r="C172" s="230"/>
      <c r="D172" s="234"/>
    </row>
    <row r="173" spans="1:4" x14ac:dyDescent="0.25">
      <c r="A173" s="223"/>
      <c r="B173" s="222"/>
      <c r="C173" s="230"/>
      <c r="D173" s="234"/>
    </row>
    <row r="174" spans="1:4" x14ac:dyDescent="0.25">
      <c r="A174" s="223"/>
      <c r="B174" s="222"/>
      <c r="C174" s="230"/>
      <c r="D174" s="234"/>
    </row>
    <row r="175" spans="1:4" x14ac:dyDescent="0.25">
      <c r="A175" s="223"/>
      <c r="B175" s="222"/>
      <c r="C175" s="230"/>
      <c r="D175" s="234"/>
    </row>
    <row r="176" spans="1:4" x14ac:dyDescent="0.25">
      <c r="A176" s="223"/>
      <c r="B176" s="222"/>
      <c r="C176" s="230"/>
      <c r="D176" s="234"/>
    </row>
    <row r="177" spans="1:4" x14ac:dyDescent="0.25">
      <c r="A177" s="223"/>
      <c r="B177" s="222"/>
      <c r="C177" s="230"/>
      <c r="D177" s="234"/>
    </row>
    <row r="178" spans="1:4" x14ac:dyDescent="0.25">
      <c r="A178" s="223"/>
      <c r="B178" s="222"/>
      <c r="C178" s="230"/>
      <c r="D178" s="234"/>
    </row>
    <row r="179" spans="1:4" x14ac:dyDescent="0.25">
      <c r="A179" s="223"/>
      <c r="B179" s="222"/>
      <c r="C179" s="230"/>
      <c r="D179" s="234"/>
    </row>
    <row r="180" spans="1:4" x14ac:dyDescent="0.25">
      <c r="A180" s="223"/>
      <c r="B180" s="222"/>
      <c r="C180" s="230"/>
      <c r="D180" s="234"/>
    </row>
    <row r="181" spans="1:4" x14ac:dyDescent="0.25">
      <c r="A181" s="223"/>
      <c r="B181" s="222"/>
      <c r="C181" s="230"/>
      <c r="D181" s="234"/>
    </row>
    <row r="182" spans="1:4" x14ac:dyDescent="0.25">
      <c r="A182" s="223"/>
      <c r="B182" s="222"/>
      <c r="C182" s="230"/>
      <c r="D182" s="234"/>
    </row>
    <row r="183" spans="1:4" x14ac:dyDescent="0.25">
      <c r="A183" s="223"/>
      <c r="B183" s="222"/>
      <c r="C183" s="230"/>
      <c r="D183" s="234"/>
    </row>
    <row r="184" spans="1:4" x14ac:dyDescent="0.25">
      <c r="A184" s="223"/>
      <c r="B184" s="222"/>
      <c r="C184" s="230"/>
      <c r="D184" s="234"/>
    </row>
    <row r="185" spans="1:4" x14ac:dyDescent="0.25">
      <c r="A185" s="223"/>
      <c r="B185" s="222"/>
      <c r="C185" s="230"/>
      <c r="D185" s="234"/>
    </row>
    <row r="186" spans="1:4" x14ac:dyDescent="0.25">
      <c r="A186" s="223"/>
      <c r="B186" s="222"/>
      <c r="C186" s="230"/>
      <c r="D186" s="234"/>
    </row>
    <row r="187" spans="1:4" x14ac:dyDescent="0.25">
      <c r="A187" s="223"/>
      <c r="B187" s="222"/>
      <c r="C187" s="230"/>
      <c r="D187" s="234"/>
    </row>
    <row r="188" spans="1:4" x14ac:dyDescent="0.25">
      <c r="A188" s="223"/>
      <c r="B188" s="222"/>
      <c r="C188" s="230"/>
      <c r="D188" s="234"/>
    </row>
    <row r="189" spans="1:4" x14ac:dyDescent="0.25">
      <c r="A189" s="223"/>
      <c r="B189" s="222"/>
      <c r="C189" s="230"/>
      <c r="D189" s="234"/>
    </row>
    <row r="190" spans="1:4" x14ac:dyDescent="0.25">
      <c r="A190" s="223"/>
      <c r="B190" s="222"/>
      <c r="C190" s="230"/>
      <c r="D190" s="234"/>
    </row>
    <row r="191" spans="1:4" x14ac:dyDescent="0.25">
      <c r="A191" s="223"/>
      <c r="B191" s="222"/>
      <c r="C191" s="230"/>
      <c r="D191" s="234"/>
    </row>
    <row r="192" spans="1:4" x14ac:dyDescent="0.25">
      <c r="A192" s="223"/>
      <c r="B192" s="222"/>
      <c r="C192" s="230"/>
      <c r="D192" s="234"/>
    </row>
    <row r="193" spans="1:4" x14ac:dyDescent="0.25">
      <c r="A193" s="223"/>
      <c r="B193" s="222"/>
      <c r="C193" s="230"/>
      <c r="D193" s="234"/>
    </row>
    <row r="194" spans="1:4" x14ac:dyDescent="0.25">
      <c r="A194" s="223"/>
      <c r="B194" s="222"/>
      <c r="C194" s="230"/>
      <c r="D194" s="234"/>
    </row>
    <row r="195" spans="1:4" x14ac:dyDescent="0.25">
      <c r="A195" s="223"/>
      <c r="B195" s="222"/>
      <c r="C195" s="230"/>
      <c r="D195" s="234"/>
    </row>
    <row r="196" spans="1:4" x14ac:dyDescent="0.25">
      <c r="A196" s="223"/>
      <c r="B196" s="222"/>
      <c r="C196" s="230"/>
      <c r="D196" s="234"/>
    </row>
    <row r="197" spans="1:4" x14ac:dyDescent="0.25">
      <c r="A197" s="223"/>
      <c r="B197" s="222"/>
      <c r="C197" s="230"/>
      <c r="D197" s="234"/>
    </row>
    <row r="198" spans="1:4" x14ac:dyDescent="0.25">
      <c r="A198" s="223"/>
      <c r="B198" s="222"/>
      <c r="C198" s="230"/>
      <c r="D198" s="234"/>
    </row>
    <row r="199" spans="1:4" x14ac:dyDescent="0.25">
      <c r="A199" s="223"/>
      <c r="B199" s="222"/>
      <c r="C199" s="230"/>
      <c r="D199" s="234"/>
    </row>
    <row r="200" spans="1:4" x14ac:dyDescent="0.25">
      <c r="A200" s="223"/>
      <c r="B200" s="222"/>
      <c r="C200" s="230"/>
      <c r="D200" s="234"/>
    </row>
    <row r="201" spans="1:4" x14ac:dyDescent="0.25">
      <c r="A201" s="223"/>
      <c r="B201" s="222"/>
      <c r="C201" s="230"/>
      <c r="D201" s="234"/>
    </row>
    <row r="202" spans="1:4" x14ac:dyDescent="0.25">
      <c r="A202" s="223"/>
      <c r="B202" s="222"/>
      <c r="C202" s="230"/>
      <c r="D202" s="234"/>
    </row>
    <row r="203" spans="1:4" x14ac:dyDescent="0.25">
      <c r="A203" s="223"/>
      <c r="B203" s="222"/>
      <c r="C203" s="230"/>
      <c r="D203" s="234"/>
    </row>
    <row r="204" spans="1:4" x14ac:dyDescent="0.25">
      <c r="A204" s="223"/>
      <c r="B204" s="222"/>
      <c r="C204" s="230"/>
      <c r="D204" s="234"/>
    </row>
    <row r="205" spans="1:4" x14ac:dyDescent="0.25">
      <c r="A205" s="223"/>
      <c r="B205" s="222"/>
      <c r="C205" s="230"/>
      <c r="D205" s="234"/>
    </row>
    <row r="206" spans="1:4" x14ac:dyDescent="0.25">
      <c r="A206" s="223"/>
      <c r="B206" s="222"/>
      <c r="C206" s="230"/>
      <c r="D206" s="234"/>
    </row>
    <row r="207" spans="1:4" x14ac:dyDescent="0.25">
      <c r="A207" s="223"/>
      <c r="B207" s="222"/>
      <c r="C207" s="230"/>
      <c r="D207" s="234"/>
    </row>
    <row r="208" spans="1:4" x14ac:dyDescent="0.25">
      <c r="A208" s="223"/>
      <c r="B208" s="222"/>
      <c r="C208" s="230"/>
      <c r="D208" s="234"/>
    </row>
    <row r="209" spans="1:4" x14ac:dyDescent="0.25">
      <c r="A209" s="223"/>
      <c r="B209" s="222"/>
      <c r="C209" s="230"/>
      <c r="D209" s="234"/>
    </row>
    <row r="210" spans="1:4" x14ac:dyDescent="0.25">
      <c r="A210" s="223"/>
      <c r="B210" s="222"/>
      <c r="C210" s="230"/>
      <c r="D210" s="234"/>
    </row>
    <row r="211" spans="1:4" x14ac:dyDescent="0.25">
      <c r="A211" s="223"/>
      <c r="B211" s="222"/>
      <c r="C211" s="230"/>
      <c r="D211" s="234"/>
    </row>
    <row r="212" spans="1:4" x14ac:dyDescent="0.25">
      <c r="A212" s="223"/>
      <c r="B212" s="222"/>
      <c r="C212" s="230"/>
      <c r="D212" s="234"/>
    </row>
    <row r="213" spans="1:4" x14ac:dyDescent="0.25">
      <c r="A213" s="223"/>
      <c r="B213" s="222"/>
      <c r="C213" s="230"/>
      <c r="D213" s="234"/>
    </row>
    <row r="214" spans="1:4" x14ac:dyDescent="0.25">
      <c r="A214" s="223"/>
      <c r="B214" s="222"/>
      <c r="C214" s="230"/>
      <c r="D214" s="234"/>
    </row>
    <row r="215" spans="1:4" x14ac:dyDescent="0.25">
      <c r="A215" s="223"/>
      <c r="B215" s="222"/>
      <c r="C215" s="230"/>
      <c r="D215" s="234"/>
    </row>
    <row r="216" spans="1:4" x14ac:dyDescent="0.25">
      <c r="A216" s="223"/>
      <c r="B216" s="222"/>
      <c r="C216" s="230"/>
      <c r="D216" s="234"/>
    </row>
    <row r="217" spans="1:4" x14ac:dyDescent="0.25">
      <c r="A217" s="223"/>
      <c r="B217" s="222"/>
      <c r="C217" s="230"/>
      <c r="D217" s="234"/>
    </row>
    <row r="218" spans="1:4" x14ac:dyDescent="0.25">
      <c r="A218" s="223"/>
      <c r="B218" s="222"/>
      <c r="C218" s="230"/>
      <c r="D218" s="234"/>
    </row>
    <row r="219" spans="1:4" x14ac:dyDescent="0.25">
      <c r="A219" s="223"/>
      <c r="B219" s="222"/>
      <c r="C219" s="230"/>
      <c r="D219" s="234"/>
    </row>
    <row r="220" spans="1:4" x14ac:dyDescent="0.25">
      <c r="A220" s="223"/>
      <c r="B220" s="222"/>
      <c r="C220" s="230"/>
      <c r="D220" s="234"/>
    </row>
    <row r="221" spans="1:4" x14ac:dyDescent="0.25">
      <c r="A221" s="223"/>
      <c r="B221" s="222"/>
      <c r="C221" s="230"/>
      <c r="D221" s="234"/>
    </row>
    <row r="222" spans="1:4" x14ac:dyDescent="0.25">
      <c r="A222" s="223"/>
      <c r="B222" s="222"/>
      <c r="C222" s="230"/>
      <c r="D222" s="234"/>
    </row>
    <row r="223" spans="1:4" x14ac:dyDescent="0.25">
      <c r="A223" s="223"/>
      <c r="B223" s="222"/>
      <c r="C223" s="230"/>
      <c r="D223" s="234"/>
    </row>
    <row r="224" spans="1:4" x14ac:dyDescent="0.25">
      <c r="A224" s="223"/>
      <c r="B224" s="222"/>
      <c r="C224" s="230"/>
      <c r="D224" s="234"/>
    </row>
    <row r="225" spans="1:4" x14ac:dyDescent="0.25">
      <c r="A225" s="223"/>
      <c r="B225" s="222"/>
      <c r="C225" s="230"/>
      <c r="D225" s="234"/>
    </row>
    <row r="226" spans="1:4" x14ac:dyDescent="0.25">
      <c r="A226" s="223"/>
      <c r="B226" s="222"/>
      <c r="C226" s="230"/>
      <c r="D226" s="234"/>
    </row>
    <row r="227" spans="1:4" x14ac:dyDescent="0.25">
      <c r="A227" s="223"/>
      <c r="B227" s="222"/>
      <c r="C227" s="230"/>
      <c r="D227" s="234"/>
    </row>
    <row r="228" spans="1:4" x14ac:dyDescent="0.25">
      <c r="A228" s="223"/>
      <c r="B228" s="222"/>
      <c r="C228" s="230"/>
      <c r="D228" s="234"/>
    </row>
    <row r="229" spans="1:4" x14ac:dyDescent="0.25">
      <c r="A229" s="223"/>
      <c r="B229" s="222"/>
      <c r="C229" s="230"/>
      <c r="D229" s="234"/>
    </row>
    <row r="230" spans="1:4" x14ac:dyDescent="0.25">
      <c r="A230" s="223"/>
      <c r="B230" s="222"/>
      <c r="C230" s="230"/>
      <c r="D230" s="234"/>
    </row>
    <row r="231" spans="1:4" x14ac:dyDescent="0.25">
      <c r="A231" s="223"/>
      <c r="B231" s="222"/>
      <c r="C231" s="230"/>
      <c r="D231" s="234"/>
    </row>
    <row r="232" spans="1:4" x14ac:dyDescent="0.25">
      <c r="A232" s="223"/>
      <c r="B232" s="222"/>
      <c r="C232" s="230"/>
      <c r="D232" s="234"/>
    </row>
    <row r="233" spans="1:4" x14ac:dyDescent="0.25">
      <c r="A233" s="223"/>
      <c r="B233" s="222"/>
      <c r="C233" s="230"/>
      <c r="D233" s="234"/>
    </row>
    <row r="234" spans="1:4" x14ac:dyDescent="0.25">
      <c r="A234" s="223"/>
      <c r="B234" s="222"/>
      <c r="C234" s="230"/>
      <c r="D234" s="234"/>
    </row>
    <row r="235" spans="1:4" x14ac:dyDescent="0.25">
      <c r="A235" s="223"/>
      <c r="B235" s="222"/>
      <c r="C235" s="230"/>
      <c r="D235" s="234"/>
    </row>
    <row r="236" spans="1:4" x14ac:dyDescent="0.25">
      <c r="A236" s="223"/>
      <c r="B236" s="222"/>
      <c r="C236" s="230"/>
      <c r="D236" s="234"/>
    </row>
    <row r="237" spans="1:4" x14ac:dyDescent="0.25">
      <c r="A237" s="223"/>
      <c r="B237" s="222"/>
      <c r="C237" s="230"/>
      <c r="D237" s="234"/>
    </row>
    <row r="238" spans="1:4" x14ac:dyDescent="0.25">
      <c r="A238" s="223"/>
      <c r="B238" s="222"/>
      <c r="C238" s="230"/>
      <c r="D238" s="234"/>
    </row>
    <row r="239" spans="1:4" x14ac:dyDescent="0.25">
      <c r="A239" s="223"/>
      <c r="B239" s="222"/>
      <c r="C239" s="230"/>
      <c r="D239" s="234"/>
    </row>
    <row r="240" spans="1:4" x14ac:dyDescent="0.25">
      <c r="A240" s="223"/>
      <c r="B240" s="222"/>
      <c r="C240" s="230"/>
      <c r="D240" s="234"/>
    </row>
    <row r="241" spans="1:4" x14ac:dyDescent="0.25">
      <c r="A241" s="223"/>
      <c r="B241" s="222"/>
      <c r="C241" s="230"/>
      <c r="D241" s="234"/>
    </row>
    <row r="242" spans="1:4" x14ac:dyDescent="0.25">
      <c r="A242" s="223"/>
      <c r="B242" s="222"/>
      <c r="C242" s="230"/>
      <c r="D242" s="234"/>
    </row>
    <row r="243" spans="1:4" x14ac:dyDescent="0.25">
      <c r="A243" s="223"/>
      <c r="B243" s="222"/>
      <c r="C243" s="230"/>
      <c r="D243" s="234"/>
    </row>
    <row r="244" spans="1:4" x14ac:dyDescent="0.25">
      <c r="A244" s="223"/>
      <c r="B244" s="222"/>
      <c r="C244" s="230"/>
      <c r="D244" s="234"/>
    </row>
    <row r="245" spans="1:4" x14ac:dyDescent="0.25">
      <c r="A245" s="223"/>
      <c r="B245" s="222"/>
      <c r="C245" s="230"/>
      <c r="D245" s="234"/>
    </row>
    <row r="246" spans="1:4" x14ac:dyDescent="0.25">
      <c r="A246" s="223"/>
      <c r="B246" s="222"/>
      <c r="C246" s="230"/>
      <c r="D246" s="234"/>
    </row>
    <row r="247" spans="1:4" x14ac:dyDescent="0.25">
      <c r="A247" s="223"/>
      <c r="B247" s="222"/>
      <c r="C247" s="230"/>
      <c r="D247" s="234"/>
    </row>
    <row r="248" spans="1:4" x14ac:dyDescent="0.25">
      <c r="A248" s="223"/>
      <c r="B248" s="222"/>
      <c r="C248" s="230"/>
      <c r="D248" s="234"/>
    </row>
    <row r="249" spans="1:4" x14ac:dyDescent="0.25">
      <c r="A249" s="223"/>
      <c r="B249" s="222"/>
      <c r="C249" s="230"/>
      <c r="D249" s="234"/>
    </row>
    <row r="250" spans="1:4" x14ac:dyDescent="0.25">
      <c r="A250" s="223"/>
      <c r="B250" s="222"/>
      <c r="C250" s="230"/>
      <c r="D250" s="234"/>
    </row>
    <row r="251" spans="1:4" x14ac:dyDescent="0.25">
      <c r="A251" s="223"/>
      <c r="B251" s="222"/>
      <c r="C251" s="230"/>
      <c r="D251" s="234"/>
    </row>
    <row r="252" spans="1:4" x14ac:dyDescent="0.25">
      <c r="A252" s="223"/>
      <c r="B252" s="222"/>
      <c r="C252" s="230"/>
      <c r="D252" s="234"/>
    </row>
    <row r="253" spans="1:4" x14ac:dyDescent="0.25">
      <c r="A253" s="223"/>
      <c r="B253" s="222"/>
      <c r="C253" s="230"/>
      <c r="D253" s="234"/>
    </row>
    <row r="254" spans="1:4" x14ac:dyDescent="0.25">
      <c r="A254" s="223"/>
      <c r="B254" s="222"/>
      <c r="C254" s="230"/>
      <c r="D254" s="234"/>
    </row>
    <row r="255" spans="1:4" x14ac:dyDescent="0.25">
      <c r="A255" s="223"/>
      <c r="B255" s="222"/>
      <c r="C255" s="230"/>
      <c r="D255" s="234"/>
    </row>
    <row r="256" spans="1:4" x14ac:dyDescent="0.25">
      <c r="A256" s="223"/>
      <c r="B256" s="222"/>
      <c r="C256" s="230"/>
      <c r="D256" s="234"/>
    </row>
    <row r="257" spans="1:4" x14ac:dyDescent="0.25">
      <c r="A257" s="223"/>
      <c r="B257" s="222"/>
      <c r="C257" s="230"/>
      <c r="D257" s="234"/>
    </row>
    <row r="258" spans="1:4" x14ac:dyDescent="0.25">
      <c r="A258" s="223"/>
      <c r="B258" s="222"/>
      <c r="C258" s="230"/>
      <c r="D258" s="234"/>
    </row>
    <row r="259" spans="1:4" x14ac:dyDescent="0.25">
      <c r="A259" s="223"/>
      <c r="B259" s="222"/>
      <c r="C259" s="230"/>
      <c r="D259" s="234"/>
    </row>
    <row r="260" spans="1:4" x14ac:dyDescent="0.25">
      <c r="A260" s="223"/>
      <c r="B260" s="222"/>
      <c r="C260" s="230"/>
      <c r="D260" s="234"/>
    </row>
    <row r="261" spans="1:4" x14ac:dyDescent="0.25">
      <c r="A261" s="223"/>
      <c r="B261" s="222"/>
      <c r="C261" s="230"/>
      <c r="D261" s="234"/>
    </row>
    <row r="262" spans="1:4" x14ac:dyDescent="0.25">
      <c r="A262" s="223"/>
      <c r="B262" s="222"/>
      <c r="C262" s="230"/>
      <c r="D262" s="234"/>
    </row>
    <row r="263" spans="1:4" x14ac:dyDescent="0.25">
      <c r="A263" s="223"/>
      <c r="B263" s="222"/>
      <c r="C263" s="230"/>
      <c r="D263" s="234"/>
    </row>
    <row r="264" spans="1:4" x14ac:dyDescent="0.25">
      <c r="A264" s="223"/>
      <c r="B264" s="222"/>
      <c r="C264" s="230"/>
      <c r="D264" s="234"/>
    </row>
    <row r="265" spans="1:4" x14ac:dyDescent="0.25">
      <c r="A265" s="223"/>
      <c r="B265" s="222"/>
      <c r="C265" s="230"/>
      <c r="D265" s="234"/>
    </row>
    <row r="266" spans="1:4" x14ac:dyDescent="0.25">
      <c r="A266" s="223"/>
      <c r="B266" s="222"/>
      <c r="C266" s="230"/>
      <c r="D266" s="234"/>
    </row>
    <row r="267" spans="1:4" x14ac:dyDescent="0.25">
      <c r="A267" s="223"/>
      <c r="B267" s="222"/>
      <c r="C267" s="230"/>
      <c r="D267" s="234"/>
    </row>
    <row r="268" spans="1:4" x14ac:dyDescent="0.25">
      <c r="A268" s="223"/>
      <c r="B268" s="222"/>
      <c r="C268" s="230"/>
      <c r="D268" s="234"/>
    </row>
    <row r="269" spans="1:4" x14ac:dyDescent="0.25">
      <c r="A269" s="223"/>
      <c r="B269" s="222"/>
      <c r="C269" s="230"/>
      <c r="D269" s="234"/>
    </row>
    <row r="270" spans="1:4" x14ac:dyDescent="0.25">
      <c r="A270" s="223"/>
      <c r="B270" s="222"/>
      <c r="C270" s="230"/>
      <c r="D270" s="234"/>
    </row>
    <row r="271" spans="1:4" x14ac:dyDescent="0.25">
      <c r="A271" s="223"/>
      <c r="B271" s="222"/>
      <c r="C271" s="230"/>
      <c r="D271" s="234"/>
    </row>
    <row r="272" spans="1:4" x14ac:dyDescent="0.25">
      <c r="A272" s="223"/>
      <c r="B272" s="222"/>
      <c r="C272" s="230"/>
      <c r="D272" s="234"/>
    </row>
    <row r="273" spans="1:4" x14ac:dyDescent="0.25">
      <c r="A273" s="223"/>
      <c r="B273" s="222"/>
      <c r="C273" s="230"/>
      <c r="D273" s="234"/>
    </row>
    <row r="274" spans="1:4" x14ac:dyDescent="0.25">
      <c r="A274" s="223"/>
      <c r="B274" s="222"/>
      <c r="C274" s="230"/>
      <c r="D274" s="234"/>
    </row>
    <row r="275" spans="1:4" x14ac:dyDescent="0.25">
      <c r="A275" s="223"/>
      <c r="B275" s="222"/>
      <c r="C275" s="230"/>
      <c r="D275" s="234"/>
    </row>
    <row r="276" spans="1:4" x14ac:dyDescent="0.25">
      <c r="A276" s="223"/>
      <c r="B276" s="222"/>
      <c r="C276" s="230"/>
      <c r="D276" s="234"/>
    </row>
    <row r="277" spans="1:4" x14ac:dyDescent="0.25">
      <c r="A277" s="223"/>
      <c r="B277" s="222"/>
      <c r="C277" s="230"/>
      <c r="D277" s="234"/>
    </row>
    <row r="278" spans="1:4" x14ac:dyDescent="0.25">
      <c r="A278" s="223"/>
      <c r="B278" s="222"/>
      <c r="C278" s="230"/>
      <c r="D278" s="234"/>
    </row>
    <row r="279" spans="1:4" x14ac:dyDescent="0.25">
      <c r="A279" s="223"/>
      <c r="B279" s="222"/>
      <c r="C279" s="230"/>
      <c r="D279" s="234"/>
    </row>
    <row r="280" spans="1:4" x14ac:dyDescent="0.25">
      <c r="A280" s="223"/>
      <c r="B280" s="222"/>
      <c r="C280" s="230"/>
      <c r="D280" s="234"/>
    </row>
    <row r="281" spans="1:4" x14ac:dyDescent="0.25">
      <c r="A281" s="223"/>
      <c r="B281" s="222"/>
      <c r="C281" s="230"/>
      <c r="D281" s="234"/>
    </row>
    <row r="282" spans="1:4" x14ac:dyDescent="0.25">
      <c r="A282" s="223"/>
      <c r="B282" s="222"/>
      <c r="C282" s="230"/>
      <c r="D282" s="234"/>
    </row>
    <row r="283" spans="1:4" x14ac:dyDescent="0.25">
      <c r="A283" s="223"/>
      <c r="B283" s="222"/>
      <c r="C283" s="230"/>
      <c r="D283" s="234"/>
    </row>
    <row r="284" spans="1:4" x14ac:dyDescent="0.25">
      <c r="A284" s="223"/>
      <c r="B284" s="222"/>
      <c r="C284" s="230"/>
      <c r="D284" s="234"/>
    </row>
    <row r="285" spans="1:4" x14ac:dyDescent="0.25">
      <c r="A285" s="223"/>
      <c r="B285" s="222"/>
      <c r="C285" s="230"/>
      <c r="D285" s="234"/>
    </row>
    <row r="286" spans="1:4" x14ac:dyDescent="0.25">
      <c r="A286" s="223"/>
      <c r="B286" s="222"/>
      <c r="C286" s="230"/>
      <c r="D286" s="234"/>
    </row>
    <row r="287" spans="1:4" x14ac:dyDescent="0.25">
      <c r="A287" s="223"/>
      <c r="B287" s="222"/>
      <c r="C287" s="230"/>
      <c r="D287" s="234"/>
    </row>
    <row r="288" spans="1:4" x14ac:dyDescent="0.25">
      <c r="A288" s="223"/>
      <c r="B288" s="222"/>
      <c r="C288" s="230"/>
      <c r="D288" s="234"/>
    </row>
    <row r="289" spans="1:4" x14ac:dyDescent="0.25">
      <c r="A289" s="223"/>
      <c r="B289" s="222"/>
      <c r="C289" s="230"/>
      <c r="D289" s="234"/>
    </row>
    <row r="290" spans="1:4" x14ac:dyDescent="0.25">
      <c r="A290" s="223"/>
      <c r="B290" s="222"/>
      <c r="C290" s="230"/>
      <c r="D290" s="234"/>
    </row>
    <row r="291" spans="1:4" x14ac:dyDescent="0.25">
      <c r="A291" s="223"/>
      <c r="B291" s="222"/>
      <c r="C291" s="230"/>
      <c r="D291" s="234"/>
    </row>
    <row r="292" spans="1:4" x14ac:dyDescent="0.25">
      <c r="A292" s="223"/>
      <c r="B292" s="222"/>
      <c r="C292" s="230"/>
      <c r="D292" s="234"/>
    </row>
    <row r="293" spans="1:4" x14ac:dyDescent="0.25">
      <c r="A293" s="223"/>
      <c r="B293" s="222"/>
      <c r="C293" s="230"/>
      <c r="D293" s="234"/>
    </row>
    <row r="294" spans="1:4" x14ac:dyDescent="0.25">
      <c r="A294" s="223"/>
      <c r="B294" s="222"/>
      <c r="C294" s="230"/>
      <c r="D294" s="234"/>
    </row>
    <row r="295" spans="1:4" x14ac:dyDescent="0.25">
      <c r="A295" s="223"/>
      <c r="B295" s="222"/>
      <c r="C295" s="230"/>
      <c r="D295" s="234"/>
    </row>
    <row r="296" spans="1:4" x14ac:dyDescent="0.25">
      <c r="A296" s="223"/>
      <c r="B296" s="222"/>
      <c r="C296" s="230"/>
      <c r="D296" s="234"/>
    </row>
    <row r="297" spans="1:4" x14ac:dyDescent="0.25">
      <c r="A297" s="223"/>
      <c r="B297" s="222"/>
      <c r="C297" s="230"/>
      <c r="D297" s="234"/>
    </row>
    <row r="298" spans="1:4" x14ac:dyDescent="0.25">
      <c r="A298" s="223"/>
      <c r="B298" s="222"/>
      <c r="C298" s="230"/>
      <c r="D298" s="234"/>
    </row>
    <row r="299" spans="1:4" x14ac:dyDescent="0.25">
      <c r="A299" s="223"/>
      <c r="B299" s="222"/>
      <c r="C299" s="230"/>
      <c r="D299" s="234"/>
    </row>
    <row r="300" spans="1:4" x14ac:dyDescent="0.25">
      <c r="A300" s="223"/>
      <c r="B300" s="222"/>
      <c r="C300" s="230"/>
      <c r="D300" s="234"/>
    </row>
    <row r="301" spans="1:4" x14ac:dyDescent="0.25">
      <c r="A301" s="223"/>
      <c r="B301" s="222"/>
      <c r="C301" s="230"/>
      <c r="D301" s="234"/>
    </row>
    <row r="302" spans="1:4" x14ac:dyDescent="0.25">
      <c r="A302" s="223"/>
      <c r="B302" s="222"/>
      <c r="C302" s="230"/>
      <c r="D302" s="234"/>
    </row>
    <row r="303" spans="1:4" x14ac:dyDescent="0.25">
      <c r="A303" s="223"/>
      <c r="B303" s="222"/>
      <c r="C303" s="230"/>
      <c r="D303" s="234"/>
    </row>
    <row r="304" spans="1:4" x14ac:dyDescent="0.25">
      <c r="A304" s="223"/>
      <c r="B304" s="222"/>
      <c r="C304" s="230"/>
      <c r="D304" s="234"/>
    </row>
    <row r="305" spans="1:4" x14ac:dyDescent="0.25">
      <c r="A305" s="223"/>
      <c r="B305" s="222"/>
      <c r="C305" s="230"/>
      <c r="D305" s="234"/>
    </row>
    <row r="306" spans="1:4" x14ac:dyDescent="0.25">
      <c r="A306" s="223"/>
      <c r="B306" s="222"/>
      <c r="C306" s="230"/>
      <c r="D306" s="234"/>
    </row>
    <row r="307" spans="1:4" x14ac:dyDescent="0.25">
      <c r="A307" s="223"/>
      <c r="B307" s="222"/>
      <c r="C307" s="230"/>
      <c r="D307" s="234"/>
    </row>
    <row r="308" spans="1:4" x14ac:dyDescent="0.25">
      <c r="A308" s="223"/>
      <c r="B308" s="222"/>
      <c r="C308" s="230"/>
      <c r="D308" s="234"/>
    </row>
    <row r="309" spans="1:4" x14ac:dyDescent="0.25">
      <c r="A309" s="223"/>
      <c r="B309" s="222"/>
      <c r="C309" s="230"/>
      <c r="D309" s="234"/>
    </row>
    <row r="310" spans="1:4" x14ac:dyDescent="0.25">
      <c r="A310" s="223"/>
      <c r="B310" s="222"/>
      <c r="C310" s="230"/>
      <c r="D310" s="234"/>
    </row>
    <row r="311" spans="1:4" x14ac:dyDescent="0.25">
      <c r="A311" s="223"/>
      <c r="B311" s="222"/>
      <c r="C311" s="230"/>
      <c r="D311" s="234"/>
    </row>
    <row r="312" spans="1:4" x14ac:dyDescent="0.25">
      <c r="A312" s="223"/>
      <c r="B312" s="222"/>
      <c r="C312" s="230"/>
      <c r="D312" s="234"/>
    </row>
    <row r="313" spans="1:4" x14ac:dyDescent="0.25">
      <c r="A313" s="223"/>
      <c r="B313" s="222"/>
      <c r="C313" s="230"/>
      <c r="D313" s="234"/>
    </row>
    <row r="314" spans="1:4" x14ac:dyDescent="0.25">
      <c r="A314" s="223"/>
      <c r="B314" s="222"/>
      <c r="C314" s="230"/>
      <c r="D314" s="234"/>
    </row>
    <row r="315" spans="1:4" x14ac:dyDescent="0.25">
      <c r="A315" s="223"/>
      <c r="B315" s="222"/>
      <c r="C315" s="230"/>
      <c r="D315" s="234"/>
    </row>
    <row r="316" spans="1:4" x14ac:dyDescent="0.25">
      <c r="A316" s="223"/>
      <c r="B316" s="222"/>
      <c r="C316" s="230"/>
      <c r="D316" s="234"/>
    </row>
    <row r="317" spans="1:4" x14ac:dyDescent="0.25">
      <c r="A317" s="223"/>
      <c r="B317" s="222"/>
      <c r="C317" s="230"/>
      <c r="D317" s="234"/>
    </row>
    <row r="318" spans="1:4" x14ac:dyDescent="0.25">
      <c r="A318" s="223"/>
      <c r="B318" s="222"/>
      <c r="C318" s="230"/>
      <c r="D318" s="234"/>
    </row>
    <row r="319" spans="1:4" x14ac:dyDescent="0.25">
      <c r="A319" s="223"/>
      <c r="B319" s="222"/>
      <c r="C319" s="230"/>
      <c r="D319" s="234"/>
    </row>
    <row r="320" spans="1:4" x14ac:dyDescent="0.25">
      <c r="A320" s="223"/>
      <c r="B320" s="222"/>
      <c r="C320" s="230"/>
      <c r="D320" s="234"/>
    </row>
    <row r="321" spans="1:4" x14ac:dyDescent="0.25">
      <c r="A321" s="223"/>
      <c r="B321" s="222"/>
      <c r="C321" s="230"/>
      <c r="D321" s="234"/>
    </row>
    <row r="322" spans="1:4" x14ac:dyDescent="0.25">
      <c r="A322" s="223"/>
      <c r="B322" s="222"/>
      <c r="C322" s="230"/>
      <c r="D322" s="234"/>
    </row>
    <row r="323" spans="1:4" x14ac:dyDescent="0.25">
      <c r="A323" s="223"/>
      <c r="B323" s="222"/>
      <c r="C323" s="230"/>
      <c r="D323" s="234"/>
    </row>
    <row r="324" spans="1:4" x14ac:dyDescent="0.25">
      <c r="A324" s="223"/>
      <c r="B324" s="222"/>
      <c r="C324" s="230"/>
      <c r="D324" s="234"/>
    </row>
    <row r="325" spans="1:4" x14ac:dyDescent="0.25">
      <c r="A325" s="223"/>
      <c r="B325" s="222"/>
      <c r="C325" s="230"/>
      <c r="D325" s="234"/>
    </row>
    <row r="326" spans="1:4" x14ac:dyDescent="0.25">
      <c r="A326" s="223"/>
      <c r="B326" s="222"/>
      <c r="C326" s="230"/>
      <c r="D326" s="234"/>
    </row>
    <row r="327" spans="1:4" x14ac:dyDescent="0.25">
      <c r="A327" s="223"/>
      <c r="B327" s="222"/>
      <c r="C327" s="230"/>
      <c r="D327" s="234"/>
    </row>
    <row r="328" spans="1:4" x14ac:dyDescent="0.25">
      <c r="A328" s="223"/>
      <c r="B328" s="222"/>
      <c r="C328" s="230"/>
      <c r="D328" s="234"/>
    </row>
    <row r="329" spans="1:4" x14ac:dyDescent="0.25">
      <c r="A329" s="223"/>
      <c r="B329" s="222"/>
      <c r="C329" s="230"/>
      <c r="D329" s="234"/>
    </row>
    <row r="330" spans="1:4" x14ac:dyDescent="0.25">
      <c r="A330" s="223"/>
      <c r="B330" s="222"/>
      <c r="C330" s="230"/>
      <c r="D330" s="234"/>
    </row>
    <row r="331" spans="1:4" x14ac:dyDescent="0.25">
      <c r="A331" s="223"/>
      <c r="B331" s="222"/>
      <c r="C331" s="230"/>
      <c r="D331" s="234"/>
    </row>
    <row r="332" spans="1:4" x14ac:dyDescent="0.25">
      <c r="A332" s="223"/>
      <c r="B332" s="222"/>
      <c r="C332" s="230"/>
      <c r="D332" s="234"/>
    </row>
    <row r="333" spans="1:4" x14ac:dyDescent="0.25">
      <c r="A333" s="223"/>
      <c r="B333" s="222"/>
      <c r="C333" s="230"/>
      <c r="D333" s="234"/>
    </row>
    <row r="334" spans="1:4" x14ac:dyDescent="0.25">
      <c r="A334" s="223"/>
      <c r="B334" s="222"/>
      <c r="C334" s="230"/>
      <c r="D334" s="234"/>
    </row>
    <row r="335" spans="1:4" x14ac:dyDescent="0.25">
      <c r="A335" s="223"/>
      <c r="B335" s="222"/>
      <c r="C335" s="230"/>
      <c r="D335" s="234"/>
    </row>
    <row r="336" spans="1:4" x14ac:dyDescent="0.25">
      <c r="A336" s="223"/>
      <c r="B336" s="222"/>
      <c r="C336" s="230"/>
      <c r="D336" s="234"/>
    </row>
    <row r="337" spans="1:4" x14ac:dyDescent="0.25">
      <c r="A337" s="223"/>
      <c r="B337" s="222"/>
      <c r="C337" s="230"/>
      <c r="D337" s="234"/>
    </row>
    <row r="338" spans="1:4" x14ac:dyDescent="0.25">
      <c r="A338" s="223"/>
      <c r="B338" s="222"/>
      <c r="C338" s="230"/>
      <c r="D338" s="234"/>
    </row>
    <row r="339" spans="1:4" x14ac:dyDescent="0.25">
      <c r="A339" s="223"/>
      <c r="B339" s="222"/>
      <c r="C339" s="230"/>
      <c r="D339" s="234"/>
    </row>
    <row r="340" spans="1:4" x14ac:dyDescent="0.25">
      <c r="A340" s="223"/>
      <c r="B340" s="222"/>
      <c r="C340" s="230"/>
      <c r="D340" s="234"/>
    </row>
    <row r="341" spans="1:4" x14ac:dyDescent="0.25">
      <c r="A341" s="223"/>
      <c r="B341" s="222"/>
      <c r="C341" s="230"/>
      <c r="D341" s="234"/>
    </row>
    <row r="342" spans="1:4" x14ac:dyDescent="0.25">
      <c r="A342" s="223"/>
      <c r="B342" s="222"/>
      <c r="C342" s="230"/>
      <c r="D342" s="234"/>
    </row>
    <row r="343" spans="1:4" x14ac:dyDescent="0.25">
      <c r="A343" s="223"/>
      <c r="B343" s="222"/>
      <c r="C343" s="230"/>
      <c r="D343" s="234"/>
    </row>
    <row r="344" spans="1:4" x14ac:dyDescent="0.25">
      <c r="A344" s="223"/>
      <c r="B344" s="222"/>
      <c r="C344" s="230"/>
      <c r="D344" s="234"/>
    </row>
    <row r="345" spans="1:4" x14ac:dyDescent="0.25">
      <c r="A345" s="223"/>
      <c r="B345" s="222"/>
      <c r="C345" s="230"/>
      <c r="D345" s="234"/>
    </row>
    <row r="346" spans="1:4" x14ac:dyDescent="0.25">
      <c r="A346" s="223"/>
      <c r="B346" s="222"/>
      <c r="C346" s="230"/>
      <c r="D346" s="234"/>
    </row>
    <row r="347" spans="1:4" x14ac:dyDescent="0.25">
      <c r="A347" s="223"/>
      <c r="B347" s="222"/>
      <c r="C347" s="230"/>
      <c r="D347" s="234"/>
    </row>
    <row r="348" spans="1:4" x14ac:dyDescent="0.25">
      <c r="A348" s="223"/>
      <c r="B348" s="222"/>
      <c r="C348" s="230"/>
      <c r="D348" s="234"/>
    </row>
    <row r="349" spans="1:4" x14ac:dyDescent="0.25">
      <c r="A349" s="223"/>
      <c r="B349" s="222"/>
      <c r="C349" s="230"/>
      <c r="D349" s="234"/>
    </row>
    <row r="350" spans="1:4" x14ac:dyDescent="0.25">
      <c r="A350" s="223"/>
      <c r="B350" s="222"/>
      <c r="C350" s="230"/>
      <c r="D350" s="234"/>
    </row>
    <row r="351" spans="1:4" x14ac:dyDescent="0.25">
      <c r="A351" s="223"/>
      <c r="B351" s="222"/>
      <c r="C351" s="230"/>
      <c r="D351" s="234"/>
    </row>
    <row r="352" spans="1:4" x14ac:dyDescent="0.25">
      <c r="A352" s="223"/>
      <c r="B352" s="222"/>
      <c r="C352" s="230"/>
      <c r="D352" s="234"/>
    </row>
    <row r="353" spans="1:4" x14ac:dyDescent="0.25">
      <c r="A353" s="223"/>
      <c r="B353" s="222"/>
      <c r="C353" s="230"/>
      <c r="D353" s="234"/>
    </row>
    <row r="354" spans="1:4" x14ac:dyDescent="0.25">
      <c r="A354" s="223"/>
      <c r="B354" s="222"/>
      <c r="C354" s="230"/>
      <c r="D354" s="234"/>
    </row>
    <row r="355" spans="1:4" x14ac:dyDescent="0.25">
      <c r="A355" s="223"/>
      <c r="B355" s="222"/>
      <c r="C355" s="230"/>
      <c r="D355" s="234"/>
    </row>
    <row r="356" spans="1:4" x14ac:dyDescent="0.25">
      <c r="A356" s="223"/>
      <c r="B356" s="222"/>
      <c r="C356" s="230"/>
      <c r="D356" s="234"/>
    </row>
    <row r="357" spans="1:4" x14ac:dyDescent="0.25">
      <c r="A357" s="223"/>
      <c r="B357" s="222"/>
      <c r="C357" s="230"/>
      <c r="D357" s="234"/>
    </row>
    <row r="358" spans="1:4" x14ac:dyDescent="0.25">
      <c r="A358" s="223"/>
      <c r="B358" s="222"/>
      <c r="C358" s="230"/>
      <c r="D358" s="234"/>
    </row>
    <row r="359" spans="1:4" x14ac:dyDescent="0.25">
      <c r="A359" s="223"/>
      <c r="B359" s="222"/>
      <c r="C359" s="230"/>
      <c r="D359" s="234"/>
    </row>
    <row r="360" spans="1:4" x14ac:dyDescent="0.25">
      <c r="A360" s="223"/>
      <c r="B360" s="222"/>
      <c r="C360" s="230"/>
      <c r="D360" s="234"/>
    </row>
    <row r="361" spans="1:4" x14ac:dyDescent="0.25">
      <c r="A361" s="223"/>
      <c r="B361" s="222"/>
      <c r="C361" s="230"/>
      <c r="D361" s="234"/>
    </row>
    <row r="362" spans="1:4" x14ac:dyDescent="0.25">
      <c r="A362" s="223"/>
      <c r="B362" s="222"/>
      <c r="C362" s="230"/>
      <c r="D362" s="234"/>
    </row>
    <row r="363" spans="1:4" x14ac:dyDescent="0.25">
      <c r="A363" s="223"/>
      <c r="B363" s="222"/>
      <c r="C363" s="230"/>
      <c r="D363" s="234"/>
    </row>
    <row r="364" spans="1:4" x14ac:dyDescent="0.25">
      <c r="A364" s="223"/>
      <c r="B364" s="222"/>
      <c r="C364" s="230"/>
      <c r="D364" s="234"/>
    </row>
    <row r="365" spans="1:4" x14ac:dyDescent="0.25">
      <c r="A365" s="223"/>
      <c r="B365" s="222"/>
      <c r="C365" s="230"/>
      <c r="D365" s="234"/>
    </row>
    <row r="366" spans="1:4" x14ac:dyDescent="0.25">
      <c r="A366" s="223"/>
      <c r="B366" s="222"/>
      <c r="C366" s="230"/>
      <c r="D366" s="234"/>
    </row>
    <row r="367" spans="1:4" x14ac:dyDescent="0.25">
      <c r="A367" s="223"/>
      <c r="B367" s="222"/>
      <c r="C367" s="230"/>
      <c r="D367" s="234"/>
    </row>
    <row r="368" spans="1:4" x14ac:dyDescent="0.25">
      <c r="A368" s="223"/>
      <c r="B368" s="222"/>
      <c r="C368" s="230"/>
      <c r="D368" s="234"/>
    </row>
    <row r="369" spans="1:4" x14ac:dyDescent="0.25">
      <c r="A369" s="223"/>
      <c r="B369" s="222"/>
      <c r="C369" s="230"/>
      <c r="D369" s="234"/>
    </row>
    <row r="370" spans="1:4" x14ac:dyDescent="0.25">
      <c r="A370" s="223"/>
      <c r="B370" s="222"/>
      <c r="C370" s="230"/>
      <c r="D370" s="234"/>
    </row>
    <row r="371" spans="1:4" x14ac:dyDescent="0.25">
      <c r="A371" s="223"/>
      <c r="B371" s="222"/>
      <c r="C371" s="230"/>
      <c r="D371" s="234"/>
    </row>
    <row r="372" spans="1:4" x14ac:dyDescent="0.25">
      <c r="A372" s="223"/>
      <c r="B372" s="222"/>
      <c r="C372" s="230"/>
      <c r="D372" s="234"/>
    </row>
    <row r="373" spans="1:4" x14ac:dyDescent="0.25">
      <c r="A373" s="223"/>
      <c r="B373" s="222"/>
      <c r="C373" s="230"/>
      <c r="D373" s="234"/>
    </row>
    <row r="374" spans="1:4" x14ac:dyDescent="0.25">
      <c r="A374" s="223"/>
      <c r="B374" s="222"/>
      <c r="C374" s="230"/>
      <c r="D374" s="234"/>
    </row>
    <row r="375" spans="1:4" x14ac:dyDescent="0.25">
      <c r="A375" s="223"/>
      <c r="B375" s="222"/>
      <c r="C375" s="230"/>
      <c r="D375" s="234"/>
    </row>
    <row r="376" spans="1:4" x14ac:dyDescent="0.25">
      <c r="A376" s="223"/>
      <c r="B376" s="222"/>
      <c r="C376" s="230"/>
      <c r="D376" s="234"/>
    </row>
    <row r="377" spans="1:4" x14ac:dyDescent="0.25">
      <c r="A377" s="223"/>
      <c r="B377" s="222"/>
      <c r="C377" s="230"/>
      <c r="D377" s="234"/>
    </row>
    <row r="378" spans="1:4" x14ac:dyDescent="0.25">
      <c r="A378" s="223"/>
      <c r="B378" s="222"/>
      <c r="C378" s="230"/>
      <c r="D378" s="234"/>
    </row>
    <row r="379" spans="1:4" x14ac:dyDescent="0.25">
      <c r="A379" s="223"/>
      <c r="B379" s="222"/>
      <c r="C379" s="230"/>
      <c r="D379" s="234"/>
    </row>
    <row r="380" spans="1:4" x14ac:dyDescent="0.25">
      <c r="A380" s="223"/>
      <c r="B380" s="222"/>
      <c r="C380" s="230"/>
      <c r="D380" s="234"/>
    </row>
    <row r="381" spans="1:4" x14ac:dyDescent="0.25">
      <c r="A381" s="223"/>
      <c r="B381" s="222"/>
      <c r="C381" s="230"/>
      <c r="D381" s="234"/>
    </row>
    <row r="382" spans="1:4" x14ac:dyDescent="0.25">
      <c r="A382" s="223"/>
      <c r="B382" s="222"/>
      <c r="C382" s="230"/>
      <c r="D382" s="234"/>
    </row>
    <row r="383" spans="1:4" x14ac:dyDescent="0.25">
      <c r="A383" s="223"/>
      <c r="B383" s="222"/>
      <c r="C383" s="230"/>
      <c r="D383" s="234"/>
    </row>
    <row r="384" spans="1:4" x14ac:dyDescent="0.25">
      <c r="A384" s="223"/>
      <c r="B384" s="222"/>
      <c r="C384" s="230"/>
      <c r="D384" s="234"/>
    </row>
    <row r="385" spans="1:4" x14ac:dyDescent="0.25">
      <c r="A385" s="223"/>
      <c r="B385" s="222"/>
      <c r="C385" s="230"/>
      <c r="D385" s="234"/>
    </row>
    <row r="386" spans="1:4" x14ac:dyDescent="0.25">
      <c r="A386" s="223"/>
      <c r="B386" s="222"/>
      <c r="C386" s="230"/>
      <c r="D386" s="234"/>
    </row>
    <row r="387" spans="1:4" x14ac:dyDescent="0.25">
      <c r="A387" s="223"/>
      <c r="B387" s="222"/>
      <c r="C387" s="230"/>
      <c r="D387" s="234"/>
    </row>
    <row r="388" spans="1:4" x14ac:dyDescent="0.25">
      <c r="A388" s="223"/>
      <c r="B388" s="222"/>
      <c r="C388" s="230"/>
      <c r="D388" s="234"/>
    </row>
    <row r="389" spans="1:4" x14ac:dyDescent="0.25">
      <c r="A389" s="223"/>
      <c r="B389" s="222"/>
      <c r="C389" s="230"/>
      <c r="D389" s="234"/>
    </row>
    <row r="390" spans="1:4" x14ac:dyDescent="0.25">
      <c r="A390" s="223"/>
      <c r="B390" s="222"/>
      <c r="C390" s="230"/>
      <c r="D390" s="234"/>
    </row>
    <row r="391" spans="1:4" x14ac:dyDescent="0.25">
      <c r="A391" s="223"/>
      <c r="B391" s="222"/>
      <c r="C391" s="230"/>
      <c r="D391" s="234"/>
    </row>
    <row r="392" spans="1:4" x14ac:dyDescent="0.25">
      <c r="A392" s="223"/>
      <c r="B392" s="222"/>
      <c r="C392" s="230"/>
      <c r="D392" s="234"/>
    </row>
    <row r="393" spans="1:4" x14ac:dyDescent="0.25">
      <c r="A393" s="223"/>
      <c r="B393" s="222"/>
      <c r="C393" s="230"/>
      <c r="D393" s="234"/>
    </row>
    <row r="394" spans="1:4" x14ac:dyDescent="0.25">
      <c r="A394" s="223"/>
      <c r="B394" s="222"/>
      <c r="C394" s="230"/>
      <c r="D394" s="234"/>
    </row>
    <row r="395" spans="1:4" x14ac:dyDescent="0.25">
      <c r="A395" s="223"/>
      <c r="B395" s="222"/>
      <c r="C395" s="230"/>
      <c r="D395" s="234"/>
    </row>
    <row r="396" spans="1:4" x14ac:dyDescent="0.25">
      <c r="A396" s="223"/>
      <c r="B396" s="222"/>
      <c r="C396" s="230"/>
      <c r="D396" s="234"/>
    </row>
    <row r="397" spans="1:4" x14ac:dyDescent="0.25">
      <c r="A397" s="223"/>
      <c r="B397" s="222"/>
      <c r="C397" s="230"/>
      <c r="D397" s="234"/>
    </row>
    <row r="398" spans="1:4" x14ac:dyDescent="0.25">
      <c r="A398" s="223"/>
      <c r="B398" s="222"/>
      <c r="C398" s="230"/>
      <c r="D398" s="234"/>
    </row>
    <row r="399" spans="1:4" x14ac:dyDescent="0.25">
      <c r="A399" s="223"/>
      <c r="B399" s="222"/>
      <c r="C399" s="230"/>
      <c r="D399" s="234"/>
    </row>
    <row r="400" spans="1:4" x14ac:dyDescent="0.25">
      <c r="A400" s="223"/>
      <c r="B400" s="222"/>
      <c r="C400" s="230"/>
      <c r="D400" s="234"/>
    </row>
    <row r="401" spans="1:4" x14ac:dyDescent="0.25">
      <c r="A401" s="223"/>
      <c r="B401" s="222"/>
      <c r="C401" s="230"/>
      <c r="D401" s="234"/>
    </row>
    <row r="402" spans="1:4" x14ac:dyDescent="0.25">
      <c r="A402" s="223"/>
      <c r="B402" s="222"/>
      <c r="C402" s="230"/>
      <c r="D402" s="234"/>
    </row>
    <row r="403" spans="1:4" x14ac:dyDescent="0.25">
      <c r="A403" s="223"/>
      <c r="B403" s="222"/>
      <c r="C403" s="230"/>
      <c r="D403" s="234"/>
    </row>
    <row r="404" spans="1:4" x14ac:dyDescent="0.25">
      <c r="A404" s="223"/>
      <c r="B404" s="222"/>
      <c r="C404" s="230"/>
      <c r="D404" s="234"/>
    </row>
    <row r="405" spans="1:4" x14ac:dyDescent="0.25">
      <c r="A405" s="223"/>
      <c r="B405" s="222"/>
      <c r="C405" s="230"/>
      <c r="D405" s="234"/>
    </row>
    <row r="406" spans="1:4" x14ac:dyDescent="0.25">
      <c r="A406" s="223"/>
      <c r="B406" s="222"/>
      <c r="C406" s="230"/>
      <c r="D406" s="234"/>
    </row>
    <row r="407" spans="1:4" x14ac:dyDescent="0.25">
      <c r="A407" s="223"/>
      <c r="B407" s="222"/>
      <c r="C407" s="230"/>
      <c r="D407" s="234"/>
    </row>
    <row r="408" spans="1:4" x14ac:dyDescent="0.25">
      <c r="A408" s="223"/>
      <c r="B408" s="222"/>
      <c r="C408" s="230"/>
      <c r="D408" s="234"/>
    </row>
    <row r="409" spans="1:4" x14ac:dyDescent="0.25">
      <c r="A409" s="223"/>
      <c r="B409" s="222"/>
      <c r="C409" s="230"/>
      <c r="D409" s="234"/>
    </row>
    <row r="410" spans="1:4" x14ac:dyDescent="0.25">
      <c r="A410" s="223"/>
      <c r="B410" s="222"/>
      <c r="C410" s="230"/>
      <c r="D410" s="234"/>
    </row>
    <row r="411" spans="1:4" x14ac:dyDescent="0.25">
      <c r="A411" s="223"/>
      <c r="B411" s="222"/>
      <c r="C411" s="230"/>
      <c r="D411" s="234"/>
    </row>
    <row r="412" spans="1:4" x14ac:dyDescent="0.25">
      <c r="A412" s="223"/>
      <c r="B412" s="222"/>
      <c r="C412" s="230"/>
      <c r="D412" s="234"/>
    </row>
    <row r="413" spans="1:4" x14ac:dyDescent="0.25">
      <c r="A413" s="223"/>
      <c r="B413" s="222"/>
      <c r="C413" s="230"/>
      <c r="D413" s="234"/>
    </row>
    <row r="414" spans="1:4" x14ac:dyDescent="0.25">
      <c r="A414" s="223"/>
      <c r="B414" s="222"/>
      <c r="C414" s="230"/>
      <c r="D414" s="234"/>
    </row>
    <row r="415" spans="1:4" x14ac:dyDescent="0.25">
      <c r="A415" s="223"/>
      <c r="B415" s="222"/>
      <c r="C415" s="230"/>
      <c r="D415" s="234"/>
    </row>
    <row r="416" spans="1:4" x14ac:dyDescent="0.25">
      <c r="A416" s="223"/>
      <c r="B416" s="222"/>
      <c r="C416" s="230"/>
      <c r="D416" s="234"/>
    </row>
    <row r="417" spans="1:4" x14ac:dyDescent="0.25">
      <c r="A417" s="223"/>
      <c r="B417" s="222"/>
      <c r="C417" s="230"/>
      <c r="D417" s="234"/>
    </row>
    <row r="418" spans="1:4" x14ac:dyDescent="0.25">
      <c r="A418" s="223"/>
      <c r="B418" s="222"/>
      <c r="C418" s="230"/>
      <c r="D418" s="234"/>
    </row>
    <row r="419" spans="1:4" x14ac:dyDescent="0.25">
      <c r="A419" s="223"/>
      <c r="B419" s="222"/>
      <c r="C419" s="230"/>
      <c r="D419" s="234"/>
    </row>
    <row r="420" spans="1:4" x14ac:dyDescent="0.25">
      <c r="A420" s="223"/>
      <c r="B420" s="222"/>
      <c r="C420" s="230"/>
      <c r="D420" s="234"/>
    </row>
    <row r="421" spans="1:4" x14ac:dyDescent="0.25">
      <c r="A421" s="223"/>
      <c r="B421" s="222"/>
      <c r="C421" s="230"/>
      <c r="D421" s="234"/>
    </row>
    <row r="422" spans="1:4" x14ac:dyDescent="0.25">
      <c r="A422" s="223"/>
      <c r="B422" s="222"/>
      <c r="C422" s="230"/>
      <c r="D422" s="234"/>
    </row>
    <row r="423" spans="1:4" x14ac:dyDescent="0.25">
      <c r="A423" s="223"/>
      <c r="B423" s="222"/>
      <c r="C423" s="230"/>
      <c r="D423" s="234"/>
    </row>
    <row r="424" spans="1:4" x14ac:dyDescent="0.25">
      <c r="A424" s="223"/>
      <c r="B424" s="222"/>
      <c r="C424" s="230"/>
      <c r="D424" s="234"/>
    </row>
    <row r="425" spans="1:4" x14ac:dyDescent="0.25">
      <c r="A425" s="223"/>
      <c r="B425" s="222"/>
      <c r="C425" s="230"/>
      <c r="D425" s="234"/>
    </row>
    <row r="426" spans="1:4" x14ac:dyDescent="0.25">
      <c r="A426" s="223"/>
      <c r="B426" s="222"/>
      <c r="C426" s="230"/>
      <c r="D426" s="234"/>
    </row>
    <row r="427" spans="1:4" x14ac:dyDescent="0.25">
      <c r="A427" s="223"/>
      <c r="B427" s="222"/>
      <c r="C427" s="230"/>
      <c r="D427" s="234"/>
    </row>
    <row r="428" spans="1:4" x14ac:dyDescent="0.25">
      <c r="A428" s="223"/>
      <c r="B428" s="222"/>
      <c r="C428" s="230"/>
      <c r="D428" s="234"/>
    </row>
    <row r="429" spans="1:4" x14ac:dyDescent="0.25">
      <c r="A429" s="223"/>
      <c r="B429" s="222"/>
      <c r="C429" s="230"/>
      <c r="D429" s="234"/>
    </row>
    <row r="430" spans="1:4" x14ac:dyDescent="0.25">
      <c r="A430" s="223"/>
      <c r="B430" s="222"/>
      <c r="C430" s="230"/>
      <c r="D430" s="234"/>
    </row>
    <row r="431" spans="1:4" x14ac:dyDescent="0.25">
      <c r="A431" s="223"/>
      <c r="B431" s="222"/>
      <c r="C431" s="230"/>
      <c r="D431" s="234"/>
    </row>
    <row r="432" spans="1:4" x14ac:dyDescent="0.25">
      <c r="A432" s="223"/>
      <c r="B432" s="222"/>
      <c r="C432" s="230"/>
      <c r="D432" s="234"/>
    </row>
    <row r="433" spans="1:4" x14ac:dyDescent="0.25">
      <c r="A433" s="223"/>
      <c r="B433" s="222"/>
      <c r="C433" s="230"/>
      <c r="D433" s="234"/>
    </row>
    <row r="434" spans="1:4" x14ac:dyDescent="0.25">
      <c r="A434" s="223"/>
      <c r="B434" s="222"/>
      <c r="C434" s="230"/>
      <c r="D434" s="234"/>
    </row>
    <row r="435" spans="1:4" x14ac:dyDescent="0.25">
      <c r="A435" s="223"/>
      <c r="B435" s="222"/>
      <c r="C435" s="230"/>
      <c r="D435" s="234"/>
    </row>
    <row r="436" spans="1:4" x14ac:dyDescent="0.25">
      <c r="A436" s="223"/>
      <c r="B436" s="222"/>
      <c r="C436" s="230"/>
      <c r="D436" s="234"/>
    </row>
    <row r="437" spans="1:4" x14ac:dyDescent="0.25">
      <c r="A437" s="223"/>
      <c r="B437" s="222"/>
      <c r="C437" s="230"/>
      <c r="D437" s="234"/>
    </row>
    <row r="438" spans="1:4" x14ac:dyDescent="0.25">
      <c r="A438" s="223"/>
      <c r="B438" s="222"/>
      <c r="C438" s="230"/>
      <c r="D438" s="234"/>
    </row>
    <row r="439" spans="1:4" x14ac:dyDescent="0.25">
      <c r="A439" s="223"/>
      <c r="B439" s="222"/>
      <c r="C439" s="230"/>
      <c r="D439" s="234"/>
    </row>
    <row r="440" spans="1:4" x14ac:dyDescent="0.25">
      <c r="A440" s="223"/>
      <c r="B440" s="222"/>
      <c r="C440" s="230"/>
      <c r="D440" s="234"/>
    </row>
    <row r="441" spans="1:4" x14ac:dyDescent="0.25">
      <c r="A441" s="223"/>
      <c r="B441" s="222"/>
      <c r="C441" s="230"/>
      <c r="D441" s="234"/>
    </row>
    <row r="442" spans="1:4" x14ac:dyDescent="0.25">
      <c r="A442" s="223"/>
      <c r="B442" s="222"/>
      <c r="C442" s="230"/>
      <c r="D442" s="234"/>
    </row>
    <row r="443" spans="1:4" x14ac:dyDescent="0.25">
      <c r="A443" s="223"/>
      <c r="B443" s="222"/>
      <c r="C443" s="230"/>
      <c r="D443" s="234"/>
    </row>
    <row r="444" spans="1:4" x14ac:dyDescent="0.25">
      <c r="A444" s="223"/>
      <c r="B444" s="222"/>
      <c r="C444" s="230"/>
      <c r="D444" s="234"/>
    </row>
    <row r="445" spans="1:4" x14ac:dyDescent="0.25">
      <c r="A445" s="223"/>
      <c r="B445" s="222"/>
      <c r="C445" s="230"/>
      <c r="D445" s="234"/>
    </row>
    <row r="446" spans="1:4" x14ac:dyDescent="0.25">
      <c r="A446" s="223"/>
      <c r="B446" s="222"/>
      <c r="C446" s="230"/>
      <c r="D446" s="234"/>
    </row>
    <row r="447" spans="1:4" x14ac:dyDescent="0.25">
      <c r="A447" s="223"/>
      <c r="B447" s="222"/>
      <c r="C447" s="230"/>
      <c r="D447" s="234"/>
    </row>
    <row r="448" spans="1:4" x14ac:dyDescent="0.25">
      <c r="A448" s="223"/>
      <c r="B448" s="222"/>
      <c r="C448" s="230"/>
      <c r="D448" s="234"/>
    </row>
    <row r="449" spans="1:4" x14ac:dyDescent="0.25">
      <c r="A449" s="223"/>
      <c r="B449" s="222"/>
      <c r="C449" s="230"/>
      <c r="D449" s="234"/>
    </row>
    <row r="450" spans="1:4" x14ac:dyDescent="0.25">
      <c r="A450" s="223"/>
      <c r="B450" s="222"/>
      <c r="C450" s="230"/>
      <c r="D450" s="234"/>
    </row>
    <row r="451" spans="1:4" x14ac:dyDescent="0.25">
      <c r="A451" s="223"/>
      <c r="B451" s="222"/>
      <c r="C451" s="230"/>
      <c r="D451" s="234"/>
    </row>
    <row r="452" spans="1:4" x14ac:dyDescent="0.25">
      <c r="A452" s="223"/>
      <c r="B452" s="222"/>
      <c r="C452" s="230"/>
      <c r="D452" s="234"/>
    </row>
    <row r="453" spans="1:4" x14ac:dyDescent="0.25">
      <c r="A453" s="223"/>
      <c r="B453" s="222"/>
      <c r="C453" s="230"/>
      <c r="D453" s="234"/>
    </row>
    <row r="454" spans="1:4" x14ac:dyDescent="0.25">
      <c r="A454" s="223"/>
      <c r="B454" s="222"/>
      <c r="C454" s="230"/>
      <c r="D454" s="234"/>
    </row>
    <row r="455" spans="1:4" x14ac:dyDescent="0.25">
      <c r="A455" s="223"/>
      <c r="B455" s="222"/>
      <c r="C455" s="230"/>
      <c r="D455" s="234"/>
    </row>
    <row r="456" spans="1:4" x14ac:dyDescent="0.25">
      <c r="A456" s="223"/>
      <c r="B456" s="222"/>
      <c r="C456" s="230"/>
      <c r="D456" s="234"/>
    </row>
    <row r="457" spans="1:4" x14ac:dyDescent="0.25">
      <c r="A457" s="223"/>
      <c r="B457" s="222"/>
      <c r="C457" s="230"/>
      <c r="D457" s="234"/>
    </row>
    <row r="458" spans="1:4" x14ac:dyDescent="0.25">
      <c r="A458" s="223"/>
      <c r="B458" s="222"/>
      <c r="C458" s="230"/>
      <c r="D458" s="234"/>
    </row>
    <row r="459" spans="1:4" x14ac:dyDescent="0.25">
      <c r="A459" s="223"/>
      <c r="B459" s="222"/>
      <c r="C459" s="230"/>
      <c r="D459" s="234"/>
    </row>
    <row r="460" spans="1:4" x14ac:dyDescent="0.25">
      <c r="A460" s="223"/>
      <c r="B460" s="222"/>
      <c r="C460" s="230"/>
      <c r="D460" s="234"/>
    </row>
    <row r="461" spans="1:4" x14ac:dyDescent="0.25">
      <c r="A461" s="223"/>
      <c r="B461" s="222"/>
      <c r="C461" s="230"/>
      <c r="D461" s="234"/>
    </row>
    <row r="462" spans="1:4" x14ac:dyDescent="0.25">
      <c r="A462" s="223"/>
      <c r="B462" s="222"/>
      <c r="C462" s="230"/>
      <c r="D462" s="234"/>
    </row>
    <row r="463" spans="1:4" x14ac:dyDescent="0.25">
      <c r="A463" s="223"/>
      <c r="B463" s="222"/>
      <c r="C463" s="230"/>
      <c r="D463" s="234"/>
    </row>
    <row r="464" spans="1:4" x14ac:dyDescent="0.25">
      <c r="A464" s="223"/>
      <c r="B464" s="222"/>
      <c r="C464" s="230"/>
      <c r="D464" s="234"/>
    </row>
    <row r="465" spans="1:4" x14ac:dyDescent="0.25">
      <c r="A465" s="223"/>
      <c r="B465" s="222"/>
      <c r="C465" s="230"/>
      <c r="D465" s="234"/>
    </row>
    <row r="466" spans="1:4" x14ac:dyDescent="0.25">
      <c r="A466" s="223"/>
      <c r="B466" s="222"/>
      <c r="C466" s="230"/>
      <c r="D466" s="234"/>
    </row>
    <row r="467" spans="1:4" x14ac:dyDescent="0.25">
      <c r="A467" s="223"/>
      <c r="B467" s="222"/>
      <c r="C467" s="230"/>
      <c r="D467" s="234"/>
    </row>
    <row r="468" spans="1:4" x14ac:dyDescent="0.25">
      <c r="A468" s="223"/>
      <c r="B468" s="222"/>
      <c r="C468" s="230"/>
      <c r="D468" s="234"/>
    </row>
    <row r="469" spans="1:4" x14ac:dyDescent="0.25">
      <c r="A469" s="223"/>
      <c r="B469" s="222"/>
      <c r="C469" s="230"/>
      <c r="D469" s="234"/>
    </row>
    <row r="470" spans="1:4" x14ac:dyDescent="0.25">
      <c r="A470" s="223"/>
      <c r="B470" s="222"/>
      <c r="C470" s="230"/>
      <c r="D470" s="234"/>
    </row>
    <row r="471" spans="1:4" x14ac:dyDescent="0.25">
      <c r="A471" s="223"/>
      <c r="B471" s="222"/>
      <c r="C471" s="230"/>
      <c r="D471" s="234"/>
    </row>
    <row r="472" spans="1:4" x14ac:dyDescent="0.25">
      <c r="A472" s="223"/>
      <c r="B472" s="222"/>
      <c r="C472" s="230"/>
      <c r="D472" s="234"/>
    </row>
    <row r="473" spans="1:4" x14ac:dyDescent="0.25">
      <c r="A473" s="223"/>
      <c r="B473" s="222"/>
      <c r="C473" s="230"/>
      <c r="D473" s="234"/>
    </row>
    <row r="474" spans="1:4" x14ac:dyDescent="0.25">
      <c r="A474" s="223"/>
      <c r="B474" s="222"/>
      <c r="C474" s="230"/>
      <c r="D474" s="234"/>
    </row>
    <row r="475" spans="1:4" x14ac:dyDescent="0.25">
      <c r="A475" s="223"/>
      <c r="B475" s="222"/>
      <c r="C475" s="230"/>
      <c r="D475" s="234"/>
    </row>
    <row r="476" spans="1:4" x14ac:dyDescent="0.25">
      <c r="A476" s="223"/>
      <c r="B476" s="222"/>
      <c r="C476" s="230"/>
      <c r="D476" s="234"/>
    </row>
    <row r="477" spans="1:4" x14ac:dyDescent="0.25">
      <c r="A477" s="223"/>
      <c r="B477" s="222"/>
      <c r="C477" s="230"/>
      <c r="D477" s="234"/>
    </row>
    <row r="478" spans="1:4" x14ac:dyDescent="0.25">
      <c r="A478" s="223"/>
      <c r="B478" s="222"/>
      <c r="C478" s="230"/>
      <c r="D478" s="234"/>
    </row>
    <row r="479" spans="1:4" x14ac:dyDescent="0.25">
      <c r="A479" s="223"/>
      <c r="B479" s="222"/>
      <c r="C479" s="230"/>
      <c r="D479" s="234"/>
    </row>
    <row r="480" spans="1:4" x14ac:dyDescent="0.25">
      <c r="A480" s="223"/>
      <c r="B480" s="222"/>
      <c r="C480" s="230"/>
      <c r="D480" s="234"/>
    </row>
    <row r="481" spans="1:4" x14ac:dyDescent="0.25">
      <c r="A481" s="223"/>
      <c r="B481" s="222"/>
      <c r="C481" s="230"/>
      <c r="D481" s="234"/>
    </row>
    <row r="482" spans="1:4" x14ac:dyDescent="0.25">
      <c r="A482" s="223"/>
      <c r="B482" s="222"/>
      <c r="C482" s="230"/>
      <c r="D482" s="234"/>
    </row>
    <row r="483" spans="1:4" x14ac:dyDescent="0.25">
      <c r="A483" s="223"/>
      <c r="B483" s="222"/>
      <c r="C483" s="230"/>
      <c r="D483" s="234"/>
    </row>
    <row r="484" spans="1:4" x14ac:dyDescent="0.25">
      <c r="A484" s="223"/>
      <c r="B484" s="222"/>
      <c r="C484" s="230"/>
      <c r="D484" s="234"/>
    </row>
    <row r="485" spans="1:4" x14ac:dyDescent="0.25">
      <c r="A485" s="223"/>
      <c r="B485" s="222"/>
      <c r="C485" s="230"/>
      <c r="D485" s="234"/>
    </row>
    <row r="486" spans="1:4" x14ac:dyDescent="0.25">
      <c r="A486" s="223"/>
      <c r="B486" s="222"/>
      <c r="C486" s="230"/>
      <c r="D486" s="234"/>
    </row>
    <row r="487" spans="1:4" x14ac:dyDescent="0.25">
      <c r="A487" s="223"/>
      <c r="B487" s="222"/>
      <c r="C487" s="230"/>
      <c r="D487" s="234"/>
    </row>
    <row r="488" spans="1:4" x14ac:dyDescent="0.25">
      <c r="A488" s="223"/>
      <c r="B488" s="222"/>
      <c r="C488" s="230"/>
      <c r="D488" s="234"/>
    </row>
    <row r="489" spans="1:4" x14ac:dyDescent="0.25">
      <c r="A489" s="223"/>
      <c r="B489" s="222"/>
      <c r="C489" s="230"/>
      <c r="D489" s="234"/>
    </row>
    <row r="490" spans="1:4" x14ac:dyDescent="0.25">
      <c r="A490" s="223"/>
      <c r="B490" s="222"/>
      <c r="C490" s="230"/>
      <c r="D490" s="234"/>
    </row>
    <row r="491" spans="1:4" x14ac:dyDescent="0.25">
      <c r="A491" s="223"/>
      <c r="B491" s="222"/>
      <c r="C491" s="230"/>
      <c r="D491" s="234"/>
    </row>
    <row r="492" spans="1:4" x14ac:dyDescent="0.25">
      <c r="A492" s="223"/>
      <c r="B492" s="222"/>
      <c r="C492" s="230"/>
      <c r="D492" s="234"/>
    </row>
    <row r="493" spans="1:4" x14ac:dyDescent="0.25">
      <c r="A493" s="223"/>
      <c r="B493" s="222"/>
      <c r="C493" s="230"/>
      <c r="D493" s="234"/>
    </row>
    <row r="494" spans="1:4" x14ac:dyDescent="0.25">
      <c r="A494" s="223"/>
      <c r="B494" s="222"/>
      <c r="C494" s="230"/>
      <c r="D494" s="234"/>
    </row>
    <row r="495" spans="1:4" x14ac:dyDescent="0.25">
      <c r="A495" s="223"/>
      <c r="B495" s="222"/>
      <c r="C495" s="230"/>
      <c r="D495" s="234"/>
    </row>
    <row r="496" spans="1:4" x14ac:dyDescent="0.25">
      <c r="A496" s="223"/>
      <c r="B496" s="222"/>
      <c r="C496" s="230"/>
      <c r="D496" s="234"/>
    </row>
    <row r="497" spans="1:4" x14ac:dyDescent="0.25">
      <c r="A497" s="223"/>
      <c r="B497" s="222"/>
      <c r="C497" s="230"/>
      <c r="D497" s="234"/>
    </row>
    <row r="498" spans="1:4" x14ac:dyDescent="0.25">
      <c r="A498" s="223"/>
      <c r="B498" s="222"/>
      <c r="C498" s="230"/>
      <c r="D498" s="234"/>
    </row>
    <row r="499" spans="1:4" x14ac:dyDescent="0.25">
      <c r="A499" s="223"/>
      <c r="B499" s="222"/>
      <c r="C499" s="230"/>
      <c r="D499" s="234"/>
    </row>
    <row r="500" spans="1:4" x14ac:dyDescent="0.25">
      <c r="A500" s="223"/>
      <c r="B500" s="222"/>
      <c r="C500" s="230"/>
      <c r="D500" s="234"/>
    </row>
    <row r="501" spans="1:4" x14ac:dyDescent="0.25">
      <c r="A501" s="223"/>
      <c r="B501" s="222"/>
      <c r="C501" s="230"/>
      <c r="D501" s="234"/>
    </row>
    <row r="502" spans="1:4" x14ac:dyDescent="0.25">
      <c r="A502" s="223"/>
      <c r="B502" s="222"/>
      <c r="C502" s="230"/>
      <c r="D502" s="234"/>
    </row>
    <row r="503" spans="1:4" x14ac:dyDescent="0.25">
      <c r="A503" s="223"/>
      <c r="B503" s="222"/>
      <c r="C503" s="230"/>
      <c r="D503" s="234"/>
    </row>
    <row r="504" spans="1:4" x14ac:dyDescent="0.25">
      <c r="A504" s="223"/>
      <c r="B504" s="222"/>
      <c r="C504" s="230"/>
      <c r="D504" s="234"/>
    </row>
    <row r="505" spans="1:4" x14ac:dyDescent="0.25">
      <c r="A505" s="223"/>
      <c r="B505" s="222"/>
      <c r="C505" s="230"/>
      <c r="D505" s="234"/>
    </row>
    <row r="506" spans="1:4" x14ac:dyDescent="0.25">
      <c r="A506" s="223"/>
      <c r="B506" s="222"/>
      <c r="C506" s="230"/>
      <c r="D506" s="234"/>
    </row>
    <row r="507" spans="1:4" x14ac:dyDescent="0.25">
      <c r="A507" s="223"/>
      <c r="B507" s="222"/>
      <c r="C507" s="230"/>
      <c r="D507" s="234"/>
    </row>
    <row r="508" spans="1:4" x14ac:dyDescent="0.25">
      <c r="A508" s="223"/>
      <c r="B508" s="222"/>
      <c r="C508" s="230"/>
      <c r="D508" s="234"/>
    </row>
    <row r="509" spans="1:4" x14ac:dyDescent="0.25">
      <c r="A509" s="223"/>
      <c r="B509" s="222"/>
      <c r="C509" s="230"/>
      <c r="D509" s="234"/>
    </row>
    <row r="510" spans="1:4" x14ac:dyDescent="0.25">
      <c r="A510" s="223"/>
      <c r="B510" s="222"/>
      <c r="C510" s="230"/>
      <c r="D510" s="234"/>
    </row>
    <row r="511" spans="1:4" x14ac:dyDescent="0.25">
      <c r="A511" s="223"/>
      <c r="B511" s="222"/>
      <c r="C511" s="230"/>
      <c r="D511" s="234"/>
    </row>
    <row r="512" spans="1:4" x14ac:dyDescent="0.25">
      <c r="A512" s="223"/>
      <c r="B512" s="222"/>
      <c r="C512" s="230"/>
      <c r="D512" s="234"/>
    </row>
    <row r="513" spans="1:4" x14ac:dyDescent="0.25">
      <c r="A513" s="223"/>
      <c r="B513" s="222"/>
      <c r="C513" s="230"/>
      <c r="D513" s="234"/>
    </row>
    <row r="514" spans="1:4" x14ac:dyDescent="0.25">
      <c r="A514" s="223"/>
      <c r="B514" s="222"/>
      <c r="C514" s="230"/>
      <c r="D514" s="234"/>
    </row>
    <row r="515" spans="1:4" x14ac:dyDescent="0.25">
      <c r="A515" s="223"/>
      <c r="B515" s="222"/>
      <c r="C515" s="230"/>
      <c r="D515" s="234"/>
    </row>
    <row r="516" spans="1:4" x14ac:dyDescent="0.25">
      <c r="A516" s="223"/>
      <c r="B516" s="222"/>
      <c r="C516" s="230"/>
      <c r="D516" s="234"/>
    </row>
    <row r="517" spans="1:4" x14ac:dyDescent="0.25">
      <c r="A517" s="223"/>
      <c r="B517" s="222"/>
      <c r="C517" s="230"/>
      <c r="D517" s="234"/>
    </row>
    <row r="518" spans="1:4" x14ac:dyDescent="0.25">
      <c r="A518" s="223"/>
      <c r="B518" s="222"/>
      <c r="C518" s="230"/>
      <c r="D518" s="234"/>
    </row>
    <row r="519" spans="1:4" x14ac:dyDescent="0.25">
      <c r="A519" s="223"/>
      <c r="B519" s="222"/>
      <c r="C519" s="230"/>
      <c r="D519" s="234"/>
    </row>
    <row r="520" spans="1:4" x14ac:dyDescent="0.25">
      <c r="A520" s="223"/>
      <c r="B520" s="222"/>
      <c r="C520" s="230"/>
      <c r="D520" s="234"/>
    </row>
    <row r="521" spans="1:4" x14ac:dyDescent="0.25">
      <c r="A521" s="223"/>
      <c r="B521" s="222"/>
      <c r="C521" s="230"/>
      <c r="D521" s="234"/>
    </row>
    <row r="522" spans="1:4" x14ac:dyDescent="0.25">
      <c r="A522" s="223"/>
      <c r="B522" s="222"/>
      <c r="C522" s="230"/>
      <c r="D522" s="234"/>
    </row>
    <row r="523" spans="1:4" x14ac:dyDescent="0.25">
      <c r="A523" s="223"/>
      <c r="B523" s="222"/>
      <c r="C523" s="230"/>
      <c r="D523" s="234"/>
    </row>
    <row r="524" spans="1:4" x14ac:dyDescent="0.25">
      <c r="A524" s="223"/>
      <c r="B524" s="222"/>
      <c r="C524" s="230"/>
      <c r="D524" s="234"/>
    </row>
    <row r="525" spans="1:4" x14ac:dyDescent="0.25">
      <c r="A525" s="223"/>
      <c r="B525" s="222"/>
      <c r="C525" s="230"/>
      <c r="D525" s="234"/>
    </row>
    <row r="526" spans="1:4" x14ac:dyDescent="0.25">
      <c r="A526" s="223"/>
      <c r="B526" s="222"/>
      <c r="C526" s="230"/>
      <c r="D526" s="234"/>
    </row>
    <row r="527" spans="1:4" ht="13.8" thickBot="1" x14ac:dyDescent="0.3">
      <c r="A527" s="224"/>
      <c r="B527" s="225"/>
      <c r="C527" s="231"/>
      <c r="D527" s="234"/>
    </row>
  </sheetData>
  <conditionalFormatting sqref="C3:C67">
    <cfRule type="cellIs" dxfId="7" priority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27"/>
  <sheetViews>
    <sheetView topLeftCell="A40" workbookViewId="0">
      <selection activeCell="E76" sqref="E76"/>
    </sheetView>
  </sheetViews>
  <sheetFormatPr defaultRowHeight="13.2" x14ac:dyDescent="0.25"/>
  <cols>
    <col min="1" max="1" width="14.109375" bestFit="1" customWidth="1"/>
    <col min="2" max="2" width="17.44140625" bestFit="1" customWidth="1"/>
    <col min="3" max="3" width="19.88671875" customWidth="1"/>
    <col min="4" max="4" width="14.6640625" bestFit="1" customWidth="1"/>
  </cols>
  <sheetData>
    <row r="1" spans="1:4" ht="13.8" thickBot="1" x14ac:dyDescent="0.3"/>
    <row r="2" spans="1:4" ht="24.6" x14ac:dyDescent="0.4">
      <c r="A2" s="226" t="s">
        <v>146</v>
      </c>
      <c r="B2" s="227" t="s">
        <v>147</v>
      </c>
      <c r="C2" s="228" t="s">
        <v>148</v>
      </c>
      <c r="D2" s="232" t="s">
        <v>149</v>
      </c>
    </row>
    <row r="3" spans="1:4" ht="13.8" x14ac:dyDescent="0.25">
      <c r="A3" s="162">
        <v>40914</v>
      </c>
      <c r="B3" s="163">
        <v>40941</v>
      </c>
      <c r="C3" s="193">
        <v>1912.7708815685455</v>
      </c>
      <c r="D3" s="233">
        <f>C3</f>
        <v>1912.7708815685455</v>
      </c>
    </row>
    <row r="4" spans="1:4" ht="13.8" x14ac:dyDescent="0.25">
      <c r="A4" s="164">
        <v>40977</v>
      </c>
      <c r="B4" s="165">
        <v>40982</v>
      </c>
      <c r="C4" s="192">
        <v>1417.2412182838434</v>
      </c>
      <c r="D4" s="233">
        <f>C4+D3</f>
        <v>3330.0120998523889</v>
      </c>
    </row>
    <row r="5" spans="1:4" ht="13.8" x14ac:dyDescent="0.25">
      <c r="A5" s="164">
        <v>40983</v>
      </c>
      <c r="B5" s="165">
        <v>41044</v>
      </c>
      <c r="C5" s="192">
        <v>1436.2753295890411</v>
      </c>
      <c r="D5" s="233">
        <f t="shared" ref="D5:D67" si="0">C5+D4</f>
        <v>4766.2874294414305</v>
      </c>
    </row>
    <row r="6" spans="1:4" ht="13.8" x14ac:dyDescent="0.25">
      <c r="A6" s="164">
        <v>40998</v>
      </c>
      <c r="B6" s="165">
        <v>41019</v>
      </c>
      <c r="C6" s="192">
        <v>1026.6001309790624</v>
      </c>
      <c r="D6" s="233">
        <f t="shared" si="0"/>
        <v>5792.8875604204932</v>
      </c>
    </row>
    <row r="7" spans="1:4" ht="13.8" x14ac:dyDescent="0.25">
      <c r="A7" s="164">
        <v>41081</v>
      </c>
      <c r="B7" s="165">
        <v>41099</v>
      </c>
      <c r="C7" s="192">
        <v>1252.4865958622445</v>
      </c>
      <c r="D7" s="233">
        <f t="shared" si="0"/>
        <v>7045.3741562827381</v>
      </c>
    </row>
    <row r="8" spans="1:4" ht="13.8" x14ac:dyDescent="0.25">
      <c r="A8" s="164">
        <v>41065</v>
      </c>
      <c r="B8" s="165">
        <v>41071</v>
      </c>
      <c r="C8" s="192">
        <v>1699.4658520547946</v>
      </c>
      <c r="D8" s="233">
        <f t="shared" si="0"/>
        <v>8744.8400083375327</v>
      </c>
    </row>
    <row r="9" spans="1:4" ht="13.8" x14ac:dyDescent="0.25">
      <c r="A9" s="164">
        <v>41073</v>
      </c>
      <c r="B9" s="165">
        <v>41078</v>
      </c>
      <c r="C9" s="192">
        <v>-1030.3783561643836</v>
      </c>
      <c r="D9" s="233">
        <f t="shared" si="0"/>
        <v>7714.4616521731496</v>
      </c>
    </row>
    <row r="10" spans="1:4" ht="13.8" x14ac:dyDescent="0.25">
      <c r="A10" s="164">
        <v>41074</v>
      </c>
      <c r="B10" s="165">
        <v>41080</v>
      </c>
      <c r="C10" s="192">
        <v>1676.4413578082192</v>
      </c>
      <c r="D10" s="233">
        <f t="shared" si="0"/>
        <v>9390.9030099813681</v>
      </c>
    </row>
    <row r="11" spans="1:4" ht="13.8" x14ac:dyDescent="0.25">
      <c r="A11" s="164">
        <v>41079</v>
      </c>
      <c r="B11" s="165">
        <v>41127</v>
      </c>
      <c r="C11" s="192">
        <v>1549.6706638465753</v>
      </c>
      <c r="D11" s="233">
        <f t="shared" si="0"/>
        <v>10940.573673827943</v>
      </c>
    </row>
    <row r="12" spans="1:4" ht="13.8" x14ac:dyDescent="0.25">
      <c r="A12" s="164">
        <v>41080</v>
      </c>
      <c r="B12" s="165">
        <v>41096</v>
      </c>
      <c r="C12" s="192">
        <v>1409.8707938691534</v>
      </c>
      <c r="D12" s="233">
        <f t="shared" si="0"/>
        <v>12350.444467697096</v>
      </c>
    </row>
    <row r="13" spans="1:4" ht="13.8" x14ac:dyDescent="0.25">
      <c r="A13" s="164">
        <v>41081</v>
      </c>
      <c r="B13" s="165">
        <v>41099</v>
      </c>
      <c r="C13" s="192">
        <v>1252.4865958622445</v>
      </c>
      <c r="D13" s="233">
        <f t="shared" si="0"/>
        <v>13602.931063559341</v>
      </c>
    </row>
    <row r="14" spans="1:4" ht="13.8" x14ac:dyDescent="0.25">
      <c r="A14" s="164">
        <v>41096</v>
      </c>
      <c r="B14" s="165">
        <v>41138</v>
      </c>
      <c r="C14" s="192">
        <v>220.44609415013565</v>
      </c>
      <c r="D14" s="233">
        <f t="shared" si="0"/>
        <v>13823.377157709478</v>
      </c>
    </row>
    <row r="15" spans="1:4" ht="13.8" x14ac:dyDescent="0.25">
      <c r="A15" s="164">
        <v>41108</v>
      </c>
      <c r="B15" s="165">
        <v>41120</v>
      </c>
      <c r="C15" s="192">
        <v>-1312.3997738197279</v>
      </c>
      <c r="D15" s="233">
        <f t="shared" si="0"/>
        <v>12510.977383889749</v>
      </c>
    </row>
    <row r="16" spans="1:4" ht="13.8" x14ac:dyDescent="0.25">
      <c r="A16" s="164">
        <v>41134</v>
      </c>
      <c r="B16" s="165">
        <v>41150</v>
      </c>
      <c r="C16" s="192">
        <v>1200.9030737656981</v>
      </c>
      <c r="D16" s="233">
        <f t="shared" si="0"/>
        <v>13711.880457655447</v>
      </c>
    </row>
    <row r="17" spans="1:4" ht="13.8" x14ac:dyDescent="0.25">
      <c r="A17" s="164">
        <v>41147</v>
      </c>
      <c r="B17" s="165">
        <v>41164</v>
      </c>
      <c r="C17" s="192">
        <v>1404.1809206328767</v>
      </c>
      <c r="D17" s="233">
        <f t="shared" si="0"/>
        <v>15116.061378288323</v>
      </c>
    </row>
    <row r="18" spans="1:4" ht="13.8" x14ac:dyDescent="0.25">
      <c r="A18" s="164">
        <v>41159</v>
      </c>
      <c r="B18" s="165">
        <v>41169</v>
      </c>
      <c r="C18" s="192">
        <v>-1295.7626520589017</v>
      </c>
      <c r="D18" s="233">
        <f t="shared" si="0"/>
        <v>13820.298726229421</v>
      </c>
    </row>
    <row r="19" spans="1:4" ht="13.8" x14ac:dyDescent="0.25">
      <c r="A19" s="164">
        <v>41185</v>
      </c>
      <c r="B19" s="165">
        <v>41187</v>
      </c>
      <c r="C19" s="192">
        <v>1234.6032618082197</v>
      </c>
      <c r="D19" s="233">
        <f t="shared" si="0"/>
        <v>15054.90198803764</v>
      </c>
    </row>
    <row r="20" spans="1:4" ht="13.8" x14ac:dyDescent="0.25">
      <c r="A20" s="164">
        <v>41185</v>
      </c>
      <c r="B20" s="165">
        <v>41188</v>
      </c>
      <c r="C20" s="192">
        <v>2153.4996547945207</v>
      </c>
      <c r="D20" s="233">
        <f t="shared" si="0"/>
        <v>17208.401642832159</v>
      </c>
    </row>
    <row r="21" spans="1:4" ht="13.8" x14ac:dyDescent="0.25">
      <c r="A21" s="164">
        <v>41185</v>
      </c>
      <c r="B21" s="165">
        <v>41190</v>
      </c>
      <c r="C21" s="192">
        <v>414.76396341917814</v>
      </c>
      <c r="D21" s="233">
        <f t="shared" si="0"/>
        <v>17623.165606251336</v>
      </c>
    </row>
    <row r="22" spans="1:4" ht="13.8" x14ac:dyDescent="0.25">
      <c r="A22" s="164">
        <v>41194</v>
      </c>
      <c r="B22" s="165">
        <v>41214</v>
      </c>
      <c r="C22" s="192">
        <v>1625.7499548800004</v>
      </c>
      <c r="D22" s="233">
        <f t="shared" si="0"/>
        <v>19248.915561131336</v>
      </c>
    </row>
    <row r="23" spans="1:4" ht="13.8" x14ac:dyDescent="0.25">
      <c r="A23" s="164">
        <v>41200</v>
      </c>
      <c r="B23" s="165">
        <v>41205</v>
      </c>
      <c r="C23" s="192">
        <v>-1233.5222625753406</v>
      </c>
      <c r="D23" s="233">
        <f t="shared" si="0"/>
        <v>18015.393298555995</v>
      </c>
    </row>
    <row r="24" spans="1:4" ht="13.8" x14ac:dyDescent="0.25">
      <c r="A24" s="164">
        <v>41200</v>
      </c>
      <c r="B24" s="165">
        <v>41255</v>
      </c>
      <c r="C24" s="192">
        <v>875.65316715616609</v>
      </c>
      <c r="D24" s="233">
        <f t="shared" si="0"/>
        <v>18891.046465712163</v>
      </c>
    </row>
    <row r="25" spans="1:4" ht="13.8" x14ac:dyDescent="0.25">
      <c r="A25" s="164">
        <v>41205</v>
      </c>
      <c r="B25" s="165">
        <v>41235</v>
      </c>
      <c r="C25" s="192">
        <v>-929.22579753424816</v>
      </c>
      <c r="D25" s="233">
        <f t="shared" si="0"/>
        <v>17961.820668177916</v>
      </c>
    </row>
    <row r="26" spans="1:4" ht="13.8" x14ac:dyDescent="0.25">
      <c r="A26" s="164">
        <v>41218</v>
      </c>
      <c r="B26" s="165">
        <v>41228</v>
      </c>
      <c r="C26" s="192">
        <v>421.41748569725894</v>
      </c>
      <c r="D26" s="233">
        <f t="shared" si="0"/>
        <v>18383.238153875176</v>
      </c>
    </row>
    <row r="27" spans="1:4" ht="13.8" x14ac:dyDescent="0.25">
      <c r="A27" s="164">
        <v>41219</v>
      </c>
      <c r="B27" s="165">
        <v>41247</v>
      </c>
      <c r="C27" s="192">
        <v>2030.5052008876712</v>
      </c>
      <c r="D27" s="233">
        <f t="shared" si="0"/>
        <v>20413.743354762846</v>
      </c>
    </row>
    <row r="28" spans="1:4" ht="13.8" x14ac:dyDescent="0.25">
      <c r="A28" s="164">
        <v>41222</v>
      </c>
      <c r="B28" s="165">
        <v>41278</v>
      </c>
      <c r="C28" s="192">
        <v>1564.3068918356164</v>
      </c>
      <c r="D28" s="233">
        <f t="shared" si="0"/>
        <v>21978.050246598461</v>
      </c>
    </row>
    <row r="29" spans="1:4" ht="13.8" x14ac:dyDescent="0.25">
      <c r="A29" s="164">
        <v>41246</v>
      </c>
      <c r="B29" s="165">
        <v>41277</v>
      </c>
      <c r="C29" s="192">
        <v>1351.8498500810967</v>
      </c>
      <c r="D29" s="233">
        <f t="shared" si="0"/>
        <v>23329.900096679557</v>
      </c>
    </row>
    <row r="30" spans="1:4" ht="13.8" x14ac:dyDescent="0.25">
      <c r="A30" s="164">
        <v>41250</v>
      </c>
      <c r="B30" s="165">
        <v>41276</v>
      </c>
      <c r="C30" s="192">
        <v>1595.3447504917795</v>
      </c>
      <c r="D30" s="233">
        <f t="shared" si="0"/>
        <v>24925.244847171336</v>
      </c>
    </row>
    <row r="31" spans="1:4" ht="13.8" x14ac:dyDescent="0.25">
      <c r="A31" s="164">
        <v>41264</v>
      </c>
      <c r="B31" s="165">
        <v>41276</v>
      </c>
      <c r="C31" s="192">
        <v>1449.0873459386301</v>
      </c>
      <c r="D31" s="233">
        <f t="shared" si="0"/>
        <v>26374.332193109967</v>
      </c>
    </row>
    <row r="32" spans="1:4" ht="13.8" x14ac:dyDescent="0.25">
      <c r="A32" s="164">
        <v>41267</v>
      </c>
      <c r="B32" s="165">
        <v>41292</v>
      </c>
      <c r="C32" s="192">
        <v>1599.9864733260267</v>
      </c>
      <c r="D32" s="233">
        <f t="shared" si="0"/>
        <v>27974.318666435993</v>
      </c>
    </row>
    <row r="33" spans="1:4" ht="13.8" x14ac:dyDescent="0.25">
      <c r="A33" s="164">
        <v>41278</v>
      </c>
      <c r="B33" s="165">
        <v>41285</v>
      </c>
      <c r="C33" s="192">
        <v>-834.64202339266012</v>
      </c>
      <c r="D33" s="233">
        <f t="shared" si="0"/>
        <v>27139.676643043334</v>
      </c>
    </row>
    <row r="34" spans="1:4" ht="13.8" x14ac:dyDescent="0.25">
      <c r="A34" s="164">
        <v>41285</v>
      </c>
      <c r="B34" s="165">
        <v>41290</v>
      </c>
      <c r="C34" s="192">
        <v>1644.8434371369849</v>
      </c>
      <c r="D34" s="233">
        <f t="shared" si="0"/>
        <v>28784.520080180318</v>
      </c>
    </row>
    <row r="35" spans="1:4" ht="13.8" x14ac:dyDescent="0.25">
      <c r="A35" s="164">
        <v>41288</v>
      </c>
      <c r="B35" s="165">
        <v>41298</v>
      </c>
      <c r="C35" s="192">
        <v>1848.0149059726029</v>
      </c>
      <c r="D35" s="233">
        <f t="shared" si="0"/>
        <v>30632.534986152921</v>
      </c>
    </row>
    <row r="36" spans="1:4" ht="13.8" x14ac:dyDescent="0.25">
      <c r="A36" s="164">
        <v>41289</v>
      </c>
      <c r="B36" s="165">
        <v>41298</v>
      </c>
      <c r="C36" s="192">
        <v>1948.576940169866</v>
      </c>
      <c r="D36" s="233">
        <f t="shared" si="0"/>
        <v>32581.111926322788</v>
      </c>
    </row>
    <row r="37" spans="1:4" ht="13.8" x14ac:dyDescent="0.25">
      <c r="A37" s="164">
        <v>41298</v>
      </c>
      <c r="B37" s="165">
        <v>41305</v>
      </c>
      <c r="C37" s="192">
        <v>1100.4989549159986</v>
      </c>
      <c r="D37" s="233">
        <f t="shared" si="0"/>
        <v>33681.61088123879</v>
      </c>
    </row>
    <row r="38" spans="1:4" ht="13.8" x14ac:dyDescent="0.25">
      <c r="A38" s="164">
        <v>41313</v>
      </c>
      <c r="B38" s="165">
        <v>41325</v>
      </c>
      <c r="C38" s="192">
        <v>1253.3475701102477</v>
      </c>
      <c r="D38" s="233">
        <f t="shared" si="0"/>
        <v>34934.958451349041</v>
      </c>
    </row>
    <row r="39" spans="1:4" ht="13.8" x14ac:dyDescent="0.25">
      <c r="A39" s="164">
        <v>41320</v>
      </c>
      <c r="B39" s="165">
        <v>41338</v>
      </c>
      <c r="C39" s="192">
        <v>2148.3474130510663</v>
      </c>
      <c r="D39" s="233">
        <f t="shared" si="0"/>
        <v>37083.305864400107</v>
      </c>
    </row>
    <row r="40" spans="1:4" ht="13.8" x14ac:dyDescent="0.25">
      <c r="A40" s="164">
        <v>41325</v>
      </c>
      <c r="B40" s="165">
        <v>41338</v>
      </c>
      <c r="C40" s="192">
        <v>1097.2763290410981</v>
      </c>
      <c r="D40" s="233">
        <f t="shared" si="0"/>
        <v>38180.582193441202</v>
      </c>
    </row>
    <row r="41" spans="1:4" ht="13.8" x14ac:dyDescent="0.25">
      <c r="A41" s="164">
        <v>41331</v>
      </c>
      <c r="B41" s="165">
        <v>41333</v>
      </c>
      <c r="C41" s="192">
        <v>-808.87739947397074</v>
      </c>
      <c r="D41" s="233">
        <f t="shared" si="0"/>
        <v>37371.704793967234</v>
      </c>
    </row>
    <row r="42" spans="1:4" ht="13.8" x14ac:dyDescent="0.25">
      <c r="A42" s="164">
        <v>41338</v>
      </c>
      <c r="B42" s="165">
        <v>41352</v>
      </c>
      <c r="C42" s="192">
        <v>1774.7276493150648</v>
      </c>
      <c r="D42" s="233">
        <f t="shared" si="0"/>
        <v>39146.432443282298</v>
      </c>
    </row>
    <row r="43" spans="1:4" ht="13.8" x14ac:dyDescent="0.25">
      <c r="A43" s="164">
        <v>41340</v>
      </c>
      <c r="B43" s="165">
        <v>41347</v>
      </c>
      <c r="C43" s="192">
        <v>-826.13922993013693</v>
      </c>
      <c r="D43" s="233">
        <f t="shared" si="0"/>
        <v>38320.293213352161</v>
      </c>
    </row>
    <row r="44" spans="1:4" ht="13.8" x14ac:dyDescent="0.25">
      <c r="A44" s="164">
        <v>41359</v>
      </c>
      <c r="B44" s="165">
        <v>41379</v>
      </c>
      <c r="C44" s="192">
        <v>-893.34483817534101</v>
      </c>
      <c r="D44" s="233">
        <f t="shared" si="0"/>
        <v>37426.94837517682</v>
      </c>
    </row>
    <row r="45" spans="1:4" ht="13.8" x14ac:dyDescent="0.25">
      <c r="A45" s="164">
        <v>41390</v>
      </c>
      <c r="B45" s="165">
        <v>41409</v>
      </c>
      <c r="C45" s="192">
        <v>2003.6201401150665</v>
      </c>
      <c r="D45" s="233">
        <f t="shared" si="0"/>
        <v>39430.568515291889</v>
      </c>
    </row>
    <row r="46" spans="1:4" ht="13.8" x14ac:dyDescent="0.25">
      <c r="A46" s="164">
        <v>41393</v>
      </c>
      <c r="B46" s="165">
        <v>41400</v>
      </c>
      <c r="C46" s="192">
        <v>1941.8367454435083</v>
      </c>
      <c r="D46" s="233">
        <f t="shared" si="0"/>
        <v>41372.405260735395</v>
      </c>
    </row>
    <row r="47" spans="1:4" ht="13.8" x14ac:dyDescent="0.25">
      <c r="A47" s="164">
        <v>41397</v>
      </c>
      <c r="B47" s="165">
        <v>41409</v>
      </c>
      <c r="C47" s="192">
        <v>2095.5236705343564</v>
      </c>
      <c r="D47" s="233">
        <f t="shared" si="0"/>
        <v>43467.928931269751</v>
      </c>
    </row>
    <row r="48" spans="1:4" ht="13.8" x14ac:dyDescent="0.25">
      <c r="A48" s="164">
        <v>41400</v>
      </c>
      <c r="B48" s="165">
        <v>41410</v>
      </c>
      <c r="C48" s="192">
        <v>1540.5094835000014</v>
      </c>
      <c r="D48" s="233">
        <f t="shared" si="0"/>
        <v>45008.438414769749</v>
      </c>
    </row>
    <row r="49" spans="1:4" ht="13.8" x14ac:dyDescent="0.25">
      <c r="A49" s="164">
        <v>41400</v>
      </c>
      <c r="B49" s="165">
        <v>41403</v>
      </c>
      <c r="C49" s="192">
        <v>1593.7366618327667</v>
      </c>
      <c r="D49" s="233">
        <f t="shared" si="0"/>
        <v>46602.175076602514</v>
      </c>
    </row>
    <row r="50" spans="1:4" ht="13.8" x14ac:dyDescent="0.25">
      <c r="A50" s="164">
        <v>41402</v>
      </c>
      <c r="B50" s="165">
        <v>41410</v>
      </c>
      <c r="C50" s="192">
        <v>3026.1933190925984</v>
      </c>
      <c r="D50" s="233">
        <f t="shared" si="0"/>
        <v>49628.368395695114</v>
      </c>
    </row>
    <row r="51" spans="1:4" ht="13.8" x14ac:dyDescent="0.25">
      <c r="A51" s="164">
        <v>41403</v>
      </c>
      <c r="B51" s="165">
        <v>41408</v>
      </c>
      <c r="C51" s="192">
        <v>1273.5581120246593</v>
      </c>
      <c r="D51" s="233">
        <f t="shared" si="0"/>
        <v>50901.926507719771</v>
      </c>
    </row>
    <row r="52" spans="1:4" ht="13.8" x14ac:dyDescent="0.25">
      <c r="A52" s="164">
        <v>41410</v>
      </c>
      <c r="B52" s="165">
        <v>41411</v>
      </c>
      <c r="C52" s="192">
        <v>2502.7396065755638</v>
      </c>
      <c r="D52" s="233">
        <f t="shared" si="0"/>
        <v>53404.666114295338</v>
      </c>
    </row>
    <row r="53" spans="1:4" ht="13.8" x14ac:dyDescent="0.25">
      <c r="A53" s="164">
        <v>41451</v>
      </c>
      <c r="B53" s="165">
        <v>41472</v>
      </c>
      <c r="C53" s="192">
        <v>2533.0335498027407</v>
      </c>
      <c r="D53" s="233">
        <f t="shared" si="0"/>
        <v>55937.69966409808</v>
      </c>
    </row>
    <row r="54" spans="1:4" ht="13.8" x14ac:dyDescent="0.25">
      <c r="A54" s="164">
        <v>41452</v>
      </c>
      <c r="B54" s="165">
        <v>41488</v>
      </c>
      <c r="C54" s="192">
        <v>2112.5427081392895</v>
      </c>
      <c r="D54" s="233">
        <f t="shared" si="0"/>
        <v>58050.242372237371</v>
      </c>
    </row>
    <row r="55" spans="1:4" ht="13.8" x14ac:dyDescent="0.25">
      <c r="A55" s="164">
        <v>41452</v>
      </c>
      <c r="B55" s="165">
        <v>41456</v>
      </c>
      <c r="C55" s="192">
        <v>1818.1496555932035</v>
      </c>
      <c r="D55" s="233">
        <f t="shared" si="0"/>
        <v>59868.392027830574</v>
      </c>
    </row>
    <row r="56" spans="1:4" ht="13.8" x14ac:dyDescent="0.25">
      <c r="A56" s="164">
        <v>41466</v>
      </c>
      <c r="B56" s="165">
        <v>41514</v>
      </c>
      <c r="C56" s="192">
        <v>-982.79651698849284</v>
      </c>
      <c r="D56" s="233">
        <f t="shared" si="0"/>
        <v>58885.595510842082</v>
      </c>
    </row>
    <row r="57" spans="1:4" ht="13.8" x14ac:dyDescent="0.25">
      <c r="A57" s="164">
        <v>41467</v>
      </c>
      <c r="B57" s="165">
        <v>41487</v>
      </c>
      <c r="C57" s="192">
        <v>1923.3467187424658</v>
      </c>
      <c r="D57" s="233">
        <f t="shared" si="0"/>
        <v>60808.942229584551</v>
      </c>
    </row>
    <row r="58" spans="1:4" ht="13.8" x14ac:dyDescent="0.25">
      <c r="A58" s="164">
        <v>41479</v>
      </c>
      <c r="B58" s="165">
        <v>41485</v>
      </c>
      <c r="C58" s="192">
        <v>-1256.4705589041096</v>
      </c>
      <c r="D58" s="233">
        <f t="shared" si="0"/>
        <v>59552.471670680439</v>
      </c>
    </row>
    <row r="59" spans="1:4" ht="13.8" x14ac:dyDescent="0.25">
      <c r="A59" s="164">
        <v>41494</v>
      </c>
      <c r="B59" s="165">
        <v>41516</v>
      </c>
      <c r="C59" s="192">
        <v>-869.87693132219238</v>
      </c>
      <c r="D59" s="233">
        <f t="shared" si="0"/>
        <v>58682.594739358246</v>
      </c>
    </row>
    <row r="60" spans="1:4" ht="13.8" x14ac:dyDescent="0.25">
      <c r="A60" s="164">
        <v>41499</v>
      </c>
      <c r="B60" s="165">
        <v>41514</v>
      </c>
      <c r="C60" s="192">
        <v>1882.3532871232867</v>
      </c>
      <c r="D60" s="233">
        <f t="shared" si="0"/>
        <v>60564.948026481536</v>
      </c>
    </row>
    <row r="61" spans="1:4" ht="13.8" x14ac:dyDescent="0.25">
      <c r="A61" s="164">
        <v>41527</v>
      </c>
      <c r="B61" s="165">
        <v>41529</v>
      </c>
      <c r="C61" s="192">
        <v>1364.7191488438357</v>
      </c>
      <c r="D61" s="233">
        <f t="shared" si="0"/>
        <v>61929.667175325369</v>
      </c>
    </row>
    <row r="62" spans="1:4" ht="13.8" x14ac:dyDescent="0.25">
      <c r="A62" s="164">
        <v>41527</v>
      </c>
      <c r="B62" s="165">
        <v>41534</v>
      </c>
      <c r="C62" s="192">
        <v>1460.3301766246564</v>
      </c>
      <c r="D62" s="233">
        <f t="shared" si="0"/>
        <v>63389.997351950027</v>
      </c>
    </row>
    <row r="63" spans="1:4" ht="13.8" x14ac:dyDescent="0.25">
      <c r="A63" s="164">
        <v>41533</v>
      </c>
      <c r="B63" s="165">
        <v>41536</v>
      </c>
      <c r="C63" s="192">
        <v>1270.5342171862985</v>
      </c>
      <c r="D63" s="233">
        <f t="shared" si="0"/>
        <v>64660.531569136328</v>
      </c>
    </row>
    <row r="64" spans="1:4" ht="13.8" x14ac:dyDescent="0.25">
      <c r="A64" s="164">
        <v>41533</v>
      </c>
      <c r="B64" s="165">
        <v>41563</v>
      </c>
      <c r="C64" s="192">
        <v>1659.7719514210974</v>
      </c>
      <c r="D64" s="233">
        <f t="shared" si="0"/>
        <v>66320.303520557427</v>
      </c>
    </row>
    <row r="65" spans="1:4" ht="13.8" x14ac:dyDescent="0.25">
      <c r="A65" s="164">
        <v>41558</v>
      </c>
      <c r="B65" s="165">
        <v>41567</v>
      </c>
      <c r="C65" s="192">
        <v>-821.42371564394546</v>
      </c>
      <c r="D65" s="233">
        <f t="shared" si="0"/>
        <v>65498.879804913478</v>
      </c>
    </row>
    <row r="66" spans="1:4" ht="13.8" x14ac:dyDescent="0.25">
      <c r="A66" s="164">
        <v>41563</v>
      </c>
      <c r="B66" s="165">
        <v>41571</v>
      </c>
      <c r="C66" s="192">
        <v>1278.4442432526034</v>
      </c>
      <c r="D66" s="233">
        <f t="shared" si="0"/>
        <v>66777.324048166076</v>
      </c>
    </row>
    <row r="67" spans="1:4" ht="13.8" x14ac:dyDescent="0.25">
      <c r="A67" s="164">
        <v>41568</v>
      </c>
      <c r="B67" s="165">
        <v>41604</v>
      </c>
      <c r="C67" s="192">
        <v>-899.57167256986145</v>
      </c>
      <c r="D67" s="233">
        <f t="shared" si="0"/>
        <v>65877.752375596217</v>
      </c>
    </row>
    <row r="68" spans="1:4" x14ac:dyDescent="0.25">
      <c r="A68" s="223"/>
      <c r="B68" s="222"/>
      <c r="C68" s="230"/>
      <c r="D68" s="234"/>
    </row>
    <row r="69" spans="1:4" x14ac:dyDescent="0.25">
      <c r="A69" s="223"/>
      <c r="B69" s="222"/>
      <c r="C69" s="230"/>
      <c r="D69" s="234"/>
    </row>
    <row r="70" spans="1:4" x14ac:dyDescent="0.25">
      <c r="A70" s="223"/>
      <c r="B70" s="222"/>
      <c r="C70" s="230"/>
      <c r="D70" s="234"/>
    </row>
    <row r="71" spans="1:4" x14ac:dyDescent="0.25">
      <c r="A71" s="223"/>
      <c r="B71" s="222"/>
      <c r="C71" s="230"/>
      <c r="D71" s="234"/>
    </row>
    <row r="72" spans="1:4" x14ac:dyDescent="0.25">
      <c r="A72" s="223"/>
      <c r="B72" s="222"/>
      <c r="C72" s="230"/>
      <c r="D72" s="234"/>
    </row>
    <row r="73" spans="1:4" x14ac:dyDescent="0.25">
      <c r="A73" s="223"/>
      <c r="B73" s="222"/>
      <c r="C73" s="230"/>
      <c r="D73" s="234"/>
    </row>
    <row r="74" spans="1:4" x14ac:dyDescent="0.25">
      <c r="A74" s="223"/>
      <c r="B74" s="222"/>
      <c r="C74" s="230"/>
      <c r="D74" s="234"/>
    </row>
    <row r="75" spans="1:4" x14ac:dyDescent="0.25">
      <c r="A75" s="223"/>
      <c r="B75" s="222"/>
      <c r="C75" s="230"/>
      <c r="D75" s="234"/>
    </row>
    <row r="76" spans="1:4" x14ac:dyDescent="0.25">
      <c r="A76" s="223"/>
      <c r="B76" s="222"/>
      <c r="C76" s="230"/>
      <c r="D76" s="234"/>
    </row>
    <row r="77" spans="1:4" x14ac:dyDescent="0.25">
      <c r="A77" s="223"/>
      <c r="B77" s="222"/>
      <c r="C77" s="230"/>
      <c r="D77" s="234"/>
    </row>
    <row r="78" spans="1:4" x14ac:dyDescent="0.25">
      <c r="A78" s="223"/>
      <c r="B78" s="222"/>
      <c r="C78" s="230"/>
      <c r="D78" s="234"/>
    </row>
    <row r="79" spans="1:4" x14ac:dyDescent="0.25">
      <c r="A79" s="223"/>
      <c r="B79" s="222"/>
      <c r="C79" s="230"/>
      <c r="D79" s="234"/>
    </row>
    <row r="80" spans="1:4" x14ac:dyDescent="0.25">
      <c r="A80" s="223"/>
      <c r="B80" s="222"/>
      <c r="C80" s="230"/>
      <c r="D80" s="234"/>
    </row>
    <row r="81" spans="1:4" x14ac:dyDescent="0.25">
      <c r="A81" s="223"/>
      <c r="B81" s="222"/>
      <c r="C81" s="230"/>
      <c r="D81" s="234"/>
    </row>
    <row r="82" spans="1:4" x14ac:dyDescent="0.25">
      <c r="A82" s="223"/>
      <c r="B82" s="222"/>
      <c r="C82" s="230"/>
      <c r="D82" s="234"/>
    </row>
    <row r="83" spans="1:4" x14ac:dyDescent="0.25">
      <c r="A83" s="223"/>
      <c r="B83" s="222"/>
      <c r="C83" s="230"/>
      <c r="D83" s="234"/>
    </row>
    <row r="84" spans="1:4" x14ac:dyDescent="0.25">
      <c r="A84" s="223"/>
      <c r="B84" s="222"/>
      <c r="C84" s="230"/>
      <c r="D84" s="234"/>
    </row>
    <row r="85" spans="1:4" x14ac:dyDescent="0.25">
      <c r="A85" s="223"/>
      <c r="B85" s="222"/>
      <c r="C85" s="230"/>
      <c r="D85" s="234"/>
    </row>
    <row r="86" spans="1:4" x14ac:dyDescent="0.25">
      <c r="A86" s="223"/>
      <c r="B86" s="222"/>
      <c r="C86" s="230"/>
      <c r="D86" s="234"/>
    </row>
    <row r="87" spans="1:4" x14ac:dyDescent="0.25">
      <c r="A87" s="223"/>
      <c r="B87" s="222"/>
      <c r="C87" s="230"/>
      <c r="D87" s="234"/>
    </row>
    <row r="88" spans="1:4" x14ac:dyDescent="0.25">
      <c r="A88" s="223"/>
      <c r="B88" s="222"/>
      <c r="C88" s="230"/>
      <c r="D88" s="234"/>
    </row>
    <row r="89" spans="1:4" x14ac:dyDescent="0.25">
      <c r="A89" s="223"/>
      <c r="B89" s="222"/>
      <c r="C89" s="230"/>
      <c r="D89" s="234"/>
    </row>
    <row r="90" spans="1:4" x14ac:dyDescent="0.25">
      <c r="A90" s="223"/>
      <c r="B90" s="222"/>
      <c r="C90" s="230"/>
      <c r="D90" s="234"/>
    </row>
    <row r="91" spans="1:4" x14ac:dyDescent="0.25">
      <c r="A91" s="223"/>
      <c r="B91" s="222"/>
      <c r="C91" s="230"/>
      <c r="D91" s="234"/>
    </row>
    <row r="92" spans="1:4" x14ac:dyDescent="0.25">
      <c r="A92" s="223"/>
      <c r="B92" s="222"/>
      <c r="C92" s="230"/>
      <c r="D92" s="234"/>
    </row>
    <row r="93" spans="1:4" x14ac:dyDescent="0.25">
      <c r="A93" s="223"/>
      <c r="B93" s="222"/>
      <c r="C93" s="230"/>
      <c r="D93" s="234"/>
    </row>
    <row r="94" spans="1:4" x14ac:dyDescent="0.25">
      <c r="A94" s="223"/>
      <c r="B94" s="222"/>
      <c r="C94" s="230"/>
      <c r="D94" s="234"/>
    </row>
    <row r="95" spans="1:4" x14ac:dyDescent="0.25">
      <c r="A95" s="223"/>
      <c r="B95" s="222"/>
      <c r="C95" s="230"/>
      <c r="D95" s="234"/>
    </row>
    <row r="96" spans="1:4" x14ac:dyDescent="0.25">
      <c r="A96" s="223"/>
      <c r="B96" s="222"/>
      <c r="C96" s="230"/>
      <c r="D96" s="234"/>
    </row>
    <row r="97" spans="1:4" x14ac:dyDescent="0.25">
      <c r="A97" s="223"/>
      <c r="B97" s="222"/>
      <c r="C97" s="230"/>
      <c r="D97" s="234"/>
    </row>
    <row r="98" spans="1:4" x14ac:dyDescent="0.25">
      <c r="A98" s="223"/>
      <c r="B98" s="222"/>
      <c r="C98" s="230"/>
      <c r="D98" s="234"/>
    </row>
    <row r="99" spans="1:4" x14ac:dyDescent="0.25">
      <c r="A99" s="223"/>
      <c r="B99" s="222"/>
      <c r="C99" s="230"/>
      <c r="D99" s="234"/>
    </row>
    <row r="100" spans="1:4" x14ac:dyDescent="0.25">
      <c r="A100" s="223"/>
      <c r="B100" s="222"/>
      <c r="C100" s="230"/>
      <c r="D100" s="234"/>
    </row>
    <row r="101" spans="1:4" x14ac:dyDescent="0.25">
      <c r="A101" s="223"/>
      <c r="B101" s="222"/>
      <c r="C101" s="230"/>
      <c r="D101" s="234"/>
    </row>
    <row r="102" spans="1:4" x14ac:dyDescent="0.25">
      <c r="A102" s="223"/>
      <c r="B102" s="222"/>
      <c r="C102" s="230"/>
      <c r="D102" s="234"/>
    </row>
    <row r="103" spans="1:4" x14ac:dyDescent="0.25">
      <c r="A103" s="223"/>
      <c r="B103" s="222"/>
      <c r="C103" s="230"/>
      <c r="D103" s="234"/>
    </row>
    <row r="104" spans="1:4" x14ac:dyDescent="0.25">
      <c r="A104" s="223"/>
      <c r="B104" s="222"/>
      <c r="C104" s="230"/>
      <c r="D104" s="234"/>
    </row>
    <row r="105" spans="1:4" x14ac:dyDescent="0.25">
      <c r="A105" s="223"/>
      <c r="B105" s="222"/>
      <c r="C105" s="230"/>
      <c r="D105" s="234"/>
    </row>
    <row r="106" spans="1:4" x14ac:dyDescent="0.25">
      <c r="A106" s="223"/>
      <c r="B106" s="222"/>
      <c r="C106" s="230"/>
      <c r="D106" s="234"/>
    </row>
    <row r="107" spans="1:4" x14ac:dyDescent="0.25">
      <c r="A107" s="223"/>
      <c r="B107" s="222"/>
      <c r="C107" s="230"/>
      <c r="D107" s="234"/>
    </row>
    <row r="108" spans="1:4" x14ac:dyDescent="0.25">
      <c r="A108" s="223"/>
      <c r="B108" s="222"/>
      <c r="C108" s="230"/>
      <c r="D108" s="234"/>
    </row>
    <row r="109" spans="1:4" x14ac:dyDescent="0.25">
      <c r="A109" s="223"/>
      <c r="B109" s="222"/>
      <c r="C109" s="230"/>
      <c r="D109" s="234"/>
    </row>
    <row r="110" spans="1:4" x14ac:dyDescent="0.25">
      <c r="A110" s="223"/>
      <c r="B110" s="222"/>
      <c r="C110" s="230"/>
      <c r="D110" s="234"/>
    </row>
    <row r="111" spans="1:4" x14ac:dyDescent="0.25">
      <c r="A111" s="223"/>
      <c r="B111" s="222"/>
      <c r="C111" s="230"/>
      <c r="D111" s="234"/>
    </row>
    <row r="112" spans="1:4" x14ac:dyDescent="0.25">
      <c r="A112" s="223"/>
      <c r="B112" s="222"/>
      <c r="C112" s="230"/>
      <c r="D112" s="234"/>
    </row>
    <row r="113" spans="1:4" x14ac:dyDescent="0.25">
      <c r="A113" s="223"/>
      <c r="B113" s="222"/>
      <c r="C113" s="230"/>
      <c r="D113" s="234"/>
    </row>
    <row r="114" spans="1:4" x14ac:dyDescent="0.25">
      <c r="A114" s="223"/>
      <c r="B114" s="222"/>
      <c r="C114" s="230"/>
      <c r="D114" s="234"/>
    </row>
    <row r="115" spans="1:4" x14ac:dyDescent="0.25">
      <c r="A115" s="223"/>
      <c r="B115" s="222"/>
      <c r="C115" s="230"/>
      <c r="D115" s="234"/>
    </row>
    <row r="116" spans="1:4" x14ac:dyDescent="0.25">
      <c r="A116" s="223"/>
      <c r="B116" s="222"/>
      <c r="C116" s="230"/>
      <c r="D116" s="234"/>
    </row>
    <row r="117" spans="1:4" x14ac:dyDescent="0.25">
      <c r="A117" s="223"/>
      <c r="B117" s="222"/>
      <c r="C117" s="230"/>
      <c r="D117" s="234"/>
    </row>
    <row r="118" spans="1:4" x14ac:dyDescent="0.25">
      <c r="A118" s="223"/>
      <c r="B118" s="222"/>
      <c r="C118" s="230"/>
      <c r="D118" s="234"/>
    </row>
    <row r="119" spans="1:4" x14ac:dyDescent="0.25">
      <c r="A119" s="223"/>
      <c r="B119" s="222"/>
      <c r="C119" s="230"/>
      <c r="D119" s="234"/>
    </row>
    <row r="120" spans="1:4" x14ac:dyDescent="0.25">
      <c r="A120" s="223"/>
      <c r="B120" s="222"/>
      <c r="C120" s="230"/>
      <c r="D120" s="234"/>
    </row>
    <row r="121" spans="1:4" x14ac:dyDescent="0.25">
      <c r="A121" s="223"/>
      <c r="B121" s="222"/>
      <c r="C121" s="230"/>
      <c r="D121" s="234"/>
    </row>
    <row r="122" spans="1:4" x14ac:dyDescent="0.25">
      <c r="A122" s="223"/>
      <c r="B122" s="222"/>
      <c r="C122" s="230"/>
      <c r="D122" s="234"/>
    </row>
    <row r="123" spans="1:4" x14ac:dyDescent="0.25">
      <c r="A123" s="223"/>
      <c r="B123" s="222"/>
      <c r="C123" s="230"/>
      <c r="D123" s="234"/>
    </row>
    <row r="124" spans="1:4" x14ac:dyDescent="0.25">
      <c r="A124" s="223"/>
      <c r="B124" s="222"/>
      <c r="C124" s="230"/>
      <c r="D124" s="234"/>
    </row>
    <row r="125" spans="1:4" x14ac:dyDescent="0.25">
      <c r="A125" s="223"/>
      <c r="B125" s="222"/>
      <c r="C125" s="230"/>
      <c r="D125" s="234"/>
    </row>
    <row r="126" spans="1:4" x14ac:dyDescent="0.25">
      <c r="A126" s="223"/>
      <c r="B126" s="222"/>
      <c r="C126" s="230"/>
      <c r="D126" s="234"/>
    </row>
    <row r="127" spans="1:4" x14ac:dyDescent="0.25">
      <c r="A127" s="223"/>
      <c r="B127" s="222"/>
      <c r="C127" s="230"/>
      <c r="D127" s="234"/>
    </row>
    <row r="128" spans="1:4" x14ac:dyDescent="0.25">
      <c r="A128" s="223"/>
      <c r="B128" s="222"/>
      <c r="C128" s="230"/>
      <c r="D128" s="234"/>
    </row>
    <row r="129" spans="1:4" x14ac:dyDescent="0.25">
      <c r="A129" s="223"/>
      <c r="B129" s="222"/>
      <c r="C129" s="230"/>
      <c r="D129" s="234"/>
    </row>
    <row r="130" spans="1:4" x14ac:dyDescent="0.25">
      <c r="A130" s="223"/>
      <c r="B130" s="222"/>
      <c r="C130" s="230"/>
      <c r="D130" s="234"/>
    </row>
    <row r="131" spans="1:4" x14ac:dyDescent="0.25">
      <c r="A131" s="223"/>
      <c r="B131" s="222"/>
      <c r="C131" s="230"/>
      <c r="D131" s="234"/>
    </row>
    <row r="132" spans="1:4" x14ac:dyDescent="0.25">
      <c r="A132" s="223"/>
      <c r="B132" s="222"/>
      <c r="C132" s="230"/>
      <c r="D132" s="234"/>
    </row>
    <row r="133" spans="1:4" x14ac:dyDescent="0.25">
      <c r="A133" s="223"/>
      <c r="B133" s="222"/>
      <c r="C133" s="230"/>
      <c r="D133" s="234"/>
    </row>
    <row r="134" spans="1:4" x14ac:dyDescent="0.25">
      <c r="A134" s="223"/>
      <c r="B134" s="222"/>
      <c r="C134" s="230"/>
      <c r="D134" s="234"/>
    </row>
    <row r="135" spans="1:4" x14ac:dyDescent="0.25">
      <c r="A135" s="223"/>
      <c r="B135" s="222"/>
      <c r="C135" s="230"/>
      <c r="D135" s="234"/>
    </row>
    <row r="136" spans="1:4" x14ac:dyDescent="0.25">
      <c r="A136" s="223"/>
      <c r="B136" s="222"/>
      <c r="C136" s="230"/>
      <c r="D136" s="234"/>
    </row>
    <row r="137" spans="1:4" x14ac:dyDescent="0.25">
      <c r="A137" s="223"/>
      <c r="B137" s="222"/>
      <c r="C137" s="230"/>
      <c r="D137" s="234"/>
    </row>
    <row r="138" spans="1:4" x14ac:dyDescent="0.25">
      <c r="A138" s="223"/>
      <c r="B138" s="222"/>
      <c r="C138" s="230"/>
      <c r="D138" s="234"/>
    </row>
    <row r="139" spans="1:4" x14ac:dyDescent="0.25">
      <c r="A139" s="223"/>
      <c r="B139" s="222"/>
      <c r="C139" s="230"/>
      <c r="D139" s="234"/>
    </row>
    <row r="140" spans="1:4" x14ac:dyDescent="0.25">
      <c r="A140" s="223"/>
      <c r="B140" s="222"/>
      <c r="C140" s="230"/>
      <c r="D140" s="234"/>
    </row>
    <row r="141" spans="1:4" x14ac:dyDescent="0.25">
      <c r="A141" s="223"/>
      <c r="B141" s="222"/>
      <c r="C141" s="230"/>
      <c r="D141" s="234"/>
    </row>
    <row r="142" spans="1:4" x14ac:dyDescent="0.25">
      <c r="A142" s="223"/>
      <c r="B142" s="222"/>
      <c r="C142" s="230"/>
      <c r="D142" s="234"/>
    </row>
    <row r="143" spans="1:4" x14ac:dyDescent="0.25">
      <c r="A143" s="223"/>
      <c r="B143" s="222"/>
      <c r="C143" s="230"/>
      <c r="D143" s="234"/>
    </row>
    <row r="144" spans="1:4" x14ac:dyDescent="0.25">
      <c r="A144" s="223"/>
      <c r="B144" s="222"/>
      <c r="C144" s="230"/>
      <c r="D144" s="234"/>
    </row>
    <row r="145" spans="1:4" x14ac:dyDescent="0.25">
      <c r="A145" s="223"/>
      <c r="B145" s="222"/>
      <c r="C145" s="230"/>
      <c r="D145" s="234"/>
    </row>
    <row r="146" spans="1:4" x14ac:dyDescent="0.25">
      <c r="A146" s="223"/>
      <c r="B146" s="222"/>
      <c r="C146" s="230"/>
      <c r="D146" s="234"/>
    </row>
    <row r="147" spans="1:4" x14ac:dyDescent="0.25">
      <c r="A147" s="223"/>
      <c r="B147" s="222"/>
      <c r="C147" s="230"/>
      <c r="D147" s="234"/>
    </row>
    <row r="148" spans="1:4" x14ac:dyDescent="0.25">
      <c r="A148" s="223"/>
      <c r="B148" s="222"/>
      <c r="C148" s="230"/>
      <c r="D148" s="234"/>
    </row>
    <row r="149" spans="1:4" x14ac:dyDescent="0.25">
      <c r="A149" s="223"/>
      <c r="B149" s="222"/>
      <c r="C149" s="230"/>
      <c r="D149" s="234"/>
    </row>
    <row r="150" spans="1:4" x14ac:dyDescent="0.25">
      <c r="A150" s="223"/>
      <c r="B150" s="222"/>
      <c r="C150" s="230"/>
      <c r="D150" s="234"/>
    </row>
    <row r="151" spans="1:4" x14ac:dyDescent="0.25">
      <c r="A151" s="223"/>
      <c r="B151" s="222"/>
      <c r="C151" s="230"/>
      <c r="D151" s="234"/>
    </row>
    <row r="152" spans="1:4" x14ac:dyDescent="0.25">
      <c r="A152" s="223"/>
      <c r="B152" s="222"/>
      <c r="C152" s="230"/>
      <c r="D152" s="234"/>
    </row>
    <row r="153" spans="1:4" x14ac:dyDescent="0.25">
      <c r="A153" s="223"/>
      <c r="B153" s="222"/>
      <c r="C153" s="230"/>
      <c r="D153" s="234"/>
    </row>
    <row r="154" spans="1:4" x14ac:dyDescent="0.25">
      <c r="A154" s="223"/>
      <c r="B154" s="222"/>
      <c r="C154" s="230"/>
      <c r="D154" s="234"/>
    </row>
    <row r="155" spans="1:4" x14ac:dyDescent="0.25">
      <c r="A155" s="223"/>
      <c r="B155" s="222"/>
      <c r="C155" s="230"/>
      <c r="D155" s="234"/>
    </row>
    <row r="156" spans="1:4" x14ac:dyDescent="0.25">
      <c r="A156" s="223"/>
      <c r="B156" s="222"/>
      <c r="C156" s="230"/>
      <c r="D156" s="234"/>
    </row>
    <row r="157" spans="1:4" x14ac:dyDescent="0.25">
      <c r="A157" s="223"/>
      <c r="B157" s="222"/>
      <c r="C157" s="230"/>
      <c r="D157" s="234"/>
    </row>
    <row r="158" spans="1:4" x14ac:dyDescent="0.25">
      <c r="A158" s="223"/>
      <c r="B158" s="222"/>
      <c r="C158" s="230"/>
      <c r="D158" s="234"/>
    </row>
    <row r="159" spans="1:4" x14ac:dyDescent="0.25">
      <c r="A159" s="223"/>
      <c r="B159" s="222"/>
      <c r="C159" s="230"/>
      <c r="D159" s="234"/>
    </row>
    <row r="160" spans="1:4" x14ac:dyDescent="0.25">
      <c r="A160" s="223"/>
      <c r="B160" s="222"/>
      <c r="C160" s="230"/>
      <c r="D160" s="234"/>
    </row>
    <row r="161" spans="1:4" x14ac:dyDescent="0.25">
      <c r="A161" s="223"/>
      <c r="B161" s="222"/>
      <c r="C161" s="230"/>
      <c r="D161" s="234"/>
    </row>
    <row r="162" spans="1:4" x14ac:dyDescent="0.25">
      <c r="A162" s="223"/>
      <c r="B162" s="222"/>
      <c r="C162" s="230"/>
      <c r="D162" s="234"/>
    </row>
    <row r="163" spans="1:4" x14ac:dyDescent="0.25">
      <c r="A163" s="223"/>
      <c r="B163" s="222"/>
      <c r="C163" s="230"/>
      <c r="D163" s="234"/>
    </row>
    <row r="164" spans="1:4" x14ac:dyDescent="0.25">
      <c r="A164" s="223"/>
      <c r="B164" s="222"/>
      <c r="C164" s="230"/>
      <c r="D164" s="234"/>
    </row>
    <row r="165" spans="1:4" x14ac:dyDescent="0.25">
      <c r="A165" s="223"/>
      <c r="B165" s="222"/>
      <c r="C165" s="230"/>
      <c r="D165" s="234"/>
    </row>
    <row r="166" spans="1:4" x14ac:dyDescent="0.25">
      <c r="A166" s="223"/>
      <c r="B166" s="222"/>
      <c r="C166" s="230"/>
      <c r="D166" s="234"/>
    </row>
    <row r="167" spans="1:4" x14ac:dyDescent="0.25">
      <c r="A167" s="223"/>
      <c r="B167" s="222"/>
      <c r="C167" s="230"/>
      <c r="D167" s="234"/>
    </row>
    <row r="168" spans="1:4" x14ac:dyDescent="0.25">
      <c r="A168" s="223"/>
      <c r="B168" s="222"/>
      <c r="C168" s="230"/>
      <c r="D168" s="234"/>
    </row>
    <row r="169" spans="1:4" x14ac:dyDescent="0.25">
      <c r="A169" s="223"/>
      <c r="B169" s="222"/>
      <c r="C169" s="230"/>
      <c r="D169" s="234"/>
    </row>
    <row r="170" spans="1:4" x14ac:dyDescent="0.25">
      <c r="A170" s="223"/>
      <c r="B170" s="222"/>
      <c r="C170" s="230"/>
      <c r="D170" s="234"/>
    </row>
    <row r="171" spans="1:4" x14ac:dyDescent="0.25">
      <c r="A171" s="223"/>
      <c r="B171" s="222"/>
      <c r="C171" s="230"/>
      <c r="D171" s="234"/>
    </row>
    <row r="172" spans="1:4" x14ac:dyDescent="0.25">
      <c r="A172" s="223"/>
      <c r="B172" s="222"/>
      <c r="C172" s="230"/>
      <c r="D172" s="234"/>
    </row>
    <row r="173" spans="1:4" x14ac:dyDescent="0.25">
      <c r="A173" s="223"/>
      <c r="B173" s="222"/>
      <c r="C173" s="230"/>
      <c r="D173" s="234"/>
    </row>
    <row r="174" spans="1:4" x14ac:dyDescent="0.25">
      <c r="A174" s="223"/>
      <c r="B174" s="222"/>
      <c r="C174" s="230"/>
      <c r="D174" s="234"/>
    </row>
    <row r="175" spans="1:4" x14ac:dyDescent="0.25">
      <c r="A175" s="223"/>
      <c r="B175" s="222"/>
      <c r="C175" s="230"/>
      <c r="D175" s="234"/>
    </row>
    <row r="176" spans="1:4" x14ac:dyDescent="0.25">
      <c r="A176" s="223"/>
      <c r="B176" s="222"/>
      <c r="C176" s="230"/>
      <c r="D176" s="234"/>
    </row>
    <row r="177" spans="1:4" x14ac:dyDescent="0.25">
      <c r="A177" s="223"/>
      <c r="B177" s="222"/>
      <c r="C177" s="230"/>
      <c r="D177" s="234"/>
    </row>
    <row r="178" spans="1:4" x14ac:dyDescent="0.25">
      <c r="A178" s="223"/>
      <c r="B178" s="222"/>
      <c r="C178" s="230"/>
      <c r="D178" s="234"/>
    </row>
    <row r="179" spans="1:4" x14ac:dyDescent="0.25">
      <c r="A179" s="223"/>
      <c r="B179" s="222"/>
      <c r="C179" s="230"/>
      <c r="D179" s="234"/>
    </row>
    <row r="180" spans="1:4" x14ac:dyDescent="0.25">
      <c r="A180" s="223"/>
      <c r="B180" s="222"/>
      <c r="C180" s="230"/>
      <c r="D180" s="234"/>
    </row>
    <row r="181" spans="1:4" x14ac:dyDescent="0.25">
      <c r="A181" s="223"/>
      <c r="B181" s="222"/>
      <c r="C181" s="230"/>
      <c r="D181" s="234"/>
    </row>
    <row r="182" spans="1:4" x14ac:dyDescent="0.25">
      <c r="A182" s="223"/>
      <c r="B182" s="222"/>
      <c r="C182" s="230"/>
      <c r="D182" s="234"/>
    </row>
    <row r="183" spans="1:4" x14ac:dyDescent="0.25">
      <c r="A183" s="223"/>
      <c r="B183" s="222"/>
      <c r="C183" s="230"/>
      <c r="D183" s="234"/>
    </row>
    <row r="184" spans="1:4" x14ac:dyDescent="0.25">
      <c r="A184" s="223"/>
      <c r="B184" s="222"/>
      <c r="C184" s="230"/>
      <c r="D184" s="234"/>
    </row>
    <row r="185" spans="1:4" x14ac:dyDescent="0.25">
      <c r="A185" s="223"/>
      <c r="B185" s="222"/>
      <c r="C185" s="230"/>
      <c r="D185" s="234"/>
    </row>
    <row r="186" spans="1:4" x14ac:dyDescent="0.25">
      <c r="A186" s="223"/>
      <c r="B186" s="222"/>
      <c r="C186" s="230"/>
      <c r="D186" s="234"/>
    </row>
    <row r="187" spans="1:4" x14ac:dyDescent="0.25">
      <c r="A187" s="223"/>
      <c r="B187" s="222"/>
      <c r="C187" s="230"/>
      <c r="D187" s="234"/>
    </row>
    <row r="188" spans="1:4" x14ac:dyDescent="0.25">
      <c r="A188" s="223"/>
      <c r="B188" s="222"/>
      <c r="C188" s="230"/>
      <c r="D188" s="234"/>
    </row>
    <row r="189" spans="1:4" x14ac:dyDescent="0.25">
      <c r="A189" s="223"/>
      <c r="B189" s="222"/>
      <c r="C189" s="230"/>
      <c r="D189" s="234"/>
    </row>
    <row r="190" spans="1:4" x14ac:dyDescent="0.25">
      <c r="A190" s="223"/>
      <c r="B190" s="222"/>
      <c r="C190" s="230"/>
      <c r="D190" s="234"/>
    </row>
    <row r="191" spans="1:4" x14ac:dyDescent="0.25">
      <c r="A191" s="223"/>
      <c r="B191" s="222"/>
      <c r="C191" s="230"/>
      <c r="D191" s="234"/>
    </row>
    <row r="192" spans="1:4" x14ac:dyDescent="0.25">
      <c r="A192" s="223"/>
      <c r="B192" s="222"/>
      <c r="C192" s="230"/>
      <c r="D192" s="234"/>
    </row>
    <row r="193" spans="1:4" x14ac:dyDescent="0.25">
      <c r="A193" s="223"/>
      <c r="B193" s="222"/>
      <c r="C193" s="230"/>
      <c r="D193" s="234"/>
    </row>
    <row r="194" spans="1:4" x14ac:dyDescent="0.25">
      <c r="A194" s="223"/>
      <c r="B194" s="222"/>
      <c r="C194" s="230"/>
      <c r="D194" s="234"/>
    </row>
    <row r="195" spans="1:4" x14ac:dyDescent="0.25">
      <c r="A195" s="223"/>
      <c r="B195" s="222"/>
      <c r="C195" s="230"/>
      <c r="D195" s="234"/>
    </row>
    <row r="196" spans="1:4" x14ac:dyDescent="0.25">
      <c r="A196" s="223"/>
      <c r="B196" s="222"/>
      <c r="C196" s="230"/>
      <c r="D196" s="234"/>
    </row>
    <row r="197" spans="1:4" x14ac:dyDescent="0.25">
      <c r="A197" s="223"/>
      <c r="B197" s="222"/>
      <c r="C197" s="230"/>
      <c r="D197" s="234"/>
    </row>
    <row r="198" spans="1:4" x14ac:dyDescent="0.25">
      <c r="A198" s="223"/>
      <c r="B198" s="222"/>
      <c r="C198" s="230"/>
      <c r="D198" s="234"/>
    </row>
    <row r="199" spans="1:4" x14ac:dyDescent="0.25">
      <c r="A199" s="223"/>
      <c r="B199" s="222"/>
      <c r="C199" s="230"/>
      <c r="D199" s="234"/>
    </row>
    <row r="200" spans="1:4" x14ac:dyDescent="0.25">
      <c r="A200" s="223"/>
      <c r="B200" s="222"/>
      <c r="C200" s="230"/>
      <c r="D200" s="234"/>
    </row>
    <row r="201" spans="1:4" x14ac:dyDescent="0.25">
      <c r="A201" s="223"/>
      <c r="B201" s="222"/>
      <c r="C201" s="230"/>
      <c r="D201" s="234"/>
    </row>
    <row r="202" spans="1:4" x14ac:dyDescent="0.25">
      <c r="A202" s="223"/>
      <c r="B202" s="222"/>
      <c r="C202" s="230"/>
      <c r="D202" s="234"/>
    </row>
    <row r="203" spans="1:4" x14ac:dyDescent="0.25">
      <c r="A203" s="223"/>
      <c r="B203" s="222"/>
      <c r="C203" s="230"/>
      <c r="D203" s="234"/>
    </row>
    <row r="204" spans="1:4" x14ac:dyDescent="0.25">
      <c r="A204" s="223"/>
      <c r="B204" s="222"/>
      <c r="C204" s="230"/>
      <c r="D204" s="234"/>
    </row>
    <row r="205" spans="1:4" x14ac:dyDescent="0.25">
      <c r="A205" s="223"/>
      <c r="B205" s="222"/>
      <c r="C205" s="230"/>
      <c r="D205" s="234"/>
    </row>
    <row r="206" spans="1:4" x14ac:dyDescent="0.25">
      <c r="A206" s="223"/>
      <c r="B206" s="222"/>
      <c r="C206" s="230"/>
      <c r="D206" s="234"/>
    </row>
    <row r="207" spans="1:4" x14ac:dyDescent="0.25">
      <c r="A207" s="223"/>
      <c r="B207" s="222"/>
      <c r="C207" s="230"/>
      <c r="D207" s="234"/>
    </row>
    <row r="208" spans="1:4" x14ac:dyDescent="0.25">
      <c r="A208" s="223"/>
      <c r="B208" s="222"/>
      <c r="C208" s="230"/>
      <c r="D208" s="234"/>
    </row>
    <row r="209" spans="1:4" x14ac:dyDescent="0.25">
      <c r="A209" s="223"/>
      <c r="B209" s="222"/>
      <c r="C209" s="230"/>
      <c r="D209" s="234"/>
    </row>
    <row r="210" spans="1:4" x14ac:dyDescent="0.25">
      <c r="A210" s="223"/>
      <c r="B210" s="222"/>
      <c r="C210" s="230"/>
      <c r="D210" s="234"/>
    </row>
    <row r="211" spans="1:4" x14ac:dyDescent="0.25">
      <c r="A211" s="223"/>
      <c r="B211" s="222"/>
      <c r="C211" s="230"/>
      <c r="D211" s="234"/>
    </row>
    <row r="212" spans="1:4" x14ac:dyDescent="0.25">
      <c r="A212" s="223"/>
      <c r="B212" s="222"/>
      <c r="C212" s="230"/>
      <c r="D212" s="234"/>
    </row>
    <row r="213" spans="1:4" x14ac:dyDescent="0.25">
      <c r="A213" s="223"/>
      <c r="B213" s="222"/>
      <c r="C213" s="230"/>
      <c r="D213" s="234"/>
    </row>
    <row r="214" spans="1:4" x14ac:dyDescent="0.25">
      <c r="A214" s="223"/>
      <c r="B214" s="222"/>
      <c r="C214" s="230"/>
      <c r="D214" s="234"/>
    </row>
    <row r="215" spans="1:4" x14ac:dyDescent="0.25">
      <c r="A215" s="223"/>
      <c r="B215" s="222"/>
      <c r="C215" s="230"/>
      <c r="D215" s="234"/>
    </row>
    <row r="216" spans="1:4" x14ac:dyDescent="0.25">
      <c r="A216" s="223"/>
      <c r="B216" s="222"/>
      <c r="C216" s="230"/>
      <c r="D216" s="234"/>
    </row>
    <row r="217" spans="1:4" x14ac:dyDescent="0.25">
      <c r="A217" s="223"/>
      <c r="B217" s="222"/>
      <c r="C217" s="230"/>
      <c r="D217" s="234"/>
    </row>
    <row r="218" spans="1:4" x14ac:dyDescent="0.25">
      <c r="A218" s="223"/>
      <c r="B218" s="222"/>
      <c r="C218" s="230"/>
      <c r="D218" s="234"/>
    </row>
    <row r="219" spans="1:4" x14ac:dyDescent="0.25">
      <c r="A219" s="223"/>
      <c r="B219" s="222"/>
      <c r="C219" s="230"/>
      <c r="D219" s="234"/>
    </row>
    <row r="220" spans="1:4" x14ac:dyDescent="0.25">
      <c r="A220" s="223"/>
      <c r="B220" s="222"/>
      <c r="C220" s="230"/>
      <c r="D220" s="234"/>
    </row>
    <row r="221" spans="1:4" x14ac:dyDescent="0.25">
      <c r="A221" s="223"/>
      <c r="B221" s="222"/>
      <c r="C221" s="230"/>
      <c r="D221" s="234"/>
    </row>
    <row r="222" spans="1:4" x14ac:dyDescent="0.25">
      <c r="A222" s="223"/>
      <c r="B222" s="222"/>
      <c r="C222" s="230"/>
      <c r="D222" s="234"/>
    </row>
    <row r="223" spans="1:4" x14ac:dyDescent="0.25">
      <c r="A223" s="223"/>
      <c r="B223" s="222"/>
      <c r="C223" s="230"/>
      <c r="D223" s="234"/>
    </row>
    <row r="224" spans="1:4" x14ac:dyDescent="0.25">
      <c r="A224" s="223"/>
      <c r="B224" s="222"/>
      <c r="C224" s="230"/>
      <c r="D224" s="234"/>
    </row>
    <row r="225" spans="1:4" x14ac:dyDescent="0.25">
      <c r="A225" s="223"/>
      <c r="B225" s="222"/>
      <c r="C225" s="230"/>
      <c r="D225" s="234"/>
    </row>
    <row r="226" spans="1:4" x14ac:dyDescent="0.25">
      <c r="A226" s="223"/>
      <c r="B226" s="222"/>
      <c r="C226" s="230"/>
      <c r="D226" s="234"/>
    </row>
    <row r="227" spans="1:4" x14ac:dyDescent="0.25">
      <c r="A227" s="223"/>
      <c r="B227" s="222"/>
      <c r="C227" s="230"/>
      <c r="D227" s="234"/>
    </row>
    <row r="228" spans="1:4" x14ac:dyDescent="0.25">
      <c r="A228" s="223"/>
      <c r="B228" s="222"/>
      <c r="C228" s="230"/>
      <c r="D228" s="234"/>
    </row>
    <row r="229" spans="1:4" x14ac:dyDescent="0.25">
      <c r="A229" s="223"/>
      <c r="B229" s="222"/>
      <c r="C229" s="230"/>
      <c r="D229" s="234"/>
    </row>
    <row r="230" spans="1:4" x14ac:dyDescent="0.25">
      <c r="A230" s="223"/>
      <c r="B230" s="222"/>
      <c r="C230" s="230"/>
      <c r="D230" s="234"/>
    </row>
    <row r="231" spans="1:4" x14ac:dyDescent="0.25">
      <c r="A231" s="223"/>
      <c r="B231" s="222"/>
      <c r="C231" s="230"/>
      <c r="D231" s="234"/>
    </row>
    <row r="232" spans="1:4" x14ac:dyDescent="0.25">
      <c r="A232" s="223"/>
      <c r="B232" s="222"/>
      <c r="C232" s="230"/>
      <c r="D232" s="234"/>
    </row>
    <row r="233" spans="1:4" x14ac:dyDescent="0.25">
      <c r="A233" s="223"/>
      <c r="B233" s="222"/>
      <c r="C233" s="230"/>
      <c r="D233" s="234"/>
    </row>
    <row r="234" spans="1:4" x14ac:dyDescent="0.25">
      <c r="A234" s="223"/>
      <c r="B234" s="222"/>
      <c r="C234" s="230"/>
      <c r="D234" s="234"/>
    </row>
    <row r="235" spans="1:4" x14ac:dyDescent="0.25">
      <c r="A235" s="223"/>
      <c r="B235" s="222"/>
      <c r="C235" s="230"/>
      <c r="D235" s="234"/>
    </row>
    <row r="236" spans="1:4" x14ac:dyDescent="0.25">
      <c r="A236" s="223"/>
      <c r="B236" s="222"/>
      <c r="C236" s="230"/>
      <c r="D236" s="234"/>
    </row>
    <row r="237" spans="1:4" x14ac:dyDescent="0.25">
      <c r="A237" s="223"/>
      <c r="B237" s="222"/>
      <c r="C237" s="230"/>
      <c r="D237" s="234"/>
    </row>
    <row r="238" spans="1:4" x14ac:dyDescent="0.25">
      <c r="A238" s="223"/>
      <c r="B238" s="222"/>
      <c r="C238" s="230"/>
      <c r="D238" s="234"/>
    </row>
    <row r="239" spans="1:4" x14ac:dyDescent="0.25">
      <c r="A239" s="223"/>
      <c r="B239" s="222"/>
      <c r="C239" s="230"/>
      <c r="D239" s="234"/>
    </row>
    <row r="240" spans="1:4" x14ac:dyDescent="0.25">
      <c r="A240" s="223"/>
      <c r="B240" s="222"/>
      <c r="C240" s="230"/>
      <c r="D240" s="234"/>
    </row>
    <row r="241" spans="1:4" x14ac:dyDescent="0.25">
      <c r="A241" s="223"/>
      <c r="B241" s="222"/>
      <c r="C241" s="230"/>
      <c r="D241" s="234"/>
    </row>
    <row r="242" spans="1:4" x14ac:dyDescent="0.25">
      <c r="A242" s="223"/>
      <c r="B242" s="222"/>
      <c r="C242" s="230"/>
      <c r="D242" s="234"/>
    </row>
    <row r="243" spans="1:4" x14ac:dyDescent="0.25">
      <c r="A243" s="223"/>
      <c r="B243" s="222"/>
      <c r="C243" s="230"/>
      <c r="D243" s="234"/>
    </row>
    <row r="244" spans="1:4" x14ac:dyDescent="0.25">
      <c r="A244" s="223"/>
      <c r="B244" s="222"/>
      <c r="C244" s="230"/>
      <c r="D244" s="234"/>
    </row>
    <row r="245" spans="1:4" x14ac:dyDescent="0.25">
      <c r="A245" s="223"/>
      <c r="B245" s="222"/>
      <c r="C245" s="230"/>
      <c r="D245" s="234"/>
    </row>
    <row r="246" spans="1:4" x14ac:dyDescent="0.25">
      <c r="A246" s="223"/>
      <c r="B246" s="222"/>
      <c r="C246" s="230"/>
      <c r="D246" s="234"/>
    </row>
    <row r="247" spans="1:4" x14ac:dyDescent="0.25">
      <c r="A247" s="223"/>
      <c r="B247" s="222"/>
      <c r="C247" s="230"/>
      <c r="D247" s="234"/>
    </row>
    <row r="248" spans="1:4" x14ac:dyDescent="0.25">
      <c r="A248" s="223"/>
      <c r="B248" s="222"/>
      <c r="C248" s="230"/>
      <c r="D248" s="234"/>
    </row>
    <row r="249" spans="1:4" x14ac:dyDescent="0.25">
      <c r="A249" s="223"/>
      <c r="B249" s="222"/>
      <c r="C249" s="230"/>
      <c r="D249" s="234"/>
    </row>
    <row r="250" spans="1:4" x14ac:dyDescent="0.25">
      <c r="A250" s="223"/>
      <c r="B250" s="222"/>
      <c r="C250" s="230"/>
      <c r="D250" s="234"/>
    </row>
    <row r="251" spans="1:4" x14ac:dyDescent="0.25">
      <c r="A251" s="223"/>
      <c r="B251" s="222"/>
      <c r="C251" s="230"/>
      <c r="D251" s="234"/>
    </row>
    <row r="252" spans="1:4" x14ac:dyDescent="0.25">
      <c r="A252" s="223"/>
      <c r="B252" s="222"/>
      <c r="C252" s="230"/>
      <c r="D252" s="234"/>
    </row>
    <row r="253" spans="1:4" x14ac:dyDescent="0.25">
      <c r="A253" s="223"/>
      <c r="B253" s="222"/>
      <c r="C253" s="230"/>
      <c r="D253" s="234"/>
    </row>
    <row r="254" spans="1:4" x14ac:dyDescent="0.25">
      <c r="A254" s="223"/>
      <c r="B254" s="222"/>
      <c r="C254" s="230"/>
      <c r="D254" s="234"/>
    </row>
    <row r="255" spans="1:4" x14ac:dyDescent="0.25">
      <c r="A255" s="223"/>
      <c r="B255" s="222"/>
      <c r="C255" s="230"/>
      <c r="D255" s="234"/>
    </row>
    <row r="256" spans="1:4" x14ac:dyDescent="0.25">
      <c r="A256" s="223"/>
      <c r="B256" s="222"/>
      <c r="C256" s="230"/>
      <c r="D256" s="234"/>
    </row>
    <row r="257" spans="1:4" x14ac:dyDescent="0.25">
      <c r="A257" s="223"/>
      <c r="B257" s="222"/>
      <c r="C257" s="230"/>
      <c r="D257" s="234"/>
    </row>
    <row r="258" spans="1:4" x14ac:dyDescent="0.25">
      <c r="A258" s="223"/>
      <c r="B258" s="222"/>
      <c r="C258" s="230"/>
      <c r="D258" s="234"/>
    </row>
    <row r="259" spans="1:4" x14ac:dyDescent="0.25">
      <c r="A259" s="223"/>
      <c r="B259" s="222"/>
      <c r="C259" s="230"/>
      <c r="D259" s="234"/>
    </row>
    <row r="260" spans="1:4" x14ac:dyDescent="0.25">
      <c r="A260" s="223"/>
      <c r="B260" s="222"/>
      <c r="C260" s="230"/>
      <c r="D260" s="234"/>
    </row>
    <row r="261" spans="1:4" x14ac:dyDescent="0.25">
      <c r="A261" s="223"/>
      <c r="B261" s="222"/>
      <c r="C261" s="230"/>
      <c r="D261" s="234"/>
    </row>
    <row r="262" spans="1:4" x14ac:dyDescent="0.25">
      <c r="A262" s="223"/>
      <c r="B262" s="222"/>
      <c r="C262" s="230"/>
      <c r="D262" s="234"/>
    </row>
    <row r="263" spans="1:4" x14ac:dyDescent="0.25">
      <c r="A263" s="223"/>
      <c r="B263" s="222"/>
      <c r="C263" s="230"/>
      <c r="D263" s="234"/>
    </row>
    <row r="264" spans="1:4" x14ac:dyDescent="0.25">
      <c r="A264" s="223"/>
      <c r="B264" s="222"/>
      <c r="C264" s="230"/>
      <c r="D264" s="234"/>
    </row>
    <row r="265" spans="1:4" x14ac:dyDescent="0.25">
      <c r="A265" s="223"/>
      <c r="B265" s="222"/>
      <c r="C265" s="230"/>
      <c r="D265" s="234"/>
    </row>
    <row r="266" spans="1:4" x14ac:dyDescent="0.25">
      <c r="A266" s="223"/>
      <c r="B266" s="222"/>
      <c r="C266" s="230"/>
      <c r="D266" s="234"/>
    </row>
    <row r="267" spans="1:4" x14ac:dyDescent="0.25">
      <c r="A267" s="223"/>
      <c r="B267" s="222"/>
      <c r="C267" s="230"/>
      <c r="D267" s="234"/>
    </row>
    <row r="268" spans="1:4" x14ac:dyDescent="0.25">
      <c r="A268" s="223"/>
      <c r="B268" s="222"/>
      <c r="C268" s="230"/>
      <c r="D268" s="234"/>
    </row>
    <row r="269" spans="1:4" x14ac:dyDescent="0.25">
      <c r="A269" s="223"/>
      <c r="B269" s="222"/>
      <c r="C269" s="230"/>
      <c r="D269" s="234"/>
    </row>
    <row r="270" spans="1:4" x14ac:dyDescent="0.25">
      <c r="A270" s="223"/>
      <c r="B270" s="222"/>
      <c r="C270" s="230"/>
      <c r="D270" s="234"/>
    </row>
    <row r="271" spans="1:4" x14ac:dyDescent="0.25">
      <c r="A271" s="223"/>
      <c r="B271" s="222"/>
      <c r="C271" s="230"/>
      <c r="D271" s="234"/>
    </row>
    <row r="272" spans="1:4" x14ac:dyDescent="0.25">
      <c r="A272" s="223"/>
      <c r="B272" s="222"/>
      <c r="C272" s="230"/>
      <c r="D272" s="234"/>
    </row>
    <row r="273" spans="1:4" x14ac:dyDescent="0.25">
      <c r="A273" s="223"/>
      <c r="B273" s="222"/>
      <c r="C273" s="230"/>
      <c r="D273" s="234"/>
    </row>
    <row r="274" spans="1:4" x14ac:dyDescent="0.25">
      <c r="A274" s="223"/>
      <c r="B274" s="222"/>
      <c r="C274" s="230"/>
      <c r="D274" s="234"/>
    </row>
    <row r="275" spans="1:4" x14ac:dyDescent="0.25">
      <c r="A275" s="223"/>
      <c r="B275" s="222"/>
      <c r="C275" s="230"/>
      <c r="D275" s="234"/>
    </row>
    <row r="276" spans="1:4" x14ac:dyDescent="0.25">
      <c r="A276" s="223"/>
      <c r="B276" s="222"/>
      <c r="C276" s="230"/>
      <c r="D276" s="234"/>
    </row>
    <row r="277" spans="1:4" x14ac:dyDescent="0.25">
      <c r="A277" s="223"/>
      <c r="B277" s="222"/>
      <c r="C277" s="230"/>
      <c r="D277" s="234"/>
    </row>
    <row r="278" spans="1:4" x14ac:dyDescent="0.25">
      <c r="A278" s="223"/>
      <c r="B278" s="222"/>
      <c r="C278" s="230"/>
      <c r="D278" s="234"/>
    </row>
    <row r="279" spans="1:4" x14ac:dyDescent="0.25">
      <c r="A279" s="223"/>
      <c r="B279" s="222"/>
      <c r="C279" s="230"/>
      <c r="D279" s="234"/>
    </row>
    <row r="280" spans="1:4" x14ac:dyDescent="0.25">
      <c r="A280" s="223"/>
      <c r="B280" s="222"/>
      <c r="C280" s="230"/>
      <c r="D280" s="234"/>
    </row>
    <row r="281" spans="1:4" x14ac:dyDescent="0.25">
      <c r="A281" s="223"/>
      <c r="B281" s="222"/>
      <c r="C281" s="230"/>
      <c r="D281" s="234"/>
    </row>
    <row r="282" spans="1:4" x14ac:dyDescent="0.25">
      <c r="A282" s="223"/>
      <c r="B282" s="222"/>
      <c r="C282" s="230"/>
      <c r="D282" s="234"/>
    </row>
    <row r="283" spans="1:4" x14ac:dyDescent="0.25">
      <c r="A283" s="223"/>
      <c r="B283" s="222"/>
      <c r="C283" s="230"/>
      <c r="D283" s="234"/>
    </row>
    <row r="284" spans="1:4" x14ac:dyDescent="0.25">
      <c r="A284" s="223"/>
      <c r="B284" s="222"/>
      <c r="C284" s="230"/>
      <c r="D284" s="234"/>
    </row>
    <row r="285" spans="1:4" x14ac:dyDescent="0.25">
      <c r="A285" s="223"/>
      <c r="B285" s="222"/>
      <c r="C285" s="230"/>
      <c r="D285" s="234"/>
    </row>
    <row r="286" spans="1:4" x14ac:dyDescent="0.25">
      <c r="A286" s="223"/>
      <c r="B286" s="222"/>
      <c r="C286" s="230"/>
      <c r="D286" s="234"/>
    </row>
    <row r="287" spans="1:4" x14ac:dyDescent="0.25">
      <c r="A287" s="223"/>
      <c r="B287" s="222"/>
      <c r="C287" s="230"/>
      <c r="D287" s="234"/>
    </row>
    <row r="288" spans="1:4" x14ac:dyDescent="0.25">
      <c r="A288" s="223"/>
      <c r="B288" s="222"/>
      <c r="C288" s="230"/>
      <c r="D288" s="234"/>
    </row>
    <row r="289" spans="1:4" x14ac:dyDescent="0.25">
      <c r="A289" s="223"/>
      <c r="B289" s="222"/>
      <c r="C289" s="230"/>
      <c r="D289" s="234"/>
    </row>
    <row r="290" spans="1:4" x14ac:dyDescent="0.25">
      <c r="A290" s="223"/>
      <c r="B290" s="222"/>
      <c r="C290" s="230"/>
      <c r="D290" s="234"/>
    </row>
    <row r="291" spans="1:4" x14ac:dyDescent="0.25">
      <c r="A291" s="223"/>
      <c r="B291" s="222"/>
      <c r="C291" s="230"/>
      <c r="D291" s="234"/>
    </row>
    <row r="292" spans="1:4" x14ac:dyDescent="0.25">
      <c r="A292" s="223"/>
      <c r="B292" s="222"/>
      <c r="C292" s="230"/>
      <c r="D292" s="234"/>
    </row>
    <row r="293" spans="1:4" x14ac:dyDescent="0.25">
      <c r="A293" s="223"/>
      <c r="B293" s="222"/>
      <c r="C293" s="230"/>
      <c r="D293" s="234"/>
    </row>
    <row r="294" spans="1:4" x14ac:dyDescent="0.25">
      <c r="A294" s="223"/>
      <c r="B294" s="222"/>
      <c r="C294" s="230"/>
      <c r="D294" s="234"/>
    </row>
    <row r="295" spans="1:4" x14ac:dyDescent="0.25">
      <c r="A295" s="223"/>
      <c r="B295" s="222"/>
      <c r="C295" s="230"/>
      <c r="D295" s="234"/>
    </row>
    <row r="296" spans="1:4" x14ac:dyDescent="0.25">
      <c r="A296" s="223"/>
      <c r="B296" s="222"/>
      <c r="C296" s="230"/>
      <c r="D296" s="234"/>
    </row>
    <row r="297" spans="1:4" x14ac:dyDescent="0.25">
      <c r="A297" s="223"/>
      <c r="B297" s="222"/>
      <c r="C297" s="230"/>
      <c r="D297" s="234"/>
    </row>
    <row r="298" spans="1:4" x14ac:dyDescent="0.25">
      <c r="A298" s="223"/>
      <c r="B298" s="222"/>
      <c r="C298" s="230"/>
      <c r="D298" s="234"/>
    </row>
    <row r="299" spans="1:4" x14ac:dyDescent="0.25">
      <c r="A299" s="223"/>
      <c r="B299" s="222"/>
      <c r="C299" s="230"/>
      <c r="D299" s="234"/>
    </row>
    <row r="300" spans="1:4" x14ac:dyDescent="0.25">
      <c r="A300" s="223"/>
      <c r="B300" s="222"/>
      <c r="C300" s="230"/>
      <c r="D300" s="234"/>
    </row>
    <row r="301" spans="1:4" x14ac:dyDescent="0.25">
      <c r="A301" s="223"/>
      <c r="B301" s="222"/>
      <c r="C301" s="230"/>
      <c r="D301" s="234"/>
    </row>
    <row r="302" spans="1:4" x14ac:dyDescent="0.25">
      <c r="A302" s="223"/>
      <c r="B302" s="222"/>
      <c r="C302" s="230"/>
      <c r="D302" s="234"/>
    </row>
    <row r="303" spans="1:4" x14ac:dyDescent="0.25">
      <c r="A303" s="223"/>
      <c r="B303" s="222"/>
      <c r="C303" s="230"/>
      <c r="D303" s="234"/>
    </row>
    <row r="304" spans="1:4" x14ac:dyDescent="0.25">
      <c r="A304" s="223"/>
      <c r="B304" s="222"/>
      <c r="C304" s="230"/>
      <c r="D304" s="234"/>
    </row>
    <row r="305" spans="1:4" x14ac:dyDescent="0.25">
      <c r="A305" s="223"/>
      <c r="B305" s="222"/>
      <c r="C305" s="230"/>
      <c r="D305" s="234"/>
    </row>
    <row r="306" spans="1:4" x14ac:dyDescent="0.25">
      <c r="A306" s="223"/>
      <c r="B306" s="222"/>
      <c r="C306" s="230"/>
      <c r="D306" s="234"/>
    </row>
    <row r="307" spans="1:4" x14ac:dyDescent="0.25">
      <c r="A307" s="223"/>
      <c r="B307" s="222"/>
      <c r="C307" s="230"/>
      <c r="D307" s="234"/>
    </row>
    <row r="308" spans="1:4" x14ac:dyDescent="0.25">
      <c r="A308" s="223"/>
      <c r="B308" s="222"/>
      <c r="C308" s="230"/>
      <c r="D308" s="234"/>
    </row>
    <row r="309" spans="1:4" x14ac:dyDescent="0.25">
      <c r="A309" s="223"/>
      <c r="B309" s="222"/>
      <c r="C309" s="230"/>
      <c r="D309" s="234"/>
    </row>
    <row r="310" spans="1:4" x14ac:dyDescent="0.25">
      <c r="A310" s="223"/>
      <c r="B310" s="222"/>
      <c r="C310" s="230"/>
      <c r="D310" s="234"/>
    </row>
    <row r="311" spans="1:4" x14ac:dyDescent="0.25">
      <c r="A311" s="223"/>
      <c r="B311" s="222"/>
      <c r="C311" s="230"/>
      <c r="D311" s="234"/>
    </row>
    <row r="312" spans="1:4" x14ac:dyDescent="0.25">
      <c r="A312" s="223"/>
      <c r="B312" s="222"/>
      <c r="C312" s="230"/>
      <c r="D312" s="234"/>
    </row>
    <row r="313" spans="1:4" x14ac:dyDescent="0.25">
      <c r="A313" s="223"/>
      <c r="B313" s="222"/>
      <c r="C313" s="230"/>
      <c r="D313" s="234"/>
    </row>
    <row r="314" spans="1:4" x14ac:dyDescent="0.25">
      <c r="A314" s="223"/>
      <c r="B314" s="222"/>
      <c r="C314" s="230"/>
      <c r="D314" s="234"/>
    </row>
    <row r="315" spans="1:4" x14ac:dyDescent="0.25">
      <c r="A315" s="223"/>
      <c r="B315" s="222"/>
      <c r="C315" s="230"/>
      <c r="D315" s="234"/>
    </row>
    <row r="316" spans="1:4" x14ac:dyDescent="0.25">
      <c r="A316" s="223"/>
      <c r="B316" s="222"/>
      <c r="C316" s="230"/>
      <c r="D316" s="234"/>
    </row>
    <row r="317" spans="1:4" x14ac:dyDescent="0.25">
      <c r="A317" s="223"/>
      <c r="B317" s="222"/>
      <c r="C317" s="230"/>
      <c r="D317" s="234"/>
    </row>
    <row r="318" spans="1:4" x14ac:dyDescent="0.25">
      <c r="A318" s="223"/>
      <c r="B318" s="222"/>
      <c r="C318" s="230"/>
      <c r="D318" s="234"/>
    </row>
    <row r="319" spans="1:4" x14ac:dyDescent="0.25">
      <c r="A319" s="223"/>
      <c r="B319" s="222"/>
      <c r="C319" s="230"/>
      <c r="D319" s="234"/>
    </row>
    <row r="320" spans="1:4" x14ac:dyDescent="0.25">
      <c r="A320" s="223"/>
      <c r="B320" s="222"/>
      <c r="C320" s="230"/>
      <c r="D320" s="234"/>
    </row>
    <row r="321" spans="1:4" x14ac:dyDescent="0.25">
      <c r="A321" s="223"/>
      <c r="B321" s="222"/>
      <c r="C321" s="230"/>
      <c r="D321" s="234"/>
    </row>
    <row r="322" spans="1:4" x14ac:dyDescent="0.25">
      <c r="A322" s="223"/>
      <c r="B322" s="222"/>
      <c r="C322" s="230"/>
      <c r="D322" s="234"/>
    </row>
    <row r="323" spans="1:4" x14ac:dyDescent="0.25">
      <c r="A323" s="223"/>
      <c r="B323" s="222"/>
      <c r="C323" s="230"/>
      <c r="D323" s="234"/>
    </row>
    <row r="324" spans="1:4" x14ac:dyDescent="0.25">
      <c r="A324" s="223"/>
      <c r="B324" s="222"/>
      <c r="C324" s="230"/>
      <c r="D324" s="234"/>
    </row>
    <row r="325" spans="1:4" x14ac:dyDescent="0.25">
      <c r="A325" s="223"/>
      <c r="B325" s="222"/>
      <c r="C325" s="230"/>
      <c r="D325" s="234"/>
    </row>
    <row r="326" spans="1:4" x14ac:dyDescent="0.25">
      <c r="A326" s="223"/>
      <c r="B326" s="222"/>
      <c r="C326" s="230"/>
      <c r="D326" s="234"/>
    </row>
    <row r="327" spans="1:4" x14ac:dyDescent="0.25">
      <c r="A327" s="223"/>
      <c r="B327" s="222"/>
      <c r="C327" s="230"/>
      <c r="D327" s="234"/>
    </row>
    <row r="328" spans="1:4" x14ac:dyDescent="0.25">
      <c r="A328" s="223"/>
      <c r="B328" s="222"/>
      <c r="C328" s="230"/>
      <c r="D328" s="234"/>
    </row>
    <row r="329" spans="1:4" x14ac:dyDescent="0.25">
      <c r="A329" s="223"/>
      <c r="B329" s="222"/>
      <c r="C329" s="230"/>
      <c r="D329" s="234"/>
    </row>
    <row r="330" spans="1:4" x14ac:dyDescent="0.25">
      <c r="A330" s="223"/>
      <c r="B330" s="222"/>
      <c r="C330" s="230"/>
      <c r="D330" s="234"/>
    </row>
    <row r="331" spans="1:4" x14ac:dyDescent="0.25">
      <c r="A331" s="223"/>
      <c r="B331" s="222"/>
      <c r="C331" s="230"/>
      <c r="D331" s="234"/>
    </row>
    <row r="332" spans="1:4" x14ac:dyDescent="0.25">
      <c r="A332" s="223"/>
      <c r="B332" s="222"/>
      <c r="C332" s="230"/>
      <c r="D332" s="234"/>
    </row>
    <row r="333" spans="1:4" x14ac:dyDescent="0.25">
      <c r="A333" s="223"/>
      <c r="B333" s="222"/>
      <c r="C333" s="230"/>
      <c r="D333" s="234"/>
    </row>
    <row r="334" spans="1:4" x14ac:dyDescent="0.25">
      <c r="A334" s="223"/>
      <c r="B334" s="222"/>
      <c r="C334" s="230"/>
      <c r="D334" s="234"/>
    </row>
    <row r="335" spans="1:4" x14ac:dyDescent="0.25">
      <c r="A335" s="223"/>
      <c r="B335" s="222"/>
      <c r="C335" s="230"/>
      <c r="D335" s="234"/>
    </row>
    <row r="336" spans="1:4" x14ac:dyDescent="0.25">
      <c r="A336" s="223"/>
      <c r="B336" s="222"/>
      <c r="C336" s="230"/>
      <c r="D336" s="234"/>
    </row>
    <row r="337" spans="1:4" x14ac:dyDescent="0.25">
      <c r="A337" s="223"/>
      <c r="B337" s="222"/>
      <c r="C337" s="230"/>
      <c r="D337" s="234"/>
    </row>
    <row r="338" spans="1:4" x14ac:dyDescent="0.25">
      <c r="A338" s="223"/>
      <c r="B338" s="222"/>
      <c r="C338" s="230"/>
      <c r="D338" s="234"/>
    </row>
    <row r="339" spans="1:4" x14ac:dyDescent="0.25">
      <c r="A339" s="223"/>
      <c r="B339" s="222"/>
      <c r="C339" s="230"/>
      <c r="D339" s="234"/>
    </row>
    <row r="340" spans="1:4" x14ac:dyDescent="0.25">
      <c r="A340" s="223"/>
      <c r="B340" s="222"/>
      <c r="C340" s="230"/>
      <c r="D340" s="234"/>
    </row>
    <row r="341" spans="1:4" x14ac:dyDescent="0.25">
      <c r="A341" s="223"/>
      <c r="B341" s="222"/>
      <c r="C341" s="230"/>
      <c r="D341" s="234"/>
    </row>
    <row r="342" spans="1:4" x14ac:dyDescent="0.25">
      <c r="A342" s="223"/>
      <c r="B342" s="222"/>
      <c r="C342" s="230"/>
      <c r="D342" s="234"/>
    </row>
    <row r="343" spans="1:4" x14ac:dyDescent="0.25">
      <c r="A343" s="223"/>
      <c r="B343" s="222"/>
      <c r="C343" s="230"/>
      <c r="D343" s="234"/>
    </row>
    <row r="344" spans="1:4" x14ac:dyDescent="0.25">
      <c r="A344" s="223"/>
      <c r="B344" s="222"/>
      <c r="C344" s="230"/>
      <c r="D344" s="234"/>
    </row>
    <row r="345" spans="1:4" x14ac:dyDescent="0.25">
      <c r="A345" s="223"/>
      <c r="B345" s="222"/>
      <c r="C345" s="230"/>
      <c r="D345" s="234"/>
    </row>
    <row r="346" spans="1:4" x14ac:dyDescent="0.25">
      <c r="A346" s="223"/>
      <c r="B346" s="222"/>
      <c r="C346" s="230"/>
      <c r="D346" s="234"/>
    </row>
    <row r="347" spans="1:4" x14ac:dyDescent="0.25">
      <c r="A347" s="223"/>
      <c r="B347" s="222"/>
      <c r="C347" s="230"/>
      <c r="D347" s="234"/>
    </row>
    <row r="348" spans="1:4" x14ac:dyDescent="0.25">
      <c r="A348" s="223"/>
      <c r="B348" s="222"/>
      <c r="C348" s="230"/>
      <c r="D348" s="234"/>
    </row>
    <row r="349" spans="1:4" x14ac:dyDescent="0.25">
      <c r="A349" s="223"/>
      <c r="B349" s="222"/>
      <c r="C349" s="230"/>
      <c r="D349" s="234"/>
    </row>
    <row r="350" spans="1:4" x14ac:dyDescent="0.25">
      <c r="A350" s="223"/>
      <c r="B350" s="222"/>
      <c r="C350" s="230"/>
      <c r="D350" s="234"/>
    </row>
    <row r="351" spans="1:4" x14ac:dyDescent="0.25">
      <c r="A351" s="223"/>
      <c r="B351" s="222"/>
      <c r="C351" s="230"/>
      <c r="D351" s="234"/>
    </row>
    <row r="352" spans="1:4" x14ac:dyDescent="0.25">
      <c r="A352" s="223"/>
      <c r="B352" s="222"/>
      <c r="C352" s="230"/>
      <c r="D352" s="234"/>
    </row>
    <row r="353" spans="1:4" x14ac:dyDescent="0.25">
      <c r="A353" s="223"/>
      <c r="B353" s="222"/>
      <c r="C353" s="230"/>
      <c r="D353" s="234"/>
    </row>
    <row r="354" spans="1:4" x14ac:dyDescent="0.25">
      <c r="A354" s="223"/>
      <c r="B354" s="222"/>
      <c r="C354" s="230"/>
      <c r="D354" s="234"/>
    </row>
    <row r="355" spans="1:4" x14ac:dyDescent="0.25">
      <c r="A355" s="223"/>
      <c r="B355" s="222"/>
      <c r="C355" s="230"/>
      <c r="D355" s="234"/>
    </row>
    <row r="356" spans="1:4" x14ac:dyDescent="0.25">
      <c r="A356" s="223"/>
      <c r="B356" s="222"/>
      <c r="C356" s="230"/>
      <c r="D356" s="234"/>
    </row>
    <row r="357" spans="1:4" x14ac:dyDescent="0.25">
      <c r="A357" s="223"/>
      <c r="B357" s="222"/>
      <c r="C357" s="230"/>
      <c r="D357" s="234"/>
    </row>
    <row r="358" spans="1:4" x14ac:dyDescent="0.25">
      <c r="A358" s="223"/>
      <c r="B358" s="222"/>
      <c r="C358" s="230"/>
      <c r="D358" s="234"/>
    </row>
    <row r="359" spans="1:4" x14ac:dyDescent="0.25">
      <c r="A359" s="223"/>
      <c r="B359" s="222"/>
      <c r="C359" s="230"/>
      <c r="D359" s="234"/>
    </row>
    <row r="360" spans="1:4" x14ac:dyDescent="0.25">
      <c r="A360" s="223"/>
      <c r="B360" s="222"/>
      <c r="C360" s="230"/>
      <c r="D360" s="234"/>
    </row>
    <row r="361" spans="1:4" x14ac:dyDescent="0.25">
      <c r="A361" s="223"/>
      <c r="B361" s="222"/>
      <c r="C361" s="230"/>
      <c r="D361" s="234"/>
    </row>
    <row r="362" spans="1:4" x14ac:dyDescent="0.25">
      <c r="A362" s="223"/>
      <c r="B362" s="222"/>
      <c r="C362" s="230"/>
      <c r="D362" s="234"/>
    </row>
    <row r="363" spans="1:4" x14ac:dyDescent="0.25">
      <c r="A363" s="223"/>
      <c r="B363" s="222"/>
      <c r="C363" s="230"/>
      <c r="D363" s="234"/>
    </row>
    <row r="364" spans="1:4" x14ac:dyDescent="0.25">
      <c r="A364" s="223"/>
      <c r="B364" s="222"/>
      <c r="C364" s="230"/>
      <c r="D364" s="234"/>
    </row>
    <row r="365" spans="1:4" x14ac:dyDescent="0.25">
      <c r="A365" s="223"/>
      <c r="B365" s="222"/>
      <c r="C365" s="230"/>
      <c r="D365" s="234"/>
    </row>
    <row r="366" spans="1:4" x14ac:dyDescent="0.25">
      <c r="A366" s="223"/>
      <c r="B366" s="222"/>
      <c r="C366" s="230"/>
      <c r="D366" s="234"/>
    </row>
    <row r="367" spans="1:4" x14ac:dyDescent="0.25">
      <c r="A367" s="223"/>
      <c r="B367" s="222"/>
      <c r="C367" s="230"/>
      <c r="D367" s="234"/>
    </row>
    <row r="368" spans="1:4" x14ac:dyDescent="0.25">
      <c r="A368" s="223"/>
      <c r="B368" s="222"/>
      <c r="C368" s="230"/>
      <c r="D368" s="234"/>
    </row>
    <row r="369" spans="1:4" x14ac:dyDescent="0.25">
      <c r="A369" s="223"/>
      <c r="B369" s="222"/>
      <c r="C369" s="230"/>
      <c r="D369" s="234"/>
    </row>
    <row r="370" spans="1:4" x14ac:dyDescent="0.25">
      <c r="A370" s="223"/>
      <c r="B370" s="222"/>
      <c r="C370" s="230"/>
      <c r="D370" s="234"/>
    </row>
    <row r="371" spans="1:4" x14ac:dyDescent="0.25">
      <c r="A371" s="223"/>
      <c r="B371" s="222"/>
      <c r="C371" s="230"/>
      <c r="D371" s="234"/>
    </row>
    <row r="372" spans="1:4" x14ac:dyDescent="0.25">
      <c r="A372" s="223"/>
      <c r="B372" s="222"/>
      <c r="C372" s="230"/>
      <c r="D372" s="234"/>
    </row>
    <row r="373" spans="1:4" x14ac:dyDescent="0.25">
      <c r="A373" s="223"/>
      <c r="B373" s="222"/>
      <c r="C373" s="230"/>
      <c r="D373" s="234"/>
    </row>
    <row r="374" spans="1:4" x14ac:dyDescent="0.25">
      <c r="A374" s="223"/>
      <c r="B374" s="222"/>
      <c r="C374" s="230"/>
      <c r="D374" s="234"/>
    </row>
    <row r="375" spans="1:4" x14ac:dyDescent="0.25">
      <c r="A375" s="223"/>
      <c r="B375" s="222"/>
      <c r="C375" s="230"/>
      <c r="D375" s="234"/>
    </row>
    <row r="376" spans="1:4" x14ac:dyDescent="0.25">
      <c r="A376" s="223"/>
      <c r="B376" s="222"/>
      <c r="C376" s="230"/>
      <c r="D376" s="234"/>
    </row>
    <row r="377" spans="1:4" x14ac:dyDescent="0.25">
      <c r="A377" s="223"/>
      <c r="B377" s="222"/>
      <c r="C377" s="230"/>
      <c r="D377" s="234"/>
    </row>
    <row r="378" spans="1:4" x14ac:dyDescent="0.25">
      <c r="A378" s="223"/>
      <c r="B378" s="222"/>
      <c r="C378" s="230"/>
      <c r="D378" s="234"/>
    </row>
    <row r="379" spans="1:4" x14ac:dyDescent="0.25">
      <c r="A379" s="223"/>
      <c r="B379" s="222"/>
      <c r="C379" s="230"/>
      <c r="D379" s="234"/>
    </row>
    <row r="380" spans="1:4" x14ac:dyDescent="0.25">
      <c r="A380" s="223"/>
      <c r="B380" s="222"/>
      <c r="C380" s="230"/>
      <c r="D380" s="234"/>
    </row>
    <row r="381" spans="1:4" x14ac:dyDescent="0.25">
      <c r="A381" s="223"/>
      <c r="B381" s="222"/>
      <c r="C381" s="230"/>
      <c r="D381" s="234"/>
    </row>
    <row r="382" spans="1:4" x14ac:dyDescent="0.25">
      <c r="A382" s="223"/>
      <c r="B382" s="222"/>
      <c r="C382" s="230"/>
      <c r="D382" s="234"/>
    </row>
    <row r="383" spans="1:4" x14ac:dyDescent="0.25">
      <c r="A383" s="223"/>
      <c r="B383" s="222"/>
      <c r="C383" s="230"/>
      <c r="D383" s="234"/>
    </row>
    <row r="384" spans="1:4" x14ac:dyDescent="0.25">
      <c r="A384" s="223"/>
      <c r="B384" s="222"/>
      <c r="C384" s="230"/>
      <c r="D384" s="234"/>
    </row>
    <row r="385" spans="1:4" x14ac:dyDescent="0.25">
      <c r="A385" s="223"/>
      <c r="B385" s="222"/>
      <c r="C385" s="230"/>
      <c r="D385" s="234"/>
    </row>
    <row r="386" spans="1:4" x14ac:dyDescent="0.25">
      <c r="A386" s="223"/>
      <c r="B386" s="222"/>
      <c r="C386" s="230"/>
      <c r="D386" s="234"/>
    </row>
    <row r="387" spans="1:4" x14ac:dyDescent="0.25">
      <c r="A387" s="223"/>
      <c r="B387" s="222"/>
      <c r="C387" s="230"/>
      <c r="D387" s="234"/>
    </row>
    <row r="388" spans="1:4" x14ac:dyDescent="0.25">
      <c r="A388" s="223"/>
      <c r="B388" s="222"/>
      <c r="C388" s="230"/>
      <c r="D388" s="234"/>
    </row>
    <row r="389" spans="1:4" x14ac:dyDescent="0.25">
      <c r="A389" s="223"/>
      <c r="B389" s="222"/>
      <c r="C389" s="230"/>
      <c r="D389" s="234"/>
    </row>
    <row r="390" spans="1:4" x14ac:dyDescent="0.25">
      <c r="A390" s="223"/>
      <c r="B390" s="222"/>
      <c r="C390" s="230"/>
      <c r="D390" s="234"/>
    </row>
    <row r="391" spans="1:4" x14ac:dyDescent="0.25">
      <c r="A391" s="223"/>
      <c r="B391" s="222"/>
      <c r="C391" s="230"/>
      <c r="D391" s="234"/>
    </row>
    <row r="392" spans="1:4" x14ac:dyDescent="0.25">
      <c r="A392" s="223"/>
      <c r="B392" s="222"/>
      <c r="C392" s="230"/>
      <c r="D392" s="234"/>
    </row>
    <row r="393" spans="1:4" x14ac:dyDescent="0.25">
      <c r="A393" s="223"/>
      <c r="B393" s="222"/>
      <c r="C393" s="230"/>
      <c r="D393" s="234"/>
    </row>
    <row r="394" spans="1:4" x14ac:dyDescent="0.25">
      <c r="A394" s="223"/>
      <c r="B394" s="222"/>
      <c r="C394" s="230"/>
      <c r="D394" s="234"/>
    </row>
    <row r="395" spans="1:4" x14ac:dyDescent="0.25">
      <c r="A395" s="223"/>
      <c r="B395" s="222"/>
      <c r="C395" s="230"/>
      <c r="D395" s="234"/>
    </row>
    <row r="396" spans="1:4" x14ac:dyDescent="0.25">
      <c r="A396" s="223"/>
      <c r="B396" s="222"/>
      <c r="C396" s="230"/>
      <c r="D396" s="234"/>
    </row>
    <row r="397" spans="1:4" x14ac:dyDescent="0.25">
      <c r="A397" s="223"/>
      <c r="B397" s="222"/>
      <c r="C397" s="230"/>
      <c r="D397" s="234"/>
    </row>
    <row r="398" spans="1:4" x14ac:dyDescent="0.25">
      <c r="A398" s="223"/>
      <c r="B398" s="222"/>
      <c r="C398" s="230"/>
      <c r="D398" s="234"/>
    </row>
    <row r="399" spans="1:4" x14ac:dyDescent="0.25">
      <c r="A399" s="223"/>
      <c r="B399" s="222"/>
      <c r="C399" s="230"/>
      <c r="D399" s="234"/>
    </row>
    <row r="400" spans="1:4" x14ac:dyDescent="0.25">
      <c r="A400" s="223"/>
      <c r="B400" s="222"/>
      <c r="C400" s="230"/>
      <c r="D400" s="234"/>
    </row>
    <row r="401" spans="1:4" x14ac:dyDescent="0.25">
      <c r="A401" s="223"/>
      <c r="B401" s="222"/>
      <c r="C401" s="230"/>
      <c r="D401" s="234"/>
    </row>
    <row r="402" spans="1:4" x14ac:dyDescent="0.25">
      <c r="A402" s="223"/>
      <c r="B402" s="222"/>
      <c r="C402" s="230"/>
      <c r="D402" s="234"/>
    </row>
    <row r="403" spans="1:4" x14ac:dyDescent="0.25">
      <c r="A403" s="223"/>
      <c r="B403" s="222"/>
      <c r="C403" s="230"/>
      <c r="D403" s="234"/>
    </row>
    <row r="404" spans="1:4" x14ac:dyDescent="0.25">
      <c r="A404" s="223"/>
      <c r="B404" s="222"/>
      <c r="C404" s="230"/>
      <c r="D404" s="234"/>
    </row>
    <row r="405" spans="1:4" x14ac:dyDescent="0.25">
      <c r="A405" s="223"/>
      <c r="B405" s="222"/>
      <c r="C405" s="230"/>
      <c r="D405" s="234"/>
    </row>
    <row r="406" spans="1:4" x14ac:dyDescent="0.25">
      <c r="A406" s="223"/>
      <c r="B406" s="222"/>
      <c r="C406" s="230"/>
      <c r="D406" s="234"/>
    </row>
    <row r="407" spans="1:4" x14ac:dyDescent="0.25">
      <c r="A407" s="223"/>
      <c r="B407" s="222"/>
      <c r="C407" s="230"/>
      <c r="D407" s="234"/>
    </row>
    <row r="408" spans="1:4" x14ac:dyDescent="0.25">
      <c r="A408" s="223"/>
      <c r="B408" s="222"/>
      <c r="C408" s="230"/>
      <c r="D408" s="234"/>
    </row>
    <row r="409" spans="1:4" x14ac:dyDescent="0.25">
      <c r="A409" s="223"/>
      <c r="B409" s="222"/>
      <c r="C409" s="230"/>
      <c r="D409" s="234"/>
    </row>
    <row r="410" spans="1:4" x14ac:dyDescent="0.25">
      <c r="A410" s="223"/>
      <c r="B410" s="222"/>
      <c r="C410" s="230"/>
      <c r="D410" s="234"/>
    </row>
    <row r="411" spans="1:4" x14ac:dyDescent="0.25">
      <c r="A411" s="223"/>
      <c r="B411" s="222"/>
      <c r="C411" s="230"/>
      <c r="D411" s="234"/>
    </row>
    <row r="412" spans="1:4" x14ac:dyDescent="0.25">
      <c r="A412" s="223"/>
      <c r="B412" s="222"/>
      <c r="C412" s="230"/>
      <c r="D412" s="234"/>
    </row>
    <row r="413" spans="1:4" x14ac:dyDescent="0.25">
      <c r="A413" s="223"/>
      <c r="B413" s="222"/>
      <c r="C413" s="230"/>
      <c r="D413" s="234"/>
    </row>
    <row r="414" spans="1:4" x14ac:dyDescent="0.25">
      <c r="A414" s="223"/>
      <c r="B414" s="222"/>
      <c r="C414" s="230"/>
      <c r="D414" s="234"/>
    </row>
    <row r="415" spans="1:4" x14ac:dyDescent="0.25">
      <c r="A415" s="223"/>
      <c r="B415" s="222"/>
      <c r="C415" s="230"/>
      <c r="D415" s="234"/>
    </row>
    <row r="416" spans="1:4" x14ac:dyDescent="0.25">
      <c r="A416" s="223"/>
      <c r="B416" s="222"/>
      <c r="C416" s="230"/>
      <c r="D416" s="234"/>
    </row>
    <row r="417" spans="1:4" x14ac:dyDescent="0.25">
      <c r="A417" s="223"/>
      <c r="B417" s="222"/>
      <c r="C417" s="230"/>
      <c r="D417" s="234"/>
    </row>
    <row r="418" spans="1:4" x14ac:dyDescent="0.25">
      <c r="A418" s="223"/>
      <c r="B418" s="222"/>
      <c r="C418" s="230"/>
      <c r="D418" s="234"/>
    </row>
    <row r="419" spans="1:4" x14ac:dyDescent="0.25">
      <c r="A419" s="223"/>
      <c r="B419" s="222"/>
      <c r="C419" s="230"/>
      <c r="D419" s="234"/>
    </row>
    <row r="420" spans="1:4" x14ac:dyDescent="0.25">
      <c r="A420" s="223"/>
      <c r="B420" s="222"/>
      <c r="C420" s="230"/>
      <c r="D420" s="234"/>
    </row>
    <row r="421" spans="1:4" x14ac:dyDescent="0.25">
      <c r="A421" s="223"/>
      <c r="B421" s="222"/>
      <c r="C421" s="230"/>
      <c r="D421" s="234"/>
    </row>
    <row r="422" spans="1:4" x14ac:dyDescent="0.25">
      <c r="A422" s="223"/>
      <c r="B422" s="222"/>
      <c r="C422" s="230"/>
      <c r="D422" s="234"/>
    </row>
    <row r="423" spans="1:4" x14ac:dyDescent="0.25">
      <c r="A423" s="223"/>
      <c r="B423" s="222"/>
      <c r="C423" s="230"/>
      <c r="D423" s="234"/>
    </row>
    <row r="424" spans="1:4" x14ac:dyDescent="0.25">
      <c r="A424" s="223"/>
      <c r="B424" s="222"/>
      <c r="C424" s="230"/>
      <c r="D424" s="234"/>
    </row>
    <row r="425" spans="1:4" x14ac:dyDescent="0.25">
      <c r="A425" s="223"/>
      <c r="B425" s="222"/>
      <c r="C425" s="230"/>
      <c r="D425" s="234"/>
    </row>
    <row r="426" spans="1:4" x14ac:dyDescent="0.25">
      <c r="A426" s="223"/>
      <c r="B426" s="222"/>
      <c r="C426" s="230"/>
      <c r="D426" s="234"/>
    </row>
    <row r="427" spans="1:4" x14ac:dyDescent="0.25">
      <c r="A427" s="223"/>
      <c r="B427" s="222"/>
      <c r="C427" s="230"/>
      <c r="D427" s="234"/>
    </row>
    <row r="428" spans="1:4" x14ac:dyDescent="0.25">
      <c r="A428" s="223"/>
      <c r="B428" s="222"/>
      <c r="C428" s="230"/>
      <c r="D428" s="234"/>
    </row>
    <row r="429" spans="1:4" x14ac:dyDescent="0.25">
      <c r="A429" s="223"/>
      <c r="B429" s="222"/>
      <c r="C429" s="230"/>
      <c r="D429" s="234"/>
    </row>
    <row r="430" spans="1:4" x14ac:dyDescent="0.25">
      <c r="A430" s="223"/>
      <c r="B430" s="222"/>
      <c r="C430" s="230"/>
      <c r="D430" s="234"/>
    </row>
    <row r="431" spans="1:4" x14ac:dyDescent="0.25">
      <c r="A431" s="223"/>
      <c r="B431" s="222"/>
      <c r="C431" s="230"/>
      <c r="D431" s="234"/>
    </row>
    <row r="432" spans="1:4" x14ac:dyDescent="0.25">
      <c r="A432" s="223"/>
      <c r="B432" s="222"/>
      <c r="C432" s="230"/>
      <c r="D432" s="234"/>
    </row>
    <row r="433" spans="1:4" x14ac:dyDescent="0.25">
      <c r="A433" s="223"/>
      <c r="B433" s="222"/>
      <c r="C433" s="230"/>
      <c r="D433" s="234"/>
    </row>
    <row r="434" spans="1:4" x14ac:dyDescent="0.25">
      <c r="A434" s="223"/>
      <c r="B434" s="222"/>
      <c r="C434" s="230"/>
      <c r="D434" s="234"/>
    </row>
    <row r="435" spans="1:4" x14ac:dyDescent="0.25">
      <c r="A435" s="223"/>
      <c r="B435" s="222"/>
      <c r="C435" s="230"/>
      <c r="D435" s="234"/>
    </row>
    <row r="436" spans="1:4" x14ac:dyDescent="0.25">
      <c r="A436" s="223"/>
      <c r="B436" s="222"/>
      <c r="C436" s="230"/>
      <c r="D436" s="234"/>
    </row>
    <row r="437" spans="1:4" x14ac:dyDescent="0.25">
      <c r="A437" s="223"/>
      <c r="B437" s="222"/>
      <c r="C437" s="230"/>
      <c r="D437" s="234"/>
    </row>
    <row r="438" spans="1:4" x14ac:dyDescent="0.25">
      <c r="A438" s="223"/>
      <c r="B438" s="222"/>
      <c r="C438" s="230"/>
      <c r="D438" s="234"/>
    </row>
    <row r="439" spans="1:4" x14ac:dyDescent="0.25">
      <c r="A439" s="223"/>
      <c r="B439" s="222"/>
      <c r="C439" s="230"/>
      <c r="D439" s="234"/>
    </row>
    <row r="440" spans="1:4" x14ac:dyDescent="0.25">
      <c r="A440" s="223"/>
      <c r="B440" s="222"/>
      <c r="C440" s="230"/>
      <c r="D440" s="234"/>
    </row>
    <row r="441" spans="1:4" x14ac:dyDescent="0.25">
      <c r="A441" s="223"/>
      <c r="B441" s="222"/>
      <c r="C441" s="230"/>
      <c r="D441" s="234"/>
    </row>
    <row r="442" spans="1:4" x14ac:dyDescent="0.25">
      <c r="A442" s="223"/>
      <c r="B442" s="222"/>
      <c r="C442" s="230"/>
      <c r="D442" s="234"/>
    </row>
    <row r="443" spans="1:4" x14ac:dyDescent="0.25">
      <c r="A443" s="223"/>
      <c r="B443" s="222"/>
      <c r="C443" s="230"/>
      <c r="D443" s="234"/>
    </row>
    <row r="444" spans="1:4" x14ac:dyDescent="0.25">
      <c r="A444" s="223"/>
      <c r="B444" s="222"/>
      <c r="C444" s="230"/>
      <c r="D444" s="234"/>
    </row>
    <row r="445" spans="1:4" x14ac:dyDescent="0.25">
      <c r="A445" s="223"/>
      <c r="B445" s="222"/>
      <c r="C445" s="230"/>
      <c r="D445" s="234"/>
    </row>
    <row r="446" spans="1:4" x14ac:dyDescent="0.25">
      <c r="A446" s="223"/>
      <c r="B446" s="222"/>
      <c r="C446" s="230"/>
      <c r="D446" s="234"/>
    </row>
    <row r="447" spans="1:4" x14ac:dyDescent="0.25">
      <c r="A447" s="223"/>
      <c r="B447" s="222"/>
      <c r="C447" s="230"/>
      <c r="D447" s="234"/>
    </row>
    <row r="448" spans="1:4" x14ac:dyDescent="0.25">
      <c r="A448" s="223"/>
      <c r="B448" s="222"/>
      <c r="C448" s="230"/>
      <c r="D448" s="234"/>
    </row>
    <row r="449" spans="1:4" x14ac:dyDescent="0.25">
      <c r="A449" s="223"/>
      <c r="B449" s="222"/>
      <c r="C449" s="230"/>
      <c r="D449" s="234"/>
    </row>
    <row r="450" spans="1:4" x14ac:dyDescent="0.25">
      <c r="A450" s="223"/>
      <c r="B450" s="222"/>
      <c r="C450" s="230"/>
      <c r="D450" s="234"/>
    </row>
    <row r="451" spans="1:4" x14ac:dyDescent="0.25">
      <c r="A451" s="223"/>
      <c r="B451" s="222"/>
      <c r="C451" s="230"/>
      <c r="D451" s="234"/>
    </row>
    <row r="452" spans="1:4" x14ac:dyDescent="0.25">
      <c r="A452" s="223"/>
      <c r="B452" s="222"/>
      <c r="C452" s="230"/>
      <c r="D452" s="234"/>
    </row>
    <row r="453" spans="1:4" x14ac:dyDescent="0.25">
      <c r="A453" s="223"/>
      <c r="B453" s="222"/>
      <c r="C453" s="230"/>
      <c r="D453" s="234"/>
    </row>
    <row r="454" spans="1:4" x14ac:dyDescent="0.25">
      <c r="A454" s="223"/>
      <c r="B454" s="222"/>
      <c r="C454" s="230"/>
      <c r="D454" s="234"/>
    </row>
    <row r="455" spans="1:4" x14ac:dyDescent="0.25">
      <c r="A455" s="223"/>
      <c r="B455" s="222"/>
      <c r="C455" s="230"/>
      <c r="D455" s="234"/>
    </row>
    <row r="456" spans="1:4" x14ac:dyDescent="0.25">
      <c r="A456" s="223"/>
      <c r="B456" s="222"/>
      <c r="C456" s="230"/>
      <c r="D456" s="234"/>
    </row>
    <row r="457" spans="1:4" x14ac:dyDescent="0.25">
      <c r="A457" s="223"/>
      <c r="B457" s="222"/>
      <c r="C457" s="230"/>
      <c r="D457" s="234"/>
    </row>
    <row r="458" spans="1:4" x14ac:dyDescent="0.25">
      <c r="A458" s="223"/>
      <c r="B458" s="222"/>
      <c r="C458" s="230"/>
      <c r="D458" s="234"/>
    </row>
    <row r="459" spans="1:4" x14ac:dyDescent="0.25">
      <c r="A459" s="223"/>
      <c r="B459" s="222"/>
      <c r="C459" s="230"/>
      <c r="D459" s="234"/>
    </row>
    <row r="460" spans="1:4" x14ac:dyDescent="0.25">
      <c r="A460" s="223"/>
      <c r="B460" s="222"/>
      <c r="C460" s="230"/>
      <c r="D460" s="234"/>
    </row>
    <row r="461" spans="1:4" x14ac:dyDescent="0.25">
      <c r="A461" s="223"/>
      <c r="B461" s="222"/>
      <c r="C461" s="230"/>
      <c r="D461" s="234"/>
    </row>
    <row r="462" spans="1:4" x14ac:dyDescent="0.25">
      <c r="A462" s="223"/>
      <c r="B462" s="222"/>
      <c r="C462" s="230"/>
      <c r="D462" s="234"/>
    </row>
    <row r="463" spans="1:4" x14ac:dyDescent="0.25">
      <c r="A463" s="223"/>
      <c r="B463" s="222"/>
      <c r="C463" s="230"/>
      <c r="D463" s="234"/>
    </row>
    <row r="464" spans="1:4" x14ac:dyDescent="0.25">
      <c r="A464" s="223"/>
      <c r="B464" s="222"/>
      <c r="C464" s="230"/>
      <c r="D464" s="234"/>
    </row>
    <row r="465" spans="1:4" x14ac:dyDescent="0.25">
      <c r="A465" s="223"/>
      <c r="B465" s="222"/>
      <c r="C465" s="230"/>
      <c r="D465" s="234"/>
    </row>
    <row r="466" spans="1:4" x14ac:dyDescent="0.25">
      <c r="A466" s="223"/>
      <c r="B466" s="222"/>
      <c r="C466" s="230"/>
      <c r="D466" s="234"/>
    </row>
    <row r="467" spans="1:4" x14ac:dyDescent="0.25">
      <c r="A467" s="223"/>
      <c r="B467" s="222"/>
      <c r="C467" s="230"/>
      <c r="D467" s="234"/>
    </row>
    <row r="468" spans="1:4" x14ac:dyDescent="0.25">
      <c r="A468" s="223"/>
      <c r="B468" s="222"/>
      <c r="C468" s="230"/>
      <c r="D468" s="234"/>
    </row>
    <row r="469" spans="1:4" x14ac:dyDescent="0.25">
      <c r="A469" s="223"/>
      <c r="B469" s="222"/>
      <c r="C469" s="230"/>
      <c r="D469" s="234"/>
    </row>
    <row r="470" spans="1:4" x14ac:dyDescent="0.25">
      <c r="A470" s="223"/>
      <c r="B470" s="222"/>
      <c r="C470" s="230"/>
      <c r="D470" s="234"/>
    </row>
    <row r="471" spans="1:4" x14ac:dyDescent="0.25">
      <c r="A471" s="223"/>
      <c r="B471" s="222"/>
      <c r="C471" s="230"/>
      <c r="D471" s="234"/>
    </row>
    <row r="472" spans="1:4" x14ac:dyDescent="0.25">
      <c r="A472" s="223"/>
      <c r="B472" s="222"/>
      <c r="C472" s="230"/>
      <c r="D472" s="234"/>
    </row>
    <row r="473" spans="1:4" x14ac:dyDescent="0.25">
      <c r="A473" s="223"/>
      <c r="B473" s="222"/>
      <c r="C473" s="230"/>
      <c r="D473" s="234"/>
    </row>
    <row r="474" spans="1:4" x14ac:dyDescent="0.25">
      <c r="A474" s="223"/>
      <c r="B474" s="222"/>
      <c r="C474" s="230"/>
      <c r="D474" s="234"/>
    </row>
    <row r="475" spans="1:4" x14ac:dyDescent="0.25">
      <c r="A475" s="223"/>
      <c r="B475" s="222"/>
      <c r="C475" s="230"/>
      <c r="D475" s="234"/>
    </row>
    <row r="476" spans="1:4" x14ac:dyDescent="0.25">
      <c r="A476" s="223"/>
      <c r="B476" s="222"/>
      <c r="C476" s="230"/>
      <c r="D476" s="234"/>
    </row>
    <row r="477" spans="1:4" x14ac:dyDescent="0.25">
      <c r="A477" s="223"/>
      <c r="B477" s="222"/>
      <c r="C477" s="230"/>
      <c r="D477" s="234"/>
    </row>
    <row r="478" spans="1:4" x14ac:dyDescent="0.25">
      <c r="A478" s="223"/>
      <c r="B478" s="222"/>
      <c r="C478" s="230"/>
      <c r="D478" s="234"/>
    </row>
    <row r="479" spans="1:4" x14ac:dyDescent="0.25">
      <c r="A479" s="223"/>
      <c r="B479" s="222"/>
      <c r="C479" s="230"/>
      <c r="D479" s="234"/>
    </row>
    <row r="480" spans="1:4" x14ac:dyDescent="0.25">
      <c r="A480" s="223"/>
      <c r="B480" s="222"/>
      <c r="C480" s="230"/>
      <c r="D480" s="234"/>
    </row>
    <row r="481" spans="1:4" x14ac:dyDescent="0.25">
      <c r="A481" s="223"/>
      <c r="B481" s="222"/>
      <c r="C481" s="230"/>
      <c r="D481" s="234"/>
    </row>
    <row r="482" spans="1:4" x14ac:dyDescent="0.25">
      <c r="A482" s="223"/>
      <c r="B482" s="222"/>
      <c r="C482" s="230"/>
      <c r="D482" s="234"/>
    </row>
    <row r="483" spans="1:4" x14ac:dyDescent="0.25">
      <c r="A483" s="223"/>
      <c r="B483" s="222"/>
      <c r="C483" s="230"/>
      <c r="D483" s="234"/>
    </row>
    <row r="484" spans="1:4" x14ac:dyDescent="0.25">
      <c r="A484" s="223"/>
      <c r="B484" s="222"/>
      <c r="C484" s="230"/>
      <c r="D484" s="234"/>
    </row>
    <row r="485" spans="1:4" x14ac:dyDescent="0.25">
      <c r="A485" s="223"/>
      <c r="B485" s="222"/>
      <c r="C485" s="230"/>
      <c r="D485" s="234"/>
    </row>
    <row r="486" spans="1:4" x14ac:dyDescent="0.25">
      <c r="A486" s="223"/>
      <c r="B486" s="222"/>
      <c r="C486" s="230"/>
      <c r="D486" s="234"/>
    </row>
    <row r="487" spans="1:4" x14ac:dyDescent="0.25">
      <c r="A487" s="223"/>
      <c r="B487" s="222"/>
      <c r="C487" s="230"/>
      <c r="D487" s="234"/>
    </row>
    <row r="488" spans="1:4" x14ac:dyDescent="0.25">
      <c r="A488" s="223"/>
      <c r="B488" s="222"/>
      <c r="C488" s="230"/>
      <c r="D488" s="234"/>
    </row>
    <row r="489" spans="1:4" x14ac:dyDescent="0.25">
      <c r="A489" s="223"/>
      <c r="B489" s="222"/>
      <c r="C489" s="230"/>
      <c r="D489" s="234"/>
    </row>
    <row r="490" spans="1:4" x14ac:dyDescent="0.25">
      <c r="A490" s="223"/>
      <c r="B490" s="222"/>
      <c r="C490" s="230"/>
      <c r="D490" s="234"/>
    </row>
    <row r="491" spans="1:4" x14ac:dyDescent="0.25">
      <c r="A491" s="223"/>
      <c r="B491" s="222"/>
      <c r="C491" s="230"/>
      <c r="D491" s="234"/>
    </row>
    <row r="492" spans="1:4" x14ac:dyDescent="0.25">
      <c r="A492" s="223"/>
      <c r="B492" s="222"/>
      <c r="C492" s="230"/>
      <c r="D492" s="234"/>
    </row>
    <row r="493" spans="1:4" x14ac:dyDescent="0.25">
      <c r="A493" s="223"/>
      <c r="B493" s="222"/>
      <c r="C493" s="230"/>
      <c r="D493" s="234"/>
    </row>
    <row r="494" spans="1:4" x14ac:dyDescent="0.25">
      <c r="A494" s="223"/>
      <c r="B494" s="222"/>
      <c r="C494" s="230"/>
      <c r="D494" s="234"/>
    </row>
    <row r="495" spans="1:4" x14ac:dyDescent="0.25">
      <c r="A495" s="223"/>
      <c r="B495" s="222"/>
      <c r="C495" s="230"/>
      <c r="D495" s="234"/>
    </row>
    <row r="496" spans="1:4" x14ac:dyDescent="0.25">
      <c r="A496" s="223"/>
      <c r="B496" s="222"/>
      <c r="C496" s="230"/>
      <c r="D496" s="234"/>
    </row>
    <row r="497" spans="1:4" x14ac:dyDescent="0.25">
      <c r="A497" s="223"/>
      <c r="B497" s="222"/>
      <c r="C497" s="230"/>
      <c r="D497" s="234"/>
    </row>
    <row r="498" spans="1:4" x14ac:dyDescent="0.25">
      <c r="A498" s="223"/>
      <c r="B498" s="222"/>
      <c r="C498" s="230"/>
      <c r="D498" s="234"/>
    </row>
    <row r="499" spans="1:4" x14ac:dyDescent="0.25">
      <c r="A499" s="223"/>
      <c r="B499" s="222"/>
      <c r="C499" s="230"/>
      <c r="D499" s="234"/>
    </row>
    <row r="500" spans="1:4" x14ac:dyDescent="0.25">
      <c r="A500" s="223"/>
      <c r="B500" s="222"/>
      <c r="C500" s="230"/>
      <c r="D500" s="234"/>
    </row>
    <row r="501" spans="1:4" x14ac:dyDescent="0.25">
      <c r="A501" s="223"/>
      <c r="B501" s="222"/>
      <c r="C501" s="230"/>
      <c r="D501" s="234"/>
    </row>
    <row r="502" spans="1:4" x14ac:dyDescent="0.25">
      <c r="A502" s="223"/>
      <c r="B502" s="222"/>
      <c r="C502" s="230"/>
      <c r="D502" s="234"/>
    </row>
    <row r="503" spans="1:4" x14ac:dyDescent="0.25">
      <c r="A503" s="223"/>
      <c r="B503" s="222"/>
      <c r="C503" s="230"/>
      <c r="D503" s="234"/>
    </row>
    <row r="504" spans="1:4" x14ac:dyDescent="0.25">
      <c r="A504" s="223"/>
      <c r="B504" s="222"/>
      <c r="C504" s="230"/>
      <c r="D504" s="234"/>
    </row>
    <row r="505" spans="1:4" x14ac:dyDescent="0.25">
      <c r="A505" s="223"/>
      <c r="B505" s="222"/>
      <c r="C505" s="230"/>
      <c r="D505" s="234"/>
    </row>
    <row r="506" spans="1:4" x14ac:dyDescent="0.25">
      <c r="A506" s="223"/>
      <c r="B506" s="222"/>
      <c r="C506" s="230"/>
      <c r="D506" s="234"/>
    </row>
    <row r="507" spans="1:4" x14ac:dyDescent="0.25">
      <c r="A507" s="223"/>
      <c r="B507" s="222"/>
      <c r="C507" s="230"/>
      <c r="D507" s="234"/>
    </row>
    <row r="508" spans="1:4" x14ac:dyDescent="0.25">
      <c r="A508" s="223"/>
      <c r="B508" s="222"/>
      <c r="C508" s="230"/>
      <c r="D508" s="234"/>
    </row>
    <row r="509" spans="1:4" x14ac:dyDescent="0.25">
      <c r="A509" s="223"/>
      <c r="B509" s="222"/>
      <c r="C509" s="230"/>
      <c r="D509" s="234"/>
    </row>
    <row r="510" spans="1:4" x14ac:dyDescent="0.25">
      <c r="A510" s="223"/>
      <c r="B510" s="222"/>
      <c r="C510" s="230"/>
      <c r="D510" s="234"/>
    </row>
    <row r="511" spans="1:4" x14ac:dyDescent="0.25">
      <c r="A511" s="223"/>
      <c r="B511" s="222"/>
      <c r="C511" s="230"/>
      <c r="D511" s="234"/>
    </row>
    <row r="512" spans="1:4" x14ac:dyDescent="0.25">
      <c r="A512" s="223"/>
      <c r="B512" s="222"/>
      <c r="C512" s="230"/>
      <c r="D512" s="234"/>
    </row>
    <row r="513" spans="1:4" x14ac:dyDescent="0.25">
      <c r="A513" s="223"/>
      <c r="B513" s="222"/>
      <c r="C513" s="230"/>
      <c r="D513" s="234"/>
    </row>
    <row r="514" spans="1:4" x14ac:dyDescent="0.25">
      <c r="A514" s="223"/>
      <c r="B514" s="222"/>
      <c r="C514" s="230"/>
      <c r="D514" s="234"/>
    </row>
    <row r="515" spans="1:4" x14ac:dyDescent="0.25">
      <c r="A515" s="223"/>
      <c r="B515" s="222"/>
      <c r="C515" s="230"/>
      <c r="D515" s="234"/>
    </row>
    <row r="516" spans="1:4" x14ac:dyDescent="0.25">
      <c r="A516" s="223"/>
      <c r="B516" s="222"/>
      <c r="C516" s="230"/>
      <c r="D516" s="234"/>
    </row>
    <row r="517" spans="1:4" x14ac:dyDescent="0.25">
      <c r="A517" s="223"/>
      <c r="B517" s="222"/>
      <c r="C517" s="230"/>
      <c r="D517" s="234"/>
    </row>
    <row r="518" spans="1:4" x14ac:dyDescent="0.25">
      <c r="A518" s="223"/>
      <c r="B518" s="222"/>
      <c r="C518" s="230"/>
      <c r="D518" s="234"/>
    </row>
    <row r="519" spans="1:4" x14ac:dyDescent="0.25">
      <c r="A519" s="223"/>
      <c r="B519" s="222"/>
      <c r="C519" s="230"/>
      <c r="D519" s="234"/>
    </row>
    <row r="520" spans="1:4" x14ac:dyDescent="0.25">
      <c r="A520" s="223"/>
      <c r="B520" s="222"/>
      <c r="C520" s="230"/>
      <c r="D520" s="234"/>
    </row>
    <row r="521" spans="1:4" x14ac:dyDescent="0.25">
      <c r="A521" s="223"/>
      <c r="B521" s="222"/>
      <c r="C521" s="230"/>
      <c r="D521" s="234"/>
    </row>
    <row r="522" spans="1:4" x14ac:dyDescent="0.25">
      <c r="A522" s="223"/>
      <c r="B522" s="222"/>
      <c r="C522" s="230"/>
      <c r="D522" s="234"/>
    </row>
    <row r="523" spans="1:4" x14ac:dyDescent="0.25">
      <c r="A523" s="223"/>
      <c r="B523" s="222"/>
      <c r="C523" s="230"/>
      <c r="D523" s="234"/>
    </row>
    <row r="524" spans="1:4" x14ac:dyDescent="0.25">
      <c r="A524" s="223"/>
      <c r="B524" s="222"/>
      <c r="C524" s="230"/>
      <c r="D524" s="234"/>
    </row>
    <row r="525" spans="1:4" x14ac:dyDescent="0.25">
      <c r="A525" s="223"/>
      <c r="B525" s="222"/>
      <c r="C525" s="230"/>
      <c r="D525" s="234"/>
    </row>
    <row r="526" spans="1:4" x14ac:dyDescent="0.25">
      <c r="A526" s="223"/>
      <c r="B526" s="222"/>
      <c r="C526" s="230"/>
      <c r="D526" s="234"/>
    </row>
    <row r="527" spans="1:4" ht="13.8" thickBot="1" x14ac:dyDescent="0.3">
      <c r="A527" s="224"/>
      <c r="B527" s="225"/>
      <c r="C527" s="231"/>
      <c r="D527" s="234"/>
    </row>
  </sheetData>
  <conditionalFormatting sqref="C3:C67">
    <cfRule type="cellIs" dxfId="6" priority="2" operator="lessThan">
      <formula>0</formula>
    </cfRule>
    <cfRule type="cellIs" dxfId="5" priority="3" operator="greaterThan">
      <formula>0</formula>
    </cfRule>
  </conditionalFormatting>
  <conditionalFormatting sqref="C3:C67">
    <cfRule type="cellIs" dxfId="4" priority="1" operator="greater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90E95-B1D4-4F3D-A774-0FEEEE20171D}">
  <dimension ref="A1:CU2608"/>
  <sheetViews>
    <sheetView tabSelected="1" topLeftCell="G1" workbookViewId="0">
      <selection activeCell="M5" sqref="M5"/>
    </sheetView>
  </sheetViews>
  <sheetFormatPr defaultColWidth="9.109375" defaultRowHeight="15.6" x14ac:dyDescent="0.3"/>
  <cols>
    <col min="1" max="1" width="1.6640625" style="235" customWidth="1"/>
    <col min="2" max="2" width="6.33203125" style="236" customWidth="1"/>
    <col min="3" max="3" width="9.5546875" style="281" bestFit="1" customWidth="1"/>
    <col min="4" max="4" width="9.21875" style="236" customWidth="1"/>
    <col min="5" max="5" width="14" style="236" customWidth="1"/>
    <col min="6" max="6" width="13.88671875" style="236" customWidth="1"/>
    <col min="7" max="7" width="10.5546875" style="236" customWidth="1"/>
    <col min="8" max="8" width="9.109375" style="236"/>
    <col min="9" max="9" width="18.44140625" style="236" customWidth="1"/>
    <col min="10" max="12" width="15.6640625" style="236" customWidth="1"/>
    <col min="13" max="13" width="19.6640625" style="424" customWidth="1"/>
    <col min="14" max="14" width="3.77734375" style="389" customWidth="1"/>
    <col min="15" max="15" width="15.109375" style="236" customWidth="1"/>
    <col min="16" max="16" width="13.44140625" style="238" customWidth="1"/>
    <col min="17" max="17" width="9.44140625" style="236" customWidth="1"/>
    <col min="18" max="18" width="13.33203125" style="236" bestFit="1" customWidth="1"/>
    <col min="19" max="21" width="15" style="236" bestFit="1" customWidth="1"/>
    <col min="22" max="22" width="19.6640625" style="236" customWidth="1"/>
    <col min="23" max="23" width="2.5546875" style="237" customWidth="1"/>
    <col min="24" max="24" width="9.6640625" style="237" bestFit="1" customWidth="1"/>
    <col min="25" max="25" width="20.109375" style="237" customWidth="1"/>
    <col min="26" max="26" width="21.33203125" style="236" bestFit="1" customWidth="1"/>
    <col min="27" max="27" width="2.5546875" style="282" customWidth="1"/>
    <col min="28" max="28" width="15.109375" style="236" customWidth="1"/>
    <col min="29" max="29" width="16.109375" style="236" customWidth="1"/>
    <col min="30" max="30" width="2.88671875" style="237" customWidth="1"/>
    <col min="31" max="31" width="10.5546875" style="236" customWidth="1"/>
    <col min="32" max="32" width="12.109375" style="236" customWidth="1"/>
    <col min="33" max="33" width="2.88671875" style="237" customWidth="1"/>
    <col min="34" max="34" width="16.33203125" style="236" bestFit="1" customWidth="1"/>
    <col min="35" max="35" width="20.44140625" style="236" customWidth="1"/>
    <col min="36" max="36" width="2.88671875" style="282" customWidth="1"/>
    <col min="37" max="37" width="23.44140625" style="236" customWidth="1"/>
    <col min="38" max="38" width="17.109375" style="239" customWidth="1"/>
    <col min="39" max="39" width="58.33203125" style="236" customWidth="1"/>
    <col min="40" max="41" width="10.109375" style="236" hidden="1" customWidth="1"/>
    <col min="42" max="42" width="11.6640625" style="236" hidden="1" customWidth="1"/>
    <col min="43" max="43" width="16.44140625" style="236" hidden="1" customWidth="1"/>
    <col min="44" max="16384" width="9.109375" style="237"/>
  </cols>
  <sheetData>
    <row r="1" spans="1:99" ht="6.6" customHeight="1" x14ac:dyDescent="0.3">
      <c r="C1" s="237"/>
      <c r="M1" s="236"/>
    </row>
    <row r="2" spans="1:99" ht="12.75" customHeight="1" x14ac:dyDescent="0.3">
      <c r="B2" s="352"/>
      <c r="C2" s="352"/>
      <c r="D2" s="352"/>
      <c r="M2" s="236"/>
    </row>
    <row r="3" spans="1:99" s="243" customFormat="1" ht="51" customHeight="1" thickBot="1" x14ac:dyDescent="0.35">
      <c r="A3" s="235"/>
      <c r="B3" s="352"/>
      <c r="C3" s="352"/>
      <c r="D3" s="352"/>
      <c r="E3" s="240"/>
      <c r="F3" s="241"/>
      <c r="G3" s="241"/>
      <c r="H3" s="241"/>
      <c r="I3" s="241"/>
      <c r="J3" s="241"/>
      <c r="K3" s="241"/>
      <c r="L3" s="241"/>
      <c r="M3" s="241"/>
      <c r="O3" s="241"/>
      <c r="P3" s="242"/>
      <c r="Q3" s="240"/>
      <c r="X3" s="240"/>
      <c r="Y3" s="240"/>
      <c r="Z3" s="241"/>
      <c r="AA3" s="240"/>
      <c r="AB3" s="241"/>
      <c r="AC3" s="241"/>
      <c r="AE3" s="240"/>
      <c r="AF3" s="240"/>
      <c r="AG3" s="240"/>
      <c r="AH3" s="241"/>
      <c r="AI3" s="241"/>
      <c r="AJ3" s="240"/>
      <c r="AK3" s="241"/>
      <c r="AL3" s="240"/>
      <c r="AM3" s="241"/>
      <c r="AN3" s="241"/>
      <c r="AO3" s="241"/>
      <c r="AP3" s="241"/>
      <c r="AQ3" s="241"/>
    </row>
    <row r="4" spans="1:99" s="243" customFormat="1" ht="20.399999999999999" customHeight="1" thickBot="1" x14ac:dyDescent="0.35">
      <c r="A4" s="235"/>
      <c r="B4" s="365" t="s">
        <v>175</v>
      </c>
      <c r="C4" s="366"/>
      <c r="D4" s="366"/>
      <c r="E4" s="431">
        <v>5000000</v>
      </c>
      <c r="F4" s="432"/>
      <c r="G4" s="432"/>
      <c r="H4" s="433"/>
      <c r="I4" s="241"/>
      <c r="J4" s="240"/>
      <c r="K4" s="240"/>
      <c r="L4" s="240"/>
      <c r="M4" s="240"/>
      <c r="O4" s="241"/>
      <c r="P4" s="242"/>
      <c r="U4" s="241"/>
      <c r="V4" s="241"/>
      <c r="W4" s="241"/>
      <c r="X4" s="240"/>
      <c r="Y4" s="240"/>
      <c r="Z4" s="241"/>
      <c r="AA4" s="240"/>
      <c r="AB4" s="240"/>
      <c r="AC4" s="241"/>
      <c r="AD4" s="241"/>
      <c r="AE4" s="241"/>
      <c r="AF4" s="241"/>
      <c r="AG4" s="241"/>
      <c r="AH4" s="244"/>
      <c r="AI4" s="245"/>
      <c r="AJ4" s="241"/>
      <c r="AK4" s="241"/>
      <c r="AL4" s="240"/>
      <c r="AM4" s="246"/>
      <c r="AN4" s="241"/>
      <c r="AO4" s="241"/>
      <c r="AP4" s="241"/>
      <c r="AQ4" s="241"/>
    </row>
    <row r="5" spans="1:99" s="243" customFormat="1" ht="16.5" customHeight="1" x14ac:dyDescent="0.3">
      <c r="A5" s="235"/>
      <c r="B5" s="363"/>
      <c r="C5" s="363"/>
      <c r="D5" s="363"/>
      <c r="E5" s="364"/>
      <c r="F5" s="364"/>
      <c r="G5" s="364"/>
      <c r="H5" s="364"/>
      <c r="I5" s="241"/>
      <c r="J5" s="240"/>
      <c r="K5" s="240"/>
      <c r="L5" s="240"/>
      <c r="M5" s="240"/>
      <c r="O5" s="247"/>
      <c r="P5" s="248"/>
      <c r="Q5" s="247"/>
      <c r="U5" s="241"/>
      <c r="V5" s="241"/>
      <c r="W5" s="241"/>
      <c r="X5" s="240"/>
      <c r="Y5" s="240"/>
      <c r="Z5" s="241"/>
      <c r="AA5" s="240"/>
      <c r="AB5" s="240"/>
      <c r="AC5" s="241"/>
      <c r="AD5" s="249"/>
      <c r="AE5" s="247"/>
      <c r="AF5" s="247"/>
      <c r="AG5" s="247"/>
      <c r="AH5" s="249"/>
      <c r="AI5" s="249"/>
      <c r="AJ5" s="241"/>
      <c r="AK5" s="387"/>
      <c r="AL5" s="240"/>
      <c r="AM5" s="236"/>
      <c r="AN5" s="241"/>
      <c r="AO5" s="241"/>
      <c r="AP5" s="241"/>
      <c r="AQ5" s="241"/>
    </row>
    <row r="6" spans="1:99" ht="31.2" hidden="1" customHeight="1" x14ac:dyDescent="0.3">
      <c r="B6" s="351"/>
      <c r="C6" s="351"/>
      <c r="D6" s="351"/>
      <c r="E6" s="351"/>
      <c r="F6" s="351"/>
      <c r="G6" s="250"/>
      <c r="H6" s="250"/>
      <c r="I6" s="251"/>
      <c r="J6" s="252"/>
      <c r="K6" s="252"/>
      <c r="L6" s="252"/>
      <c r="M6" s="252"/>
      <c r="O6" s="252"/>
      <c r="P6" s="253"/>
      <c r="Q6" s="252"/>
      <c r="R6" s="254" t="s">
        <v>43</v>
      </c>
      <c r="S6" s="255">
        <v>0.05</v>
      </c>
      <c r="T6" s="252"/>
      <c r="U6" s="251"/>
      <c r="V6" s="251"/>
      <c r="W6" s="241"/>
      <c r="X6" s="256"/>
      <c r="Y6" s="252"/>
      <c r="Z6" s="257"/>
      <c r="AA6" s="237"/>
      <c r="AB6" s="252"/>
      <c r="AC6" s="257"/>
      <c r="AE6" s="251" t="s">
        <v>42</v>
      </c>
      <c r="AF6" s="251"/>
      <c r="AG6" s="241"/>
      <c r="AH6" s="257"/>
      <c r="AI6" s="257"/>
      <c r="AJ6" s="393"/>
      <c r="AK6" s="257"/>
      <c r="AL6" s="257"/>
      <c r="AM6" s="257"/>
      <c r="AN6" s="257"/>
      <c r="AO6" s="257"/>
      <c r="AP6" s="257"/>
      <c r="AQ6" s="257"/>
    </row>
    <row r="7" spans="1:99" ht="12.75" customHeight="1" thickBot="1" x14ac:dyDescent="0.35"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O7" s="237"/>
      <c r="P7" s="258"/>
      <c r="Q7" s="259"/>
      <c r="R7" s="237"/>
      <c r="S7" s="237"/>
      <c r="T7" s="237"/>
      <c r="U7" s="241"/>
      <c r="V7" s="241"/>
      <c r="W7" s="241"/>
      <c r="X7" s="260"/>
      <c r="Y7" s="260"/>
      <c r="AA7" s="260"/>
      <c r="AB7" s="260"/>
      <c r="AC7" s="260"/>
      <c r="AD7" s="260"/>
      <c r="AE7" s="237"/>
      <c r="AF7" s="237"/>
      <c r="AH7" s="260"/>
      <c r="AI7" s="260"/>
      <c r="AJ7" s="260"/>
      <c r="AK7" s="386"/>
      <c r="AL7" s="260"/>
    </row>
    <row r="8" spans="1:99" s="360" customFormat="1" ht="27.75" customHeight="1" thickBot="1" x14ac:dyDescent="0.45">
      <c r="A8" s="353"/>
      <c r="B8" s="354" t="s">
        <v>39</v>
      </c>
      <c r="C8" s="355"/>
      <c r="D8" s="355"/>
      <c r="E8" s="355"/>
      <c r="F8" s="355"/>
      <c r="G8" s="356"/>
      <c r="H8" s="357"/>
      <c r="I8" s="357"/>
      <c r="J8" s="357"/>
      <c r="K8" s="357"/>
      <c r="L8" s="380" t="s">
        <v>165</v>
      </c>
      <c r="M8" s="381"/>
      <c r="O8" s="358"/>
      <c r="P8" s="359"/>
      <c r="Q8" s="354" t="s">
        <v>114</v>
      </c>
      <c r="R8" s="355"/>
      <c r="S8" s="355"/>
      <c r="T8" s="355"/>
      <c r="U8" s="355"/>
      <c r="V8" s="356"/>
      <c r="W8" s="357"/>
      <c r="AA8" s="361"/>
      <c r="AB8" s="354" t="s">
        <v>182</v>
      </c>
      <c r="AC8" s="356"/>
      <c r="AD8" s="358"/>
      <c r="AE8" s="354" t="s">
        <v>155</v>
      </c>
      <c r="AF8" s="356"/>
      <c r="AG8" s="357"/>
      <c r="AH8" s="354" t="s">
        <v>154</v>
      </c>
      <c r="AI8" s="356"/>
      <c r="AJ8" s="357"/>
      <c r="AK8" s="354" t="s">
        <v>169</v>
      </c>
      <c r="AL8" s="356"/>
      <c r="AM8" s="362"/>
      <c r="AN8" s="362"/>
      <c r="AO8" s="362"/>
      <c r="AP8" s="362"/>
      <c r="AQ8" s="362"/>
    </row>
    <row r="9" spans="1:99" s="375" customFormat="1" ht="81" customHeight="1" thickBot="1" x14ac:dyDescent="0.4">
      <c r="A9" s="262"/>
      <c r="B9" s="399"/>
      <c r="C9" s="403" t="s">
        <v>45</v>
      </c>
      <c r="D9" s="265" t="s">
        <v>158</v>
      </c>
      <c r="E9" s="265" t="s">
        <v>156</v>
      </c>
      <c r="F9" s="265" t="s">
        <v>157</v>
      </c>
      <c r="G9" s="265" t="s">
        <v>126</v>
      </c>
      <c r="H9" s="263" t="s">
        <v>90</v>
      </c>
      <c r="I9" s="263" t="s">
        <v>159</v>
      </c>
      <c r="J9" s="263" t="s">
        <v>145</v>
      </c>
      <c r="K9" s="264" t="s">
        <v>167</v>
      </c>
      <c r="L9" s="264" t="s">
        <v>173</v>
      </c>
      <c r="M9" s="423" t="s">
        <v>174</v>
      </c>
      <c r="O9" s="413" t="s">
        <v>171</v>
      </c>
      <c r="P9" s="263" t="s">
        <v>98</v>
      </c>
      <c r="Q9" s="265" t="s">
        <v>164</v>
      </c>
      <c r="R9" s="266" t="s">
        <v>177</v>
      </c>
      <c r="S9" s="266" t="s">
        <v>178</v>
      </c>
      <c r="T9" s="266" t="s">
        <v>179</v>
      </c>
      <c r="U9" s="267" t="s">
        <v>180</v>
      </c>
      <c r="V9" s="441" t="s">
        <v>176</v>
      </c>
      <c r="W9" s="442"/>
      <c r="X9" s="300" t="s">
        <v>166</v>
      </c>
      <c r="Y9" s="263" t="s">
        <v>160</v>
      </c>
      <c r="Z9" s="299" t="s">
        <v>162</v>
      </c>
      <c r="AA9" s="283"/>
      <c r="AB9" s="388" t="s">
        <v>161</v>
      </c>
      <c r="AC9" s="299" t="s">
        <v>168</v>
      </c>
      <c r="AD9" s="283"/>
      <c r="AE9" s="394" t="s">
        <v>99</v>
      </c>
      <c r="AF9" s="395" t="s">
        <v>172</v>
      </c>
      <c r="AG9" s="391"/>
      <c r="AH9" s="388" t="s">
        <v>151</v>
      </c>
      <c r="AI9" s="299" t="s">
        <v>113</v>
      </c>
      <c r="AJ9" s="283"/>
      <c r="AK9" s="388" t="s">
        <v>163</v>
      </c>
      <c r="AL9" s="268" t="s">
        <v>181</v>
      </c>
      <c r="AM9" s="301" t="s">
        <v>112</v>
      </c>
      <c r="AN9" s="269" t="s">
        <v>46</v>
      </c>
      <c r="AO9" s="269" t="s">
        <v>48</v>
      </c>
      <c r="AP9" s="270" t="s">
        <v>49</v>
      </c>
      <c r="AQ9" s="372" t="s">
        <v>50</v>
      </c>
      <c r="AS9" s="261"/>
    </row>
    <row r="10" spans="1:99" s="371" customFormat="1" ht="16.2" customHeight="1" x14ac:dyDescent="0.25">
      <c r="A10" s="367"/>
      <c r="B10" s="400"/>
      <c r="C10" s="404"/>
      <c r="D10" s="297"/>
      <c r="E10" s="297"/>
      <c r="F10" s="297"/>
      <c r="G10" s="297"/>
      <c r="H10" s="298"/>
      <c r="I10" s="434">
        <f>E4</f>
        <v>5000000</v>
      </c>
      <c r="J10" s="298"/>
      <c r="K10" s="298"/>
      <c r="L10" s="298"/>
      <c r="M10" s="384"/>
      <c r="O10" s="385"/>
      <c r="P10" s="298"/>
      <c r="Q10" s="298"/>
      <c r="R10" s="298"/>
      <c r="S10" s="298"/>
      <c r="T10" s="298"/>
      <c r="U10" s="298"/>
      <c r="V10" s="384"/>
      <c r="W10" s="370"/>
      <c r="X10" s="385"/>
      <c r="Y10" s="298"/>
      <c r="Z10" s="384"/>
      <c r="AA10" s="370"/>
      <c r="AB10" s="385"/>
      <c r="AC10" s="384"/>
      <c r="AD10" s="370"/>
      <c r="AE10" s="385"/>
      <c r="AF10" s="384"/>
      <c r="AG10" s="370"/>
      <c r="AH10" s="385"/>
      <c r="AI10" s="298"/>
      <c r="AJ10" s="370"/>
      <c r="AK10" s="385"/>
      <c r="AL10" s="298"/>
      <c r="AM10" s="384"/>
      <c r="AN10" s="369"/>
      <c r="AO10" s="298"/>
      <c r="AP10" s="298"/>
      <c r="AQ10" s="368"/>
      <c r="AR10" s="370"/>
      <c r="AS10" s="370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76"/>
      <c r="CT10" s="376"/>
      <c r="CU10" s="376"/>
    </row>
    <row r="11" spans="1:99" ht="21" customHeight="1" x14ac:dyDescent="0.3">
      <c r="B11" s="401">
        <v>1</v>
      </c>
      <c r="C11" s="274" t="s">
        <v>143</v>
      </c>
      <c r="D11" s="285" t="s">
        <v>170</v>
      </c>
      <c r="E11" s="286">
        <v>43774</v>
      </c>
      <c r="F11" s="286">
        <v>43791</v>
      </c>
      <c r="G11" s="286" t="s">
        <v>153</v>
      </c>
      <c r="H11" s="287">
        <f t="shared" ref="H11:H74" si="0">IF(F11="","",IF(E11&gt;1,ABS(E11-F11),""))</f>
        <v>17</v>
      </c>
      <c r="I11" s="435">
        <f>I10</f>
        <v>5000000</v>
      </c>
      <c r="J11" s="427">
        <f>IF(C11&gt;0,K11*I11*-1,"")</f>
        <v>-100000</v>
      </c>
      <c r="K11" s="382">
        <v>0.02</v>
      </c>
      <c r="L11" s="411">
        <v>7.4999999999999997E-2</v>
      </c>
      <c r="M11" s="425">
        <f>IF(L11&gt;0,(R11*L11),"")</f>
        <v>817.65</v>
      </c>
      <c r="O11" s="415">
        <f>IF(C11&gt;0,ABS(J11/(R11-T11)),"")</f>
        <v>68.870523415977956</v>
      </c>
      <c r="P11" s="429">
        <f>O11*M11</f>
        <v>56311.983471074374</v>
      </c>
      <c r="Q11" s="285" t="s">
        <v>150</v>
      </c>
      <c r="R11" s="405">
        <v>10902</v>
      </c>
      <c r="S11" s="405">
        <v>13886</v>
      </c>
      <c r="T11" s="405">
        <v>9450</v>
      </c>
      <c r="U11" s="406">
        <v>13886</v>
      </c>
      <c r="V11" s="407">
        <f>IF(B11&gt;0,(R11-T11)+R11,"")</f>
        <v>12354</v>
      </c>
      <c r="W11" s="398"/>
      <c r="X11" s="292">
        <f>IF(B11&gt;0,(S11-R11)/(R11-T11),"")</f>
        <v>2.0550964187327825</v>
      </c>
      <c r="Y11" s="418">
        <f>IF(U11="","",IF(C11&gt;0,AK11,""))</f>
        <v>205509.64187327819</v>
      </c>
      <c r="Z11" s="419">
        <f>IF(F11&gt;0,AK11+Z10,"")</f>
        <v>205509.64187327819</v>
      </c>
      <c r="AA11" s="284"/>
      <c r="AB11" s="417">
        <f>IF(B11&gt;0,ABS(R11-T11)*-1,"")</f>
        <v>-1452</v>
      </c>
      <c r="AC11" s="419">
        <f>IF(B11="","",IF(Q11="LONG",(U11-R11),(R11-U11)))</f>
        <v>2984</v>
      </c>
      <c r="AD11" s="390"/>
      <c r="AE11" s="396">
        <f>IF(C11&gt;0,R11/M11,"")</f>
        <v>13.333333333333334</v>
      </c>
      <c r="AF11" s="397">
        <f>IF(C11&gt;0,M11/R11,"")</f>
        <v>7.4999999999999997E-2</v>
      </c>
      <c r="AG11" s="392"/>
      <c r="AH11" s="437">
        <f>IF(B11&gt;0,(R11*O11),"")</f>
        <v>750826.44628099166</v>
      </c>
      <c r="AI11" s="438">
        <f>IF(B11&gt;0,(U11*O11),"")</f>
        <v>956336.08815426985</v>
      </c>
      <c r="AJ11" s="390"/>
      <c r="AK11" s="437">
        <f>IF(C11&gt;0,AI11-AH11,"")</f>
        <v>205509.64187327819</v>
      </c>
      <c r="AL11" s="288">
        <f>IF(B11&gt;0,IF(O11&gt;0,(Y11/I11),""),"")</f>
        <v>4.1101928374655636E-2</v>
      </c>
      <c r="AM11" s="293"/>
      <c r="AN11" s="271">
        <f>IF(O11&gt;1,(R11*O11)/AE11,"")</f>
        <v>56311.983471074374</v>
      </c>
      <c r="AO11" s="272" t="e">
        <f>IF(B11&gt;0,AN11/#REF!,"")</f>
        <v>#REF!</v>
      </c>
      <c r="AP11" s="273">
        <f>IF(O11&gt;1,(AN11*AE11),"")</f>
        <v>750826.44628099166</v>
      </c>
      <c r="AQ11" s="373">
        <f>IF(O11&gt;1,(AN11/O11),"")</f>
        <v>817.65</v>
      </c>
      <c r="AS11" s="261"/>
    </row>
    <row r="12" spans="1:99" ht="18" customHeight="1" x14ac:dyDescent="0.3">
      <c r="B12" s="401"/>
      <c r="C12" s="274"/>
      <c r="D12" s="285"/>
      <c r="E12" s="286"/>
      <c r="F12" s="286"/>
      <c r="G12" s="286"/>
      <c r="H12" s="287" t="str">
        <f t="shared" si="0"/>
        <v/>
      </c>
      <c r="I12" s="435" t="str">
        <f>IF(B12&gt;0,I11+Y12,"")</f>
        <v/>
      </c>
      <c r="J12" s="427" t="str">
        <f t="shared" ref="J12:J75" si="1">IF(B12&gt;0,I11*L12*-1,"")</f>
        <v/>
      </c>
      <c r="K12" s="382"/>
      <c r="L12" s="411"/>
      <c r="M12" s="425"/>
      <c r="O12" s="415" t="str">
        <f>IF(L12&gt;0,ROUNDDOWN((J12/AB12),2),"")</f>
        <v/>
      </c>
      <c r="P12" s="429" t="str">
        <f>IF(B12&gt;0,(#REF!*O12),"")</f>
        <v/>
      </c>
      <c r="Q12" s="285"/>
      <c r="R12" s="405"/>
      <c r="S12" s="405"/>
      <c r="T12" s="405"/>
      <c r="U12" s="406"/>
      <c r="V12" s="407" t="str">
        <f>IF(B12&gt;0,(R12-T12)+R12,"")</f>
        <v/>
      </c>
      <c r="W12" s="398"/>
      <c r="X12" s="292" t="str">
        <f>IF(B12&gt;0,IF(AE12&gt;0,(S12-R12)/(R12-T12),""),"")</f>
        <v/>
      </c>
      <c r="Y12" s="418" t="str">
        <f>IF(U12="","",IF(C12&gt;0,AK12,""))</f>
        <v/>
      </c>
      <c r="Z12" s="419" t="str">
        <f>IF(F12&gt;0,AK12+Z11,"")</f>
        <v/>
      </c>
      <c r="AA12" s="284"/>
      <c r="AB12" s="417" t="str">
        <f>IF(B12&gt;0,ABS(R12-T12)*-1,"")</f>
        <v/>
      </c>
      <c r="AC12" s="419" t="str">
        <f>IF(B12="","",IF(Q12="LONG",(U12-R12),(R12-U12)))</f>
        <v/>
      </c>
      <c r="AD12" s="390"/>
      <c r="AE12" s="396" t="str">
        <f t="shared" ref="AE12:AE75" si="2">IF(C12&gt;0,R12/M12,"")</f>
        <v/>
      </c>
      <c r="AF12" s="397" t="str">
        <f t="shared" ref="AF12:AF75" si="3">IF(C12&gt;0,M12/R12,"")</f>
        <v/>
      </c>
      <c r="AG12" s="392"/>
      <c r="AH12" s="437" t="str">
        <f>IF(B12&gt;0,(R12*O12),"")</f>
        <v/>
      </c>
      <c r="AI12" s="438" t="str">
        <f>IF(B12&gt;0,(U12*O12),"")</f>
        <v/>
      </c>
      <c r="AJ12" s="390"/>
      <c r="AK12" s="437" t="str">
        <f t="shared" ref="AK12:AK75" si="4">IF(C12&gt;0,AI12-AH12,"")</f>
        <v/>
      </c>
      <c r="AL12" s="288" t="str">
        <f t="shared" ref="AL12:AL75" si="5">IF(B12&gt;0,IF(O12&gt;0,(Y12/I12),""),"")</f>
        <v/>
      </c>
      <c r="AM12" s="293"/>
      <c r="AN12" s="275" t="e">
        <f>IF(O12&gt;1,(R12*O12)/AE12,"")</f>
        <v>#VALUE!</v>
      </c>
      <c r="AO12" s="272" t="str">
        <f>IF(B12&gt;0,AN12/#REF!,"")</f>
        <v/>
      </c>
      <c r="AP12" s="276" t="e">
        <f>IF(O12&gt;1,(AN12*AE12),"")</f>
        <v>#VALUE!</v>
      </c>
      <c r="AQ12" s="374" t="e">
        <f>IF(O12&gt;1,(AN12/O12),"")</f>
        <v>#VALUE!</v>
      </c>
      <c r="AS12" s="377" t="s">
        <v>150</v>
      </c>
    </row>
    <row r="13" spans="1:99" ht="18" customHeight="1" x14ac:dyDescent="0.3">
      <c r="B13" s="401"/>
      <c r="C13" s="274"/>
      <c r="D13" s="285"/>
      <c r="E13" s="286"/>
      <c r="F13" s="286"/>
      <c r="G13" s="286"/>
      <c r="H13" s="287" t="str">
        <f t="shared" si="0"/>
        <v/>
      </c>
      <c r="I13" s="435" t="str">
        <f>IF(B13&gt;0,I12+Y13,"")</f>
        <v/>
      </c>
      <c r="J13" s="427" t="str">
        <f t="shared" si="1"/>
        <v/>
      </c>
      <c r="K13" s="382"/>
      <c r="L13" s="411"/>
      <c r="M13" s="425"/>
      <c r="O13" s="415" t="str">
        <f>IF(L13&gt;0,ROUNDDOWN((J13/AB13),2),"")</f>
        <v/>
      </c>
      <c r="P13" s="429" t="str">
        <f>IF(B13&gt;0,(#REF!*O13),"")</f>
        <v/>
      </c>
      <c r="Q13" s="285"/>
      <c r="R13" s="405"/>
      <c r="S13" s="405"/>
      <c r="T13" s="405"/>
      <c r="U13" s="406"/>
      <c r="V13" s="407" t="str">
        <f>IF(B13&gt;0,(R13-T13)+R13,"")</f>
        <v/>
      </c>
      <c r="W13" s="398"/>
      <c r="X13" s="292" t="str">
        <f>IF(B13&gt;0,IF(AE13&gt;0,(S13-R13)/(R13-T13),""),"")</f>
        <v/>
      </c>
      <c r="Y13" s="418" t="str">
        <f>IF(U13="","",IF(C13&gt;0,AK13,""))</f>
        <v/>
      </c>
      <c r="Z13" s="419" t="str">
        <f>IF(F13&gt;0,AK13+Z12,"")</f>
        <v/>
      </c>
      <c r="AA13" s="284"/>
      <c r="AB13" s="417" t="str">
        <f>IF(B13&gt;0,ABS(R13-T13)*-1,"")</f>
        <v/>
      </c>
      <c r="AC13" s="419" t="str">
        <f>IF(B13="","",IF(Q13="LONG",(U13-R13),(R13-U13)))</f>
        <v/>
      </c>
      <c r="AD13" s="390"/>
      <c r="AE13" s="396" t="str">
        <f t="shared" si="2"/>
        <v/>
      </c>
      <c r="AF13" s="397" t="str">
        <f t="shared" si="3"/>
        <v/>
      </c>
      <c r="AG13" s="392"/>
      <c r="AH13" s="437" t="str">
        <f>IF(B13&gt;0,(R13*O13),"")</f>
        <v/>
      </c>
      <c r="AI13" s="438" t="str">
        <f>IF(B13&gt;0,(U13*O13),"")</f>
        <v/>
      </c>
      <c r="AJ13" s="390"/>
      <c r="AK13" s="437" t="str">
        <f t="shared" si="4"/>
        <v/>
      </c>
      <c r="AL13" s="288" t="str">
        <f t="shared" si="5"/>
        <v/>
      </c>
      <c r="AM13" s="293"/>
      <c r="AN13" s="275" t="e">
        <f>IF(O13&gt;1,(R13*O13)/AE13,"")</f>
        <v>#VALUE!</v>
      </c>
      <c r="AO13" s="272" t="str">
        <f>IF(B13&gt;0,AN13/#REF!,"")</f>
        <v/>
      </c>
      <c r="AP13" s="276" t="e">
        <f>IF(O13&gt;1,(AN13*AE13),"")</f>
        <v>#VALUE!</v>
      </c>
      <c r="AQ13" s="374" t="e">
        <f>IF(O13&gt;1,(AN13/O13),"")</f>
        <v>#VALUE!</v>
      </c>
      <c r="AS13" s="378" t="s">
        <v>152</v>
      </c>
    </row>
    <row r="14" spans="1:99" ht="18" customHeight="1" x14ac:dyDescent="0.3">
      <c r="B14" s="401"/>
      <c r="C14" s="274"/>
      <c r="D14" s="285"/>
      <c r="E14" s="286"/>
      <c r="F14" s="286"/>
      <c r="G14" s="286"/>
      <c r="H14" s="287" t="str">
        <f t="shared" si="0"/>
        <v/>
      </c>
      <c r="I14" s="435" t="str">
        <f>IF(B14&gt;0,I13+Y14,"")</f>
        <v/>
      </c>
      <c r="J14" s="427" t="str">
        <f t="shared" si="1"/>
        <v/>
      </c>
      <c r="K14" s="382"/>
      <c r="L14" s="411"/>
      <c r="M14" s="425"/>
      <c r="O14" s="415" t="str">
        <f>IF(L14&gt;0,ROUNDDOWN((J14/AB14),2),"")</f>
        <v/>
      </c>
      <c r="P14" s="429" t="str">
        <f>IF(B14&gt;0,(#REF!*O14),"")</f>
        <v/>
      </c>
      <c r="Q14" s="285"/>
      <c r="R14" s="405"/>
      <c r="S14" s="405"/>
      <c r="T14" s="405"/>
      <c r="U14" s="406"/>
      <c r="V14" s="407" t="str">
        <f>IF(B14&gt;0,(R14-T14)+R14,"")</f>
        <v/>
      </c>
      <c r="W14" s="398"/>
      <c r="X14" s="292" t="str">
        <f>IF(B14&gt;0,IF(AE14&gt;0,(S14-R14)/(R14-T14),""),"")</f>
        <v/>
      </c>
      <c r="Y14" s="418" t="str">
        <f>IF(U14="","",IF(C14&gt;0,AK14,""))</f>
        <v/>
      </c>
      <c r="Z14" s="419" t="str">
        <f>IF(F14&gt;0,AK14+Z13,"")</f>
        <v/>
      </c>
      <c r="AA14" s="284"/>
      <c r="AB14" s="417" t="str">
        <f>IF(B14&gt;0,ABS(R14-T14)*-1,"")</f>
        <v/>
      </c>
      <c r="AC14" s="419" t="str">
        <f>IF(B14="","",IF(Q14="LONG",(U14-R14),(R14-U14)))</f>
        <v/>
      </c>
      <c r="AD14" s="390"/>
      <c r="AE14" s="396" t="str">
        <f t="shared" si="2"/>
        <v/>
      </c>
      <c r="AF14" s="397" t="str">
        <f t="shared" si="3"/>
        <v/>
      </c>
      <c r="AG14" s="392"/>
      <c r="AH14" s="437" t="str">
        <f>IF(B14&gt;0,(R14*O14),"")</f>
        <v/>
      </c>
      <c r="AI14" s="438" t="str">
        <f>IF(B14&gt;0,(U14*O14),"")</f>
        <v/>
      </c>
      <c r="AJ14" s="390"/>
      <c r="AK14" s="437" t="str">
        <f t="shared" si="4"/>
        <v/>
      </c>
      <c r="AL14" s="288" t="str">
        <f t="shared" si="5"/>
        <v/>
      </c>
      <c r="AM14" s="293"/>
      <c r="AN14" s="275" t="e">
        <f>IF(O14&gt;1,(R14*O14)/AE14,"")</f>
        <v>#VALUE!</v>
      </c>
      <c r="AO14" s="272" t="str">
        <f>IF(B14&gt;0,AN14/#REF!,"")</f>
        <v/>
      </c>
      <c r="AP14" s="276" t="e">
        <f>IF(O14&gt;1,(AN14*AE14),"")</f>
        <v>#VALUE!</v>
      </c>
      <c r="AQ14" s="374" t="e">
        <f>IF(O14&gt;1,(AN14/O14),"")</f>
        <v>#VALUE!</v>
      </c>
      <c r="AS14" s="379" t="s">
        <v>130</v>
      </c>
    </row>
    <row r="15" spans="1:99" ht="18" customHeight="1" x14ac:dyDescent="0.3">
      <c r="B15" s="401"/>
      <c r="C15" s="274"/>
      <c r="D15" s="285"/>
      <c r="E15" s="286"/>
      <c r="F15" s="286"/>
      <c r="G15" s="286"/>
      <c r="H15" s="287" t="str">
        <f t="shared" si="0"/>
        <v/>
      </c>
      <c r="I15" s="435" t="str">
        <f>IF(B15&gt;0,I14+Y15,"")</f>
        <v/>
      </c>
      <c r="J15" s="427" t="str">
        <f t="shared" si="1"/>
        <v/>
      </c>
      <c r="K15" s="382"/>
      <c r="L15" s="411"/>
      <c r="M15" s="425"/>
      <c r="O15" s="415" t="str">
        <f>IF(L15&gt;0,ROUNDDOWN((J15/AB15),2),"")</f>
        <v/>
      </c>
      <c r="P15" s="429" t="str">
        <f>IF(B15&gt;0,(#REF!*O15),"")</f>
        <v/>
      </c>
      <c r="Q15" s="285"/>
      <c r="R15" s="405"/>
      <c r="S15" s="405"/>
      <c r="T15" s="405"/>
      <c r="U15" s="406"/>
      <c r="V15" s="407" t="str">
        <f>IF(B15&gt;0,(R15-T15)+R15,"")</f>
        <v/>
      </c>
      <c r="W15" s="398"/>
      <c r="X15" s="292" t="str">
        <f>IF(B15&gt;0,IF(AE15&gt;0,(S15-R15)/(R15-T15),""),"")</f>
        <v/>
      </c>
      <c r="Y15" s="418" t="str">
        <f>IF(U15="","",IF(C15&gt;0,AK15,""))</f>
        <v/>
      </c>
      <c r="Z15" s="419" t="str">
        <f>IF(F15&gt;0,AK15+Z14,"")</f>
        <v/>
      </c>
      <c r="AA15" s="284"/>
      <c r="AB15" s="417" t="str">
        <f>IF(B15&gt;0,ABS(R15-T15)*-1,"")</f>
        <v/>
      </c>
      <c r="AC15" s="419" t="str">
        <f>IF(B15="","",IF(Q15="LONG",(U15-R15),(R15-U15)))</f>
        <v/>
      </c>
      <c r="AD15" s="390"/>
      <c r="AE15" s="396" t="str">
        <f t="shared" si="2"/>
        <v/>
      </c>
      <c r="AF15" s="397" t="str">
        <f t="shared" si="3"/>
        <v/>
      </c>
      <c r="AG15" s="392"/>
      <c r="AH15" s="437" t="str">
        <f>IF(B15&gt;0,(R15*O15),"")</f>
        <v/>
      </c>
      <c r="AI15" s="438" t="str">
        <f>IF(B15&gt;0,(U15*O15),"")</f>
        <v/>
      </c>
      <c r="AJ15" s="390"/>
      <c r="AK15" s="437" t="str">
        <f t="shared" si="4"/>
        <v/>
      </c>
      <c r="AL15" s="288" t="str">
        <f t="shared" si="5"/>
        <v/>
      </c>
      <c r="AM15" s="293"/>
      <c r="AN15" s="275" t="e">
        <f>IF(O15&gt;1,(R15*O15)/AE15,"")</f>
        <v>#VALUE!</v>
      </c>
      <c r="AO15" s="272" t="str">
        <f>IF(B15&gt;0,AN15/#REF!,"")</f>
        <v/>
      </c>
      <c r="AP15" s="276" t="e">
        <f>IF(O15&gt;1,(AN15*AE15),"")</f>
        <v>#VALUE!</v>
      </c>
      <c r="AQ15" s="374" t="e">
        <f>IF(O15&gt;1,(AN15/O15),"")</f>
        <v>#VALUE!</v>
      </c>
      <c r="AS15" s="379" t="s">
        <v>143</v>
      </c>
    </row>
    <row r="16" spans="1:99" ht="18" customHeight="1" x14ac:dyDescent="0.3">
      <c r="B16" s="401"/>
      <c r="C16" s="274"/>
      <c r="D16" s="285"/>
      <c r="E16" s="286"/>
      <c r="F16" s="286"/>
      <c r="G16" s="286"/>
      <c r="H16" s="287" t="str">
        <f t="shared" si="0"/>
        <v/>
      </c>
      <c r="I16" s="435" t="str">
        <f>IF(B16&gt;0,I15+Y16,"")</f>
        <v/>
      </c>
      <c r="J16" s="427" t="str">
        <f t="shared" si="1"/>
        <v/>
      </c>
      <c r="K16" s="382"/>
      <c r="L16" s="411"/>
      <c r="M16" s="425"/>
      <c r="O16" s="415" t="str">
        <f>IF(L16&gt;0,ROUNDDOWN((J16/AB16),2),"")</f>
        <v/>
      </c>
      <c r="P16" s="429" t="str">
        <f>IF(B16&gt;0,(#REF!*O16),"")</f>
        <v/>
      </c>
      <c r="Q16" s="285"/>
      <c r="R16" s="405"/>
      <c r="S16" s="405"/>
      <c r="T16" s="405"/>
      <c r="U16" s="406"/>
      <c r="V16" s="407" t="str">
        <f>IF(B16&gt;0,(R16-T16)+R16,"")</f>
        <v/>
      </c>
      <c r="W16" s="398"/>
      <c r="X16" s="292" t="str">
        <f>IF(B16&gt;0,IF(AE16&gt;0,(S16-R16)/(R16-T16),""),"")</f>
        <v/>
      </c>
      <c r="Y16" s="418" t="str">
        <f>IF(U16="","",IF(C16&gt;0,AK16,""))</f>
        <v/>
      </c>
      <c r="Z16" s="419" t="str">
        <f>IF(F16&gt;0,AK16+Z15,"")</f>
        <v/>
      </c>
      <c r="AA16" s="284"/>
      <c r="AB16" s="417" t="str">
        <f>IF(B16&gt;0,ABS(R16-T16)*-1,"")</f>
        <v/>
      </c>
      <c r="AC16" s="419" t="str">
        <f>IF(B16="","",IF(Q16="LONG",(U16-R16),(R16-U16)))</f>
        <v/>
      </c>
      <c r="AD16" s="390"/>
      <c r="AE16" s="396" t="str">
        <f t="shared" si="2"/>
        <v/>
      </c>
      <c r="AF16" s="397" t="str">
        <f t="shared" si="3"/>
        <v/>
      </c>
      <c r="AG16" s="392"/>
      <c r="AH16" s="437" t="str">
        <f>IF(B16&gt;0,(R16*O16),"")</f>
        <v/>
      </c>
      <c r="AI16" s="438" t="str">
        <f>IF(B16&gt;0,(U16*O16),"")</f>
        <v/>
      </c>
      <c r="AJ16" s="390"/>
      <c r="AK16" s="437" t="str">
        <f t="shared" si="4"/>
        <v/>
      </c>
      <c r="AL16" s="288" t="str">
        <f t="shared" si="5"/>
        <v/>
      </c>
      <c r="AM16" s="293"/>
      <c r="AN16" s="275" t="e">
        <f>IF(O16&gt;1,(R16*O16)/AE16,"")</f>
        <v>#VALUE!</v>
      </c>
      <c r="AO16" s="272" t="str">
        <f>IF(B16&gt;0,AN16/#REF!,"")</f>
        <v/>
      </c>
      <c r="AP16" s="276" t="e">
        <f>IF(O16&gt;1,(AN16*AE16),"")</f>
        <v>#VALUE!</v>
      </c>
      <c r="AQ16" s="374" t="e">
        <f>IF(O16&gt;1,(AN16/O16),"")</f>
        <v>#VALUE!</v>
      </c>
    </row>
    <row r="17" spans="1:45" ht="18" customHeight="1" x14ac:dyDescent="0.3">
      <c r="B17" s="401"/>
      <c r="C17" s="274"/>
      <c r="D17" s="285"/>
      <c r="E17" s="286"/>
      <c r="F17" s="286"/>
      <c r="G17" s="286"/>
      <c r="H17" s="287" t="str">
        <f t="shared" si="0"/>
        <v/>
      </c>
      <c r="I17" s="435" t="str">
        <f>IF(B17&gt;0,I16+Y17,"")</f>
        <v/>
      </c>
      <c r="J17" s="427" t="str">
        <f t="shared" si="1"/>
        <v/>
      </c>
      <c r="K17" s="382"/>
      <c r="L17" s="411"/>
      <c r="M17" s="425"/>
      <c r="O17" s="415" t="str">
        <f>IF(L17&gt;0,ROUNDDOWN((J17/AB17),2),"")</f>
        <v/>
      </c>
      <c r="P17" s="429" t="str">
        <f>IF(B17&gt;0,(#REF!*O17),"")</f>
        <v/>
      </c>
      <c r="Q17" s="285"/>
      <c r="R17" s="405"/>
      <c r="S17" s="405"/>
      <c r="T17" s="405"/>
      <c r="U17" s="406"/>
      <c r="V17" s="407" t="str">
        <f>IF(B17&gt;0,(R17-T17)+R17,"")</f>
        <v/>
      </c>
      <c r="W17" s="398"/>
      <c r="X17" s="292" t="str">
        <f>IF(B17&gt;0,IF(AE17&gt;0,(S17-R17)/(R17-T17),""),"")</f>
        <v/>
      </c>
      <c r="Y17" s="418" t="str">
        <f>IF(U17="","",IF(C17&gt;0,AK17,""))</f>
        <v/>
      </c>
      <c r="Z17" s="419" t="str">
        <f>IF(F17&gt;0,AK17+Z16,"")</f>
        <v/>
      </c>
      <c r="AA17" s="284"/>
      <c r="AB17" s="417" t="str">
        <f>IF(B17&gt;0,ABS(R17-T17)*-1,"")</f>
        <v/>
      </c>
      <c r="AC17" s="419" t="str">
        <f>IF(B17="","",IF(Q17="LONG",(U17-R17),(R17-U17)))</f>
        <v/>
      </c>
      <c r="AD17" s="390"/>
      <c r="AE17" s="396" t="str">
        <f t="shared" si="2"/>
        <v/>
      </c>
      <c r="AF17" s="397" t="str">
        <f t="shared" si="3"/>
        <v/>
      </c>
      <c r="AG17" s="392"/>
      <c r="AH17" s="437" t="str">
        <f>IF(B17&gt;0,(R17*O17),"")</f>
        <v/>
      </c>
      <c r="AI17" s="438" t="str">
        <f>IF(B17&gt;0,(U17*O17),"")</f>
        <v/>
      </c>
      <c r="AJ17" s="390"/>
      <c r="AK17" s="437" t="str">
        <f t="shared" si="4"/>
        <v/>
      </c>
      <c r="AL17" s="288" t="str">
        <f t="shared" si="5"/>
        <v/>
      </c>
      <c r="AM17" s="293"/>
      <c r="AN17" s="275" t="e">
        <f>IF(O17&gt;1,(R17*O17)/AE17,"")</f>
        <v>#VALUE!</v>
      </c>
      <c r="AO17" s="272" t="str">
        <f>IF(B17&gt;0,AN17/#REF!,"")</f>
        <v/>
      </c>
      <c r="AP17" s="276" t="e">
        <f>IF(O17&gt;1,(AN17*AE17),"")</f>
        <v>#VALUE!</v>
      </c>
      <c r="AQ17" s="374" t="e">
        <f>IF(O17&gt;1,(AN17/O17),"")</f>
        <v>#VALUE!</v>
      </c>
    </row>
    <row r="18" spans="1:45" ht="18" customHeight="1" x14ac:dyDescent="0.3">
      <c r="B18" s="401"/>
      <c r="C18" s="274"/>
      <c r="D18" s="285"/>
      <c r="E18" s="286"/>
      <c r="F18" s="286"/>
      <c r="G18" s="286"/>
      <c r="H18" s="287" t="str">
        <f t="shared" si="0"/>
        <v/>
      </c>
      <c r="I18" s="435" t="str">
        <f>IF(B18&gt;0,I17+Y18,"")</f>
        <v/>
      </c>
      <c r="J18" s="427" t="str">
        <f t="shared" si="1"/>
        <v/>
      </c>
      <c r="K18" s="382"/>
      <c r="L18" s="411"/>
      <c r="M18" s="425"/>
      <c r="O18" s="415" t="str">
        <f>IF(L18&gt;0,ROUNDDOWN((J18/AB18),2),"")</f>
        <v/>
      </c>
      <c r="P18" s="429" t="str">
        <f>IF(B18&gt;0,(#REF!*O18),"")</f>
        <v/>
      </c>
      <c r="Q18" s="285"/>
      <c r="R18" s="405"/>
      <c r="S18" s="405"/>
      <c r="T18" s="405"/>
      <c r="U18" s="406"/>
      <c r="V18" s="407" t="str">
        <f>IF(B18&gt;0,(R18-T18)+R18,"")</f>
        <v/>
      </c>
      <c r="W18" s="398"/>
      <c r="X18" s="292" t="str">
        <f>IF(B18&gt;0,IF(AE18&gt;0,(S18-R18)/(R18-T18),""),"")</f>
        <v/>
      </c>
      <c r="Y18" s="418" t="str">
        <f>IF(U18="","",IF(C18&gt;0,AK18,""))</f>
        <v/>
      </c>
      <c r="Z18" s="419" t="str">
        <f>IF(F18&gt;0,AK18+Z17,"")</f>
        <v/>
      </c>
      <c r="AA18" s="284"/>
      <c r="AB18" s="417" t="str">
        <f>IF(B18&gt;0,ABS(R18-T18)*-1,"")</f>
        <v/>
      </c>
      <c r="AC18" s="419" t="str">
        <f>IF(B18="","",IF(Q18="LONG",(U18-R18),(R18-U18)))</f>
        <v/>
      </c>
      <c r="AD18" s="390"/>
      <c r="AE18" s="396" t="str">
        <f t="shared" si="2"/>
        <v/>
      </c>
      <c r="AF18" s="397" t="str">
        <f t="shared" si="3"/>
        <v/>
      </c>
      <c r="AG18" s="392"/>
      <c r="AH18" s="437" t="str">
        <f>IF(B18&gt;0,(R18*O18),"")</f>
        <v/>
      </c>
      <c r="AI18" s="438" t="str">
        <f>IF(B18&gt;0,(U18*O18),"")</f>
        <v/>
      </c>
      <c r="AJ18" s="390"/>
      <c r="AK18" s="437" t="str">
        <f t="shared" si="4"/>
        <v/>
      </c>
      <c r="AL18" s="288" t="str">
        <f t="shared" si="5"/>
        <v/>
      </c>
      <c r="AM18" s="293"/>
      <c r="AN18" s="275" t="e">
        <f>IF(O18&gt;1,(R18*O18)/AE18,"")</f>
        <v>#VALUE!</v>
      </c>
      <c r="AO18" s="272" t="str">
        <f>IF(B18&gt;0,AN18/#REF!,"")</f>
        <v/>
      </c>
      <c r="AP18" s="276" t="e">
        <f>IF(O18&gt;1,(AN18*AE18),"")</f>
        <v>#VALUE!</v>
      </c>
      <c r="AQ18" s="374" t="e">
        <f>IF(O18&gt;1,(AN18/O18),"")</f>
        <v>#VALUE!</v>
      </c>
    </row>
    <row r="19" spans="1:45" ht="18" customHeight="1" x14ac:dyDescent="0.3">
      <c r="A19" s="277"/>
      <c r="B19" s="401"/>
      <c r="C19" s="274"/>
      <c r="D19" s="285"/>
      <c r="E19" s="286"/>
      <c r="F19" s="286"/>
      <c r="G19" s="286"/>
      <c r="H19" s="287" t="str">
        <f t="shared" si="0"/>
        <v/>
      </c>
      <c r="I19" s="435" t="str">
        <f>IF(B19&gt;0,I18+Y19,"")</f>
        <v/>
      </c>
      <c r="J19" s="427" t="str">
        <f t="shared" si="1"/>
        <v/>
      </c>
      <c r="K19" s="382"/>
      <c r="L19" s="411"/>
      <c r="M19" s="425"/>
      <c r="O19" s="415" t="str">
        <f>IF(L19&gt;0,ROUNDDOWN((J19/AB19),2),"")</f>
        <v/>
      </c>
      <c r="P19" s="429" t="str">
        <f>IF(B19&gt;0,(#REF!*O19),"")</f>
        <v/>
      </c>
      <c r="Q19" s="285"/>
      <c r="R19" s="405"/>
      <c r="S19" s="405"/>
      <c r="T19" s="405"/>
      <c r="U19" s="406"/>
      <c r="V19" s="407" t="str">
        <f>IF(B19&gt;0,(R19-T19)+R19,"")</f>
        <v/>
      </c>
      <c r="W19" s="398"/>
      <c r="X19" s="292" t="str">
        <f>IF(B19&gt;0,IF(AE19&gt;0,(S19-R19)/(R19-T19),""),"")</f>
        <v/>
      </c>
      <c r="Y19" s="418" t="str">
        <f>IF(U19="","",IF(C19&gt;0,AK19,""))</f>
        <v/>
      </c>
      <c r="Z19" s="419" t="str">
        <f>AK19</f>
        <v/>
      </c>
      <c r="AA19" s="284"/>
      <c r="AB19" s="417" t="str">
        <f>IF(B19&gt;0,ABS(R19-T19)*-1,"")</f>
        <v/>
      </c>
      <c r="AC19" s="419" t="str">
        <f>IF(B19="","",IF(Q19="LONG",(U19-R19),(R19-U19)))</f>
        <v/>
      </c>
      <c r="AD19" s="390"/>
      <c r="AE19" s="396" t="str">
        <f t="shared" si="2"/>
        <v/>
      </c>
      <c r="AF19" s="397" t="str">
        <f t="shared" si="3"/>
        <v/>
      </c>
      <c r="AG19" s="392"/>
      <c r="AH19" s="437" t="str">
        <f>IF(B19&gt;0,(R19*O19),"")</f>
        <v/>
      </c>
      <c r="AI19" s="438" t="str">
        <f>IF(B19&gt;0,(U19*O19),"")</f>
        <v/>
      </c>
      <c r="AJ19" s="390"/>
      <c r="AK19" s="437" t="str">
        <f t="shared" si="4"/>
        <v/>
      </c>
      <c r="AL19" s="288" t="str">
        <f t="shared" si="5"/>
        <v/>
      </c>
      <c r="AM19" s="294"/>
      <c r="AN19" s="275" t="e">
        <f>IF(O19&gt;1,(R19*O19)/AE19,"")</f>
        <v>#VALUE!</v>
      </c>
      <c r="AO19" s="272" t="str">
        <f>IF(B19&gt;0,AN19/#REF!,"")</f>
        <v/>
      </c>
      <c r="AP19" s="276" t="e">
        <f>IF(O19&gt;1,(AN19*AE19),"")</f>
        <v>#VALUE!</v>
      </c>
      <c r="AQ19" s="374" t="e">
        <f>IF(O19&gt;1,(AN19/O19),"")</f>
        <v>#VALUE!</v>
      </c>
      <c r="AS19" s="379" t="s">
        <v>52</v>
      </c>
    </row>
    <row r="20" spans="1:45" ht="18" customHeight="1" x14ac:dyDescent="0.3">
      <c r="B20" s="401"/>
      <c r="C20" s="274"/>
      <c r="D20" s="285"/>
      <c r="E20" s="286"/>
      <c r="F20" s="286"/>
      <c r="G20" s="286"/>
      <c r="H20" s="287" t="str">
        <f t="shared" si="0"/>
        <v/>
      </c>
      <c r="I20" s="435" t="str">
        <f>IF(B20&gt;0,I19+Y20,"")</f>
        <v/>
      </c>
      <c r="J20" s="427" t="str">
        <f t="shared" si="1"/>
        <v/>
      </c>
      <c r="K20" s="382"/>
      <c r="L20" s="411"/>
      <c r="M20" s="425"/>
      <c r="O20" s="415" t="str">
        <f>IF(L20&gt;0,ROUNDDOWN((J20/AB20),2),"")</f>
        <v/>
      </c>
      <c r="P20" s="429" t="str">
        <f>IF(B20&gt;0,(#REF!*O20),"")</f>
        <v/>
      </c>
      <c r="Q20" s="285"/>
      <c r="R20" s="405"/>
      <c r="S20" s="405"/>
      <c r="T20" s="405"/>
      <c r="U20" s="406"/>
      <c r="V20" s="407" t="str">
        <f>IF(B20&gt;0,(R20-T20)+R20,"")</f>
        <v/>
      </c>
      <c r="W20" s="398"/>
      <c r="X20" s="292" t="str">
        <f>IF(B20&gt;0,IF(AE20&gt;0,(S20-R20)/(R20-T20),""),"")</f>
        <v/>
      </c>
      <c r="Y20" s="418" t="str">
        <f>IF(U20="","",IF(C20&gt;0,AK20,""))</f>
        <v/>
      </c>
      <c r="Z20" s="419" t="str">
        <f>IF(F20&gt;0,AK20+Z19,"")</f>
        <v/>
      </c>
      <c r="AA20" s="284"/>
      <c r="AB20" s="417" t="str">
        <f>IF(B20&gt;0,ABS(R20-T20)*-1,"")</f>
        <v/>
      </c>
      <c r="AC20" s="419" t="str">
        <f>IF(B20="","",IF(Q20="LONG",(U20-R20),(R20-U20)))</f>
        <v/>
      </c>
      <c r="AD20" s="390"/>
      <c r="AE20" s="396" t="str">
        <f t="shared" si="2"/>
        <v/>
      </c>
      <c r="AF20" s="397" t="str">
        <f t="shared" si="3"/>
        <v/>
      </c>
      <c r="AG20" s="392"/>
      <c r="AH20" s="437" t="str">
        <f>IF(B20&gt;0,(R20*O20),"")</f>
        <v/>
      </c>
      <c r="AI20" s="438" t="str">
        <f>IF(B20&gt;0,(U20*O20),"")</f>
        <v/>
      </c>
      <c r="AJ20" s="390"/>
      <c r="AK20" s="437" t="str">
        <f t="shared" si="4"/>
        <v/>
      </c>
      <c r="AL20" s="288" t="str">
        <f t="shared" si="5"/>
        <v/>
      </c>
      <c r="AM20" s="293"/>
      <c r="AN20" s="275" t="e">
        <f>IF(O20&gt;1,(R20*O20)/AE20,"")</f>
        <v>#VALUE!</v>
      </c>
      <c r="AO20" s="272" t="str">
        <f>IF(B20&gt;0,AN20/#REF!,"")</f>
        <v/>
      </c>
      <c r="AP20" s="276" t="e">
        <f>IF(O20&gt;1,(AN20*AE20),"")</f>
        <v>#VALUE!</v>
      </c>
      <c r="AQ20" s="374" t="e">
        <f>IF(O20&gt;1,(AN20/O20),"")</f>
        <v>#VALUE!</v>
      </c>
    </row>
    <row r="21" spans="1:45" ht="18" customHeight="1" x14ac:dyDescent="0.3">
      <c r="B21" s="401"/>
      <c r="C21" s="274"/>
      <c r="D21" s="285"/>
      <c r="E21" s="286"/>
      <c r="F21" s="286"/>
      <c r="G21" s="286"/>
      <c r="H21" s="287" t="str">
        <f t="shared" si="0"/>
        <v/>
      </c>
      <c r="I21" s="435" t="str">
        <f>IF(B21&gt;0,I20+Y21,"")</f>
        <v/>
      </c>
      <c r="J21" s="427" t="str">
        <f t="shared" si="1"/>
        <v/>
      </c>
      <c r="K21" s="382"/>
      <c r="L21" s="411"/>
      <c r="M21" s="425"/>
      <c r="O21" s="415" t="str">
        <f>IF(L21&gt;0,ROUNDDOWN((J21/AB21),2),"")</f>
        <v/>
      </c>
      <c r="P21" s="429" t="str">
        <f>IF(B21&gt;0,(#REF!*O21),"")</f>
        <v/>
      </c>
      <c r="Q21" s="285"/>
      <c r="R21" s="405"/>
      <c r="S21" s="405"/>
      <c r="T21" s="405"/>
      <c r="U21" s="406"/>
      <c r="V21" s="407" t="str">
        <f>IF(B21&gt;0,(R21-T21)+R21,"")</f>
        <v/>
      </c>
      <c r="W21" s="398"/>
      <c r="X21" s="292" t="str">
        <f>IF(B21&gt;0,IF(AE21&gt;0,(S21-R21)/(R21-T21),""),"")</f>
        <v/>
      </c>
      <c r="Y21" s="418" t="str">
        <f>IF(U21="","",IF(C21&gt;0,AK21,""))</f>
        <v/>
      </c>
      <c r="Z21" s="419" t="str">
        <f>IF(F21&gt;0,AK21+Z20,"")</f>
        <v/>
      </c>
      <c r="AA21" s="284"/>
      <c r="AB21" s="417" t="str">
        <f>IF(B21&gt;0,ABS(R21-T21)*-1,"")</f>
        <v/>
      </c>
      <c r="AC21" s="419" t="str">
        <f>IF(B21="","",IF(Q21="LONG",(U21-R21),(R21-U21)))</f>
        <v/>
      </c>
      <c r="AD21" s="390"/>
      <c r="AE21" s="396" t="str">
        <f t="shared" si="2"/>
        <v/>
      </c>
      <c r="AF21" s="397" t="str">
        <f t="shared" si="3"/>
        <v/>
      </c>
      <c r="AG21" s="392"/>
      <c r="AH21" s="437" t="str">
        <f>IF(B21&gt;0,(R21*O21),"")</f>
        <v/>
      </c>
      <c r="AI21" s="438" t="str">
        <f>IF(B21&gt;0,(U21*O21),"")</f>
        <v/>
      </c>
      <c r="AJ21" s="390"/>
      <c r="AK21" s="437" t="str">
        <f t="shared" si="4"/>
        <v/>
      </c>
      <c r="AL21" s="288" t="str">
        <f t="shared" si="5"/>
        <v/>
      </c>
      <c r="AM21" s="293"/>
      <c r="AN21" s="275" t="e">
        <f>IF(O21&gt;1,(R21*O21)/AE21,"")</f>
        <v>#VALUE!</v>
      </c>
      <c r="AO21" s="272" t="str">
        <f>IF(B21&gt;0,AN21/#REF!,"")</f>
        <v/>
      </c>
      <c r="AP21" s="276" t="e">
        <f>IF(O21&gt;1,(AN21*AE21),"")</f>
        <v>#VALUE!</v>
      </c>
      <c r="AQ21" s="374" t="e">
        <f>IF(O21&gt;1,(AN21/O21),"")</f>
        <v>#VALUE!</v>
      </c>
      <c r="AS21" s="379"/>
    </row>
    <row r="22" spans="1:45" ht="18" customHeight="1" x14ac:dyDescent="0.3">
      <c r="B22" s="401"/>
      <c r="C22" s="274"/>
      <c r="D22" s="285"/>
      <c r="E22" s="286"/>
      <c r="F22" s="286"/>
      <c r="G22" s="286"/>
      <c r="H22" s="287" t="str">
        <f t="shared" si="0"/>
        <v/>
      </c>
      <c r="I22" s="435" t="str">
        <f>IF(B22&gt;0,I21+Y22,"")</f>
        <v/>
      </c>
      <c r="J22" s="427" t="str">
        <f t="shared" si="1"/>
        <v/>
      </c>
      <c r="K22" s="382"/>
      <c r="L22" s="411"/>
      <c r="M22" s="425"/>
      <c r="O22" s="415" t="str">
        <f>IF(L22&gt;0,ROUNDDOWN((J22/AB22),2),"")</f>
        <v/>
      </c>
      <c r="P22" s="429" t="str">
        <f>IF(B22&gt;0,(#REF!*O22),"")</f>
        <v/>
      </c>
      <c r="Q22" s="285"/>
      <c r="R22" s="405"/>
      <c r="S22" s="405"/>
      <c r="T22" s="405"/>
      <c r="U22" s="406"/>
      <c r="V22" s="407" t="str">
        <f>IF(B22&gt;0,(R22-T22)+R22,"")</f>
        <v/>
      </c>
      <c r="W22" s="398"/>
      <c r="X22" s="292" t="str">
        <f>IF(B22&gt;0,IF(AE22&gt;0,(S22-R22)/(R22-T22),""),"")</f>
        <v/>
      </c>
      <c r="Y22" s="418" t="str">
        <f>IF(U22="","",IF(C22&gt;0,AK22,""))</f>
        <v/>
      </c>
      <c r="Z22" s="419" t="str">
        <f>IF(F22&gt;0,AK22+Z21,"")</f>
        <v/>
      </c>
      <c r="AA22" s="284"/>
      <c r="AB22" s="417" t="str">
        <f>IF(B22&gt;0,ABS(R22-T22)*-1,"")</f>
        <v/>
      </c>
      <c r="AC22" s="419" t="str">
        <f>IF(B22="","",IF(Q22="LONG",(U22-R22),(R22-U22)))</f>
        <v/>
      </c>
      <c r="AD22" s="390"/>
      <c r="AE22" s="396" t="str">
        <f t="shared" si="2"/>
        <v/>
      </c>
      <c r="AF22" s="397" t="str">
        <f t="shared" si="3"/>
        <v/>
      </c>
      <c r="AG22" s="392"/>
      <c r="AH22" s="437" t="str">
        <f>IF(B22&gt;0,(R22*O22),"")</f>
        <v/>
      </c>
      <c r="AI22" s="438" t="str">
        <f>IF(B22&gt;0,(U22*O22),"")</f>
        <v/>
      </c>
      <c r="AJ22" s="390"/>
      <c r="AK22" s="437" t="str">
        <f t="shared" si="4"/>
        <v/>
      </c>
      <c r="AL22" s="288" t="str">
        <f t="shared" si="5"/>
        <v/>
      </c>
      <c r="AM22" s="293"/>
      <c r="AN22" s="275" t="e">
        <f>IF(O22&gt;1,(R22*O22)/AE22,"")</f>
        <v>#VALUE!</v>
      </c>
      <c r="AO22" s="272" t="str">
        <f>IF(B22&gt;0,AN22/#REF!,"")</f>
        <v/>
      </c>
      <c r="AP22" s="276" t="e">
        <f>IF(O22&gt;1,(AN22*AE22),"")</f>
        <v>#VALUE!</v>
      </c>
      <c r="AQ22" s="374" t="e">
        <f>IF(O22&gt;1,(AN22/O22),"")</f>
        <v>#VALUE!</v>
      </c>
      <c r="AS22" s="379" t="s">
        <v>130</v>
      </c>
    </row>
    <row r="23" spans="1:45" ht="18" customHeight="1" x14ac:dyDescent="0.3">
      <c r="B23" s="401"/>
      <c r="C23" s="274"/>
      <c r="D23" s="285"/>
      <c r="E23" s="286"/>
      <c r="F23" s="286"/>
      <c r="G23" s="286"/>
      <c r="H23" s="287" t="str">
        <f t="shared" si="0"/>
        <v/>
      </c>
      <c r="I23" s="435" t="str">
        <f>IF(B23&gt;0,I22+Y23,"")</f>
        <v/>
      </c>
      <c r="J23" s="427" t="str">
        <f t="shared" si="1"/>
        <v/>
      </c>
      <c r="K23" s="382"/>
      <c r="L23" s="411"/>
      <c r="M23" s="425"/>
      <c r="O23" s="415" t="str">
        <f>IF(L23&gt;0,ROUNDDOWN((J23/AB23),2),"")</f>
        <v/>
      </c>
      <c r="P23" s="429" t="str">
        <f>IF(B23&gt;0,(#REF!*O23),"")</f>
        <v/>
      </c>
      <c r="Q23" s="285"/>
      <c r="R23" s="405"/>
      <c r="S23" s="405"/>
      <c r="T23" s="405"/>
      <c r="U23" s="406"/>
      <c r="V23" s="407" t="str">
        <f>IF(B23&gt;0,(R23-T23)+R23,"")</f>
        <v/>
      </c>
      <c r="W23" s="398"/>
      <c r="X23" s="292" t="str">
        <f>IF(B23&gt;0,IF(AE23&gt;0,(S23-R23)/(R23-T23),""),"")</f>
        <v/>
      </c>
      <c r="Y23" s="418" t="str">
        <f>IF(U23="","",IF(C23&gt;0,AK23,""))</f>
        <v/>
      </c>
      <c r="Z23" s="419" t="str">
        <f>IF(F23&gt;0,AK23+Z22,"")</f>
        <v/>
      </c>
      <c r="AA23" s="284"/>
      <c r="AB23" s="417" t="str">
        <f>IF(B23&gt;0,ABS(R23-T23)*-1,"")</f>
        <v/>
      </c>
      <c r="AC23" s="419" t="str">
        <f>IF(B23="","",IF(Q23="LONG",(U23-R23),(R23-U23)))</f>
        <v/>
      </c>
      <c r="AD23" s="390"/>
      <c r="AE23" s="396" t="str">
        <f t="shared" si="2"/>
        <v/>
      </c>
      <c r="AF23" s="397" t="str">
        <f t="shared" si="3"/>
        <v/>
      </c>
      <c r="AG23" s="392"/>
      <c r="AH23" s="437" t="str">
        <f>IF(B23&gt;0,(R23*O23),"")</f>
        <v/>
      </c>
      <c r="AI23" s="438" t="str">
        <f>IF(B23&gt;0,(U23*O23),"")</f>
        <v/>
      </c>
      <c r="AJ23" s="390"/>
      <c r="AK23" s="437" t="str">
        <f t="shared" si="4"/>
        <v/>
      </c>
      <c r="AL23" s="288" t="str">
        <f t="shared" si="5"/>
        <v/>
      </c>
      <c r="AM23" s="293"/>
      <c r="AN23" s="275" t="e">
        <f>IF(O23&gt;1,(R23*O23)/AE23,"")</f>
        <v>#VALUE!</v>
      </c>
      <c r="AO23" s="272" t="str">
        <f>IF(B23&gt;0,AN23/#REF!,"")</f>
        <v/>
      </c>
      <c r="AP23" s="276" t="e">
        <f>IF(O23&gt;1,(AN23*AE23),"")</f>
        <v>#VALUE!</v>
      </c>
      <c r="AQ23" s="374" t="e">
        <f>IF(O23&gt;1,(AN23/O23),"")</f>
        <v>#VALUE!</v>
      </c>
      <c r="AS23" s="379"/>
    </row>
    <row r="24" spans="1:45" ht="18" customHeight="1" x14ac:dyDescent="0.3">
      <c r="B24" s="401"/>
      <c r="C24" s="274"/>
      <c r="D24" s="285"/>
      <c r="E24" s="286"/>
      <c r="F24" s="286"/>
      <c r="G24" s="286"/>
      <c r="H24" s="287" t="str">
        <f t="shared" si="0"/>
        <v/>
      </c>
      <c r="I24" s="435" t="str">
        <f>IF(B24&gt;0,I23+Y24,"")</f>
        <v/>
      </c>
      <c r="J24" s="427" t="str">
        <f t="shared" si="1"/>
        <v/>
      </c>
      <c r="K24" s="382"/>
      <c r="L24" s="411"/>
      <c r="M24" s="425"/>
      <c r="O24" s="415" t="str">
        <f>IF(L24&gt;0,ROUNDDOWN((J24/AB24),2),"")</f>
        <v/>
      </c>
      <c r="P24" s="429" t="str">
        <f>IF(B24&gt;0,(#REF!*O24),"")</f>
        <v/>
      </c>
      <c r="Q24" s="285"/>
      <c r="R24" s="405"/>
      <c r="S24" s="405"/>
      <c r="T24" s="405"/>
      <c r="U24" s="406"/>
      <c r="V24" s="407" t="str">
        <f>IF(B24&gt;0,(R24-T24)+R24,"")</f>
        <v/>
      </c>
      <c r="W24" s="398"/>
      <c r="X24" s="292" t="str">
        <f>IF(B24&gt;0,IF(AE24&gt;0,(S24-R24)/(R24-T24),""),"")</f>
        <v/>
      </c>
      <c r="Y24" s="418" t="str">
        <f>IF(U24="","",IF(C24&gt;0,AK24,""))</f>
        <v/>
      </c>
      <c r="Z24" s="419" t="str">
        <f>IF(F24&gt;0,AK24+Z23,"")</f>
        <v/>
      </c>
      <c r="AA24" s="284"/>
      <c r="AB24" s="417" t="str">
        <f>IF(B24&gt;0,ABS(R24-T24)*-1,"")</f>
        <v/>
      </c>
      <c r="AC24" s="419" t="str">
        <f>IF(B24="","",IF(Q24="LONG",(U24-R24),(R24-U24)))</f>
        <v/>
      </c>
      <c r="AD24" s="390"/>
      <c r="AE24" s="396" t="str">
        <f t="shared" si="2"/>
        <v/>
      </c>
      <c r="AF24" s="397" t="str">
        <f t="shared" si="3"/>
        <v/>
      </c>
      <c r="AG24" s="392"/>
      <c r="AH24" s="437" t="str">
        <f>IF(B24&gt;0,(R24*O24),"")</f>
        <v/>
      </c>
      <c r="AI24" s="438" t="str">
        <f>IF(B24&gt;0,(U24*O24),"")</f>
        <v/>
      </c>
      <c r="AJ24" s="390"/>
      <c r="AK24" s="437" t="str">
        <f t="shared" si="4"/>
        <v/>
      </c>
      <c r="AL24" s="288" t="str">
        <f t="shared" si="5"/>
        <v/>
      </c>
      <c r="AM24" s="293"/>
      <c r="AN24" s="275" t="e">
        <f>IF(O24&gt;1,(R24*O24)/AE24,"")</f>
        <v>#VALUE!</v>
      </c>
      <c r="AO24" s="272" t="str">
        <f>IF(B24&gt;0,AN24/#REF!,"")</f>
        <v/>
      </c>
      <c r="AP24" s="276" t="e">
        <f>IF(O24&gt;1,(AN24*AE24),"")</f>
        <v>#VALUE!</v>
      </c>
      <c r="AQ24" s="374" t="e">
        <f>IF(O24&gt;1,(AN24/O24),"")</f>
        <v>#VALUE!</v>
      </c>
      <c r="AS24" s="379" t="s">
        <v>143</v>
      </c>
    </row>
    <row r="25" spans="1:45" ht="18" customHeight="1" x14ac:dyDescent="0.3">
      <c r="B25" s="401"/>
      <c r="C25" s="274"/>
      <c r="D25" s="285"/>
      <c r="E25" s="286"/>
      <c r="F25" s="286"/>
      <c r="G25" s="286"/>
      <c r="H25" s="287" t="str">
        <f t="shared" si="0"/>
        <v/>
      </c>
      <c r="I25" s="435" t="str">
        <f>IF(B25&gt;0,I24+Y25,"")</f>
        <v/>
      </c>
      <c r="J25" s="427" t="str">
        <f t="shared" si="1"/>
        <v/>
      </c>
      <c r="K25" s="382"/>
      <c r="L25" s="411"/>
      <c r="M25" s="425"/>
      <c r="O25" s="415" t="str">
        <f>IF(L25&gt;0,ROUNDDOWN((J25/AB25),2),"")</f>
        <v/>
      </c>
      <c r="P25" s="429" t="str">
        <f>IF(B25&gt;0,(#REF!*O25),"")</f>
        <v/>
      </c>
      <c r="Q25" s="285"/>
      <c r="R25" s="405"/>
      <c r="S25" s="405"/>
      <c r="T25" s="405"/>
      <c r="U25" s="406"/>
      <c r="V25" s="407" t="str">
        <f>IF(B25&gt;0,(R25-T25)+R25,"")</f>
        <v/>
      </c>
      <c r="W25" s="398"/>
      <c r="X25" s="292" t="str">
        <f>IF(B25&gt;0,IF(AE25&gt;0,(S25-R25)/(R25-T25),""),"")</f>
        <v/>
      </c>
      <c r="Y25" s="418" t="str">
        <f>IF(U25="","",IF(C25&gt;0,AK25,""))</f>
        <v/>
      </c>
      <c r="Z25" s="419" t="str">
        <f>IF(F25&gt;0,AK25+Z24,"")</f>
        <v/>
      </c>
      <c r="AA25" s="284"/>
      <c r="AB25" s="417" t="str">
        <f>IF(B25&gt;0,ABS(R25-T25)*-1,"")</f>
        <v/>
      </c>
      <c r="AC25" s="419" t="str">
        <f>IF(B25="","",IF(Q25="LONG",(U25-R25),(R25-U25)))</f>
        <v/>
      </c>
      <c r="AD25" s="390"/>
      <c r="AE25" s="396" t="str">
        <f t="shared" si="2"/>
        <v/>
      </c>
      <c r="AF25" s="397" t="str">
        <f t="shared" si="3"/>
        <v/>
      </c>
      <c r="AG25" s="392"/>
      <c r="AH25" s="437" t="str">
        <f>IF(B25&gt;0,(R25*O25),"")</f>
        <v/>
      </c>
      <c r="AI25" s="438" t="str">
        <f>IF(B25&gt;0,(U25*O25),"")</f>
        <v/>
      </c>
      <c r="AJ25" s="390"/>
      <c r="AK25" s="437" t="str">
        <f t="shared" si="4"/>
        <v/>
      </c>
      <c r="AL25" s="288" t="str">
        <f t="shared" si="5"/>
        <v/>
      </c>
      <c r="AM25" s="293"/>
      <c r="AN25" s="275" t="e">
        <f>IF(O25&gt;1,(R25*O25)/AE25,"")</f>
        <v>#VALUE!</v>
      </c>
      <c r="AO25" s="272" t="str">
        <f>IF(B25&gt;0,AN25/#REF!,"")</f>
        <v/>
      </c>
      <c r="AP25" s="276" t="e">
        <f>IF(O25&gt;1,(AN25*AE25),"")</f>
        <v>#VALUE!</v>
      </c>
      <c r="AQ25" s="374" t="e">
        <f>IF(O25&gt;1,(AN25/O25),"")</f>
        <v>#VALUE!</v>
      </c>
      <c r="AS25" s="379"/>
    </row>
    <row r="26" spans="1:45" ht="18" customHeight="1" x14ac:dyDescent="0.3">
      <c r="B26" s="401"/>
      <c r="C26" s="274"/>
      <c r="D26" s="285"/>
      <c r="E26" s="286"/>
      <c r="F26" s="286"/>
      <c r="G26" s="286"/>
      <c r="H26" s="287" t="str">
        <f t="shared" si="0"/>
        <v/>
      </c>
      <c r="I26" s="435" t="str">
        <f>IF(B26&gt;0,I25+Y26,"")</f>
        <v/>
      </c>
      <c r="J26" s="427" t="str">
        <f t="shared" si="1"/>
        <v/>
      </c>
      <c r="K26" s="382"/>
      <c r="L26" s="411"/>
      <c r="M26" s="425"/>
      <c r="O26" s="415" t="str">
        <f>IF(L26&gt;0,ROUNDDOWN((J26/AB26),2),"")</f>
        <v/>
      </c>
      <c r="P26" s="429" t="str">
        <f>IF(B26&gt;0,(#REF!*O26),"")</f>
        <v/>
      </c>
      <c r="Q26" s="285"/>
      <c r="R26" s="405"/>
      <c r="S26" s="405"/>
      <c r="T26" s="405"/>
      <c r="U26" s="406"/>
      <c r="V26" s="407" t="str">
        <f>IF(B26&gt;0,(R26-T26)+R26,"")</f>
        <v/>
      </c>
      <c r="W26" s="398"/>
      <c r="X26" s="292" t="str">
        <f>IF(B26&gt;0,IF(AE26&gt;0,(S26-R26)/(R26-T26),""),"")</f>
        <v/>
      </c>
      <c r="Y26" s="418" t="str">
        <f>IF(U26="","",IF(C26&gt;0,AK26,""))</f>
        <v/>
      </c>
      <c r="Z26" s="419" t="str">
        <f>IF(F26&gt;0,AK26+Z25,"")</f>
        <v/>
      </c>
      <c r="AA26" s="284"/>
      <c r="AB26" s="417" t="str">
        <f>IF(B26&gt;0,ABS(R26-T26)*-1,"")</f>
        <v/>
      </c>
      <c r="AC26" s="419" t="str">
        <f>IF(B26="","",IF(Q26="LONG",(U26-R26),(R26-U26)))</f>
        <v/>
      </c>
      <c r="AD26" s="390"/>
      <c r="AE26" s="396" t="str">
        <f t="shared" si="2"/>
        <v/>
      </c>
      <c r="AF26" s="397" t="str">
        <f t="shared" si="3"/>
        <v/>
      </c>
      <c r="AG26" s="392"/>
      <c r="AH26" s="437" t="str">
        <f>IF(B26&gt;0,(R26*O26),"")</f>
        <v/>
      </c>
      <c r="AI26" s="438" t="str">
        <f>IF(B26&gt;0,(U26*O26),"")</f>
        <v/>
      </c>
      <c r="AJ26" s="390"/>
      <c r="AK26" s="437" t="str">
        <f t="shared" si="4"/>
        <v/>
      </c>
      <c r="AL26" s="288" t="str">
        <f t="shared" si="5"/>
        <v/>
      </c>
      <c r="AM26" s="293"/>
      <c r="AN26" s="275" t="e">
        <f>IF(O26&gt;1,(R26*O26)/AE26,"")</f>
        <v>#VALUE!</v>
      </c>
      <c r="AO26" s="272" t="str">
        <f>IF(B26&gt;0,AN26/#REF!,"")</f>
        <v/>
      </c>
      <c r="AP26" s="276" t="e">
        <f>IF(O26&gt;1,(AN26*AE26),"")</f>
        <v>#VALUE!</v>
      </c>
      <c r="AQ26" s="374" t="e">
        <f>IF(O26&gt;1,(AN26/O26),"")</f>
        <v>#VALUE!</v>
      </c>
      <c r="AS26" s="379"/>
    </row>
    <row r="27" spans="1:45" ht="18" customHeight="1" x14ac:dyDescent="0.3">
      <c r="B27" s="401"/>
      <c r="C27" s="274"/>
      <c r="D27" s="285"/>
      <c r="E27" s="286"/>
      <c r="F27" s="286"/>
      <c r="G27" s="286"/>
      <c r="H27" s="287" t="str">
        <f t="shared" si="0"/>
        <v/>
      </c>
      <c r="I27" s="435" t="str">
        <f>IF(B27&gt;0,I26+Y27,"")</f>
        <v/>
      </c>
      <c r="J27" s="427" t="str">
        <f t="shared" si="1"/>
        <v/>
      </c>
      <c r="K27" s="382"/>
      <c r="L27" s="411"/>
      <c r="M27" s="425"/>
      <c r="O27" s="415" t="str">
        <f>IF(L27&gt;0,ROUNDDOWN((J27/AB27),2),"")</f>
        <v/>
      </c>
      <c r="P27" s="429" t="str">
        <f>IF(B27&gt;0,(#REF!*O27),"")</f>
        <v/>
      </c>
      <c r="Q27" s="285"/>
      <c r="R27" s="405"/>
      <c r="S27" s="405"/>
      <c r="T27" s="405"/>
      <c r="U27" s="406"/>
      <c r="V27" s="407" t="str">
        <f>IF(B27&gt;0,(R27-T27)+R27,"")</f>
        <v/>
      </c>
      <c r="W27" s="398"/>
      <c r="X27" s="292" t="str">
        <f>IF(B27&gt;0,IF(AE27&gt;0,(S27-R27)/(R27-T27),""),"")</f>
        <v/>
      </c>
      <c r="Y27" s="418" t="str">
        <f>IF(U27="","",IF(C27&gt;0,AK27,""))</f>
        <v/>
      </c>
      <c r="Z27" s="419" t="str">
        <f>IF(F27&gt;0,AK27+Z26,"")</f>
        <v/>
      </c>
      <c r="AA27" s="284"/>
      <c r="AB27" s="417" t="str">
        <f>IF(B27&gt;0,ABS(R27-T27)*-1,"")</f>
        <v/>
      </c>
      <c r="AC27" s="419" t="str">
        <f>IF(B27="","",IF(Q27="LONG",(U27-R27),(R27-U27)))</f>
        <v/>
      </c>
      <c r="AD27" s="390"/>
      <c r="AE27" s="396" t="str">
        <f t="shared" si="2"/>
        <v/>
      </c>
      <c r="AF27" s="397" t="str">
        <f t="shared" si="3"/>
        <v/>
      </c>
      <c r="AG27" s="392"/>
      <c r="AH27" s="437" t="str">
        <f>IF(B27&gt;0,(R27*O27),"")</f>
        <v/>
      </c>
      <c r="AI27" s="438" t="str">
        <f>IF(B27&gt;0,(U27*O27),"")</f>
        <v/>
      </c>
      <c r="AJ27" s="390"/>
      <c r="AK27" s="437" t="str">
        <f t="shared" si="4"/>
        <v/>
      </c>
      <c r="AL27" s="288" t="str">
        <f t="shared" si="5"/>
        <v/>
      </c>
      <c r="AM27" s="293"/>
      <c r="AN27" s="275" t="e">
        <f>IF(O27&gt;1,(R27*O27)/AE27,"")</f>
        <v>#VALUE!</v>
      </c>
      <c r="AO27" s="272" t="str">
        <f>IF(B27&gt;0,AN27/#REF!,"")</f>
        <v/>
      </c>
      <c r="AP27" s="276" t="e">
        <f>IF(O27&gt;1,(AN27*AE27),"")</f>
        <v>#VALUE!</v>
      </c>
      <c r="AQ27" s="374" t="e">
        <f>IF(O27&gt;1,(AN27/O27),"")</f>
        <v>#VALUE!</v>
      </c>
      <c r="AS27" s="379"/>
    </row>
    <row r="28" spans="1:45" ht="18" customHeight="1" x14ac:dyDescent="0.3">
      <c r="B28" s="401"/>
      <c r="C28" s="274"/>
      <c r="D28" s="285"/>
      <c r="E28" s="286"/>
      <c r="F28" s="286"/>
      <c r="G28" s="286"/>
      <c r="H28" s="287" t="str">
        <f t="shared" si="0"/>
        <v/>
      </c>
      <c r="I28" s="435" t="str">
        <f>IF(B28&gt;0,I27+Y28,"")</f>
        <v/>
      </c>
      <c r="J28" s="427" t="str">
        <f t="shared" si="1"/>
        <v/>
      </c>
      <c r="K28" s="382"/>
      <c r="L28" s="411"/>
      <c r="M28" s="425"/>
      <c r="O28" s="415" t="str">
        <f>IF(L28&gt;0,ROUNDDOWN((J28/AB28),2),"")</f>
        <v/>
      </c>
      <c r="P28" s="429" t="str">
        <f>IF(B28&gt;0,(#REF!*O28),"")</f>
        <v/>
      </c>
      <c r="Q28" s="285"/>
      <c r="R28" s="405"/>
      <c r="S28" s="405"/>
      <c r="T28" s="405"/>
      <c r="U28" s="406"/>
      <c r="V28" s="407" t="str">
        <f>IF(B28&gt;0,(R28-T28)+R28,"")</f>
        <v/>
      </c>
      <c r="W28" s="398"/>
      <c r="X28" s="292" t="str">
        <f>IF(B28&gt;0,IF(AE28&gt;0,(S28-R28)/(R28-T28),""),"")</f>
        <v/>
      </c>
      <c r="Y28" s="418" t="str">
        <f>IF(U28="","",IF(C28&gt;0,AK28,""))</f>
        <v/>
      </c>
      <c r="Z28" s="419" t="str">
        <f>IF(F28&gt;0,AK28+Z27,"")</f>
        <v/>
      </c>
      <c r="AA28" s="284"/>
      <c r="AB28" s="417" t="str">
        <f>IF(B28&gt;0,ABS(R28-T28)*-1,"")</f>
        <v/>
      </c>
      <c r="AC28" s="419" t="str">
        <f>IF(B28="","",IF(Q28="LONG",(U28-R28),(R28-U28)))</f>
        <v/>
      </c>
      <c r="AD28" s="390"/>
      <c r="AE28" s="396" t="str">
        <f t="shared" si="2"/>
        <v/>
      </c>
      <c r="AF28" s="397" t="str">
        <f t="shared" si="3"/>
        <v/>
      </c>
      <c r="AG28" s="392"/>
      <c r="AH28" s="437" t="str">
        <f>IF(B28&gt;0,(R28*O28),"")</f>
        <v/>
      </c>
      <c r="AI28" s="438" t="str">
        <f>IF(B28&gt;0,(U28*O28),"")</f>
        <v/>
      </c>
      <c r="AJ28" s="390"/>
      <c r="AK28" s="437" t="str">
        <f t="shared" si="4"/>
        <v/>
      </c>
      <c r="AL28" s="288" t="str">
        <f t="shared" si="5"/>
        <v/>
      </c>
      <c r="AM28" s="293"/>
      <c r="AN28" s="275" t="e">
        <f>IF(O28&gt;1,(R28*O28)/AE28,"")</f>
        <v>#VALUE!</v>
      </c>
      <c r="AO28" s="272" t="str">
        <f>IF(B28&gt;0,AN28/#REF!,"")</f>
        <v/>
      </c>
      <c r="AP28" s="276" t="e">
        <f>IF(O28&gt;1,(AN28*AE28),"")</f>
        <v>#VALUE!</v>
      </c>
      <c r="AQ28" s="374" t="e">
        <f>IF(O28&gt;1,(AN28/O28),"")</f>
        <v>#VALUE!</v>
      </c>
    </row>
    <row r="29" spans="1:45" ht="18" customHeight="1" x14ac:dyDescent="0.3">
      <c r="B29" s="401"/>
      <c r="C29" s="274"/>
      <c r="D29" s="285"/>
      <c r="E29" s="286"/>
      <c r="F29" s="286"/>
      <c r="G29" s="286"/>
      <c r="H29" s="287" t="str">
        <f t="shared" si="0"/>
        <v/>
      </c>
      <c r="I29" s="435" t="str">
        <f>IF(B29&gt;0,I28+Y29,"")</f>
        <v/>
      </c>
      <c r="J29" s="427" t="str">
        <f t="shared" si="1"/>
        <v/>
      </c>
      <c r="K29" s="382"/>
      <c r="L29" s="411"/>
      <c r="M29" s="425"/>
      <c r="O29" s="415" t="str">
        <f>IF(L29&gt;0,ROUNDDOWN((J29/AB29),2),"")</f>
        <v/>
      </c>
      <c r="P29" s="429" t="str">
        <f>IF(B29&gt;0,(#REF!*O29),"")</f>
        <v/>
      </c>
      <c r="Q29" s="285"/>
      <c r="R29" s="405"/>
      <c r="S29" s="405"/>
      <c r="T29" s="405"/>
      <c r="U29" s="406"/>
      <c r="V29" s="407" t="str">
        <f>IF(B29&gt;0,(R29-T29)+R29,"")</f>
        <v/>
      </c>
      <c r="W29" s="398"/>
      <c r="X29" s="292" t="str">
        <f>IF(B29&gt;0,IF(AE29&gt;0,(S29-R29)/(R29-T29),""),"")</f>
        <v/>
      </c>
      <c r="Y29" s="418" t="str">
        <f>IF(U29="","",IF(C29&gt;0,AK29,""))</f>
        <v/>
      </c>
      <c r="Z29" s="419" t="str">
        <f>IF(F29&gt;0,AK29+Z28,"")</f>
        <v/>
      </c>
      <c r="AA29" s="284"/>
      <c r="AB29" s="417" t="str">
        <f>IF(B29&gt;0,ABS(R29-T29)*-1,"")</f>
        <v/>
      </c>
      <c r="AC29" s="419" t="str">
        <f>IF(B29="","",IF(Q29="LONG",(U29-R29),(R29-U29)))</f>
        <v/>
      </c>
      <c r="AD29" s="390"/>
      <c r="AE29" s="396" t="str">
        <f t="shared" si="2"/>
        <v/>
      </c>
      <c r="AF29" s="397" t="str">
        <f t="shared" si="3"/>
        <v/>
      </c>
      <c r="AG29" s="392"/>
      <c r="AH29" s="437" t="str">
        <f>IF(B29&gt;0,(R29*O29),"")</f>
        <v/>
      </c>
      <c r="AI29" s="438" t="str">
        <f>IF(B29&gt;0,(U29*O29),"")</f>
        <v/>
      </c>
      <c r="AJ29" s="390"/>
      <c r="AK29" s="437" t="str">
        <f t="shared" si="4"/>
        <v/>
      </c>
      <c r="AL29" s="288" t="str">
        <f t="shared" si="5"/>
        <v/>
      </c>
      <c r="AM29" s="293"/>
      <c r="AN29" s="275" t="e">
        <f>IF(O29&gt;1,(R29*O29)/AE29,"")</f>
        <v>#VALUE!</v>
      </c>
      <c r="AO29" s="272" t="str">
        <f>IF(B29&gt;0,AN29/#REF!,"")</f>
        <v/>
      </c>
      <c r="AP29" s="276" t="e">
        <f>IF(O29&gt;1,(AN29*AE29),"")</f>
        <v>#VALUE!</v>
      </c>
      <c r="AQ29" s="374" t="e">
        <f>IF(O29&gt;1,(AN29/O29),"")</f>
        <v>#VALUE!</v>
      </c>
    </row>
    <row r="30" spans="1:45" ht="18" customHeight="1" x14ac:dyDescent="0.3">
      <c r="B30" s="401"/>
      <c r="C30" s="274"/>
      <c r="D30" s="285"/>
      <c r="E30" s="286"/>
      <c r="F30" s="286"/>
      <c r="G30" s="286"/>
      <c r="H30" s="287" t="str">
        <f t="shared" si="0"/>
        <v/>
      </c>
      <c r="I30" s="435" t="str">
        <f>IF(B30&gt;0,I29+Y30,"")</f>
        <v/>
      </c>
      <c r="J30" s="427" t="str">
        <f t="shared" si="1"/>
        <v/>
      </c>
      <c r="K30" s="382"/>
      <c r="L30" s="411"/>
      <c r="M30" s="425"/>
      <c r="O30" s="415" t="str">
        <f>IF(L30&gt;0,ROUNDDOWN((J30/AB30),2),"")</f>
        <v/>
      </c>
      <c r="P30" s="429" t="str">
        <f>IF(B30&gt;0,(#REF!*O30),"")</f>
        <v/>
      </c>
      <c r="Q30" s="285"/>
      <c r="R30" s="405"/>
      <c r="S30" s="405"/>
      <c r="T30" s="405"/>
      <c r="U30" s="406"/>
      <c r="V30" s="407" t="str">
        <f>IF(B30&gt;0,(R30-T30)+R30,"")</f>
        <v/>
      </c>
      <c r="W30" s="398"/>
      <c r="X30" s="292" t="str">
        <f>IF(B30&gt;0,IF(AE30&gt;0,(S30-R30)/(R30-T30),""),"")</f>
        <v/>
      </c>
      <c r="Y30" s="418" t="str">
        <f>IF(U30="","",IF(C30&gt;0,AK30,""))</f>
        <v/>
      </c>
      <c r="Z30" s="419" t="str">
        <f>IF(F30&gt;0,AK30+Z29,"")</f>
        <v/>
      </c>
      <c r="AA30" s="284"/>
      <c r="AB30" s="417" t="str">
        <f>IF(B30&gt;0,ABS(R30-T30)*-1,"")</f>
        <v/>
      </c>
      <c r="AC30" s="419" t="str">
        <f>IF(B30="","",IF(Q30="LONG",(U30-R30),(R30-U30)))</f>
        <v/>
      </c>
      <c r="AD30" s="390"/>
      <c r="AE30" s="396" t="str">
        <f t="shared" si="2"/>
        <v/>
      </c>
      <c r="AF30" s="397" t="str">
        <f t="shared" si="3"/>
        <v/>
      </c>
      <c r="AG30" s="392"/>
      <c r="AH30" s="437" t="str">
        <f>IF(B30&gt;0,(R30*O30),"")</f>
        <v/>
      </c>
      <c r="AI30" s="438" t="str">
        <f>IF(B30&gt;0,(U30*O30),"")</f>
        <v/>
      </c>
      <c r="AJ30" s="390"/>
      <c r="AK30" s="437" t="str">
        <f t="shared" si="4"/>
        <v/>
      </c>
      <c r="AL30" s="288" t="str">
        <f t="shared" si="5"/>
        <v/>
      </c>
      <c r="AM30" s="293"/>
      <c r="AN30" s="275" t="e">
        <f>IF(O30&gt;1,(R30*O30)/AE30,"")</f>
        <v>#VALUE!</v>
      </c>
      <c r="AO30" s="272" t="str">
        <f>IF(B30&gt;0,AN30/#REF!,"")</f>
        <v/>
      </c>
      <c r="AP30" s="276" t="e">
        <f>IF(O30&gt;1,(AN30*AE30),"")</f>
        <v>#VALUE!</v>
      </c>
      <c r="AQ30" s="374" t="e">
        <f>IF(O30&gt;1,(AN30/O30),"")</f>
        <v>#VALUE!</v>
      </c>
    </row>
    <row r="31" spans="1:45" ht="18" customHeight="1" x14ac:dyDescent="0.3">
      <c r="B31" s="401"/>
      <c r="C31" s="274"/>
      <c r="D31" s="285"/>
      <c r="E31" s="286"/>
      <c r="F31" s="286"/>
      <c r="G31" s="286"/>
      <c r="H31" s="287" t="str">
        <f t="shared" si="0"/>
        <v/>
      </c>
      <c r="I31" s="435" t="str">
        <f>IF(B31&gt;0,I30+Y31,"")</f>
        <v/>
      </c>
      <c r="J31" s="427" t="str">
        <f t="shared" si="1"/>
        <v/>
      </c>
      <c r="K31" s="382"/>
      <c r="L31" s="411"/>
      <c r="M31" s="425"/>
      <c r="O31" s="415" t="str">
        <f>IF(L31&gt;0,ROUNDDOWN((J31/AB31),2),"")</f>
        <v/>
      </c>
      <c r="P31" s="429" t="str">
        <f>IF(B31&gt;0,(#REF!*O31),"")</f>
        <v/>
      </c>
      <c r="Q31" s="285"/>
      <c r="R31" s="405"/>
      <c r="S31" s="405"/>
      <c r="T31" s="405"/>
      <c r="U31" s="406"/>
      <c r="V31" s="407" t="str">
        <f>IF(B31&gt;0,(R31-T31)+R31,"")</f>
        <v/>
      </c>
      <c r="W31" s="398"/>
      <c r="X31" s="292" t="str">
        <f>IF(B31&gt;0,IF(AE31&gt;0,(S31-R31)/(R31-T31),""),"")</f>
        <v/>
      </c>
      <c r="Y31" s="418" t="str">
        <f>IF(U31="","",IF(C31&gt;0,AK31,""))</f>
        <v/>
      </c>
      <c r="Z31" s="419" t="str">
        <f>IF(F31&gt;0,AK31+Z30,"")</f>
        <v/>
      </c>
      <c r="AA31" s="284"/>
      <c r="AB31" s="417" t="str">
        <f>IF(B31&gt;0,ABS(R31-T31)*-1,"")</f>
        <v/>
      </c>
      <c r="AC31" s="419" t="str">
        <f>IF(B31="","",IF(Q31="LONG",(U31-R31),(R31-U31)))</f>
        <v/>
      </c>
      <c r="AD31" s="390"/>
      <c r="AE31" s="396" t="str">
        <f t="shared" si="2"/>
        <v/>
      </c>
      <c r="AF31" s="397" t="str">
        <f t="shared" si="3"/>
        <v/>
      </c>
      <c r="AG31" s="392"/>
      <c r="AH31" s="437" t="str">
        <f>IF(B31&gt;0,(R31*O31),"")</f>
        <v/>
      </c>
      <c r="AI31" s="438" t="str">
        <f>IF(B31&gt;0,(U31*O31),"")</f>
        <v/>
      </c>
      <c r="AJ31" s="390"/>
      <c r="AK31" s="437" t="str">
        <f t="shared" si="4"/>
        <v/>
      </c>
      <c r="AL31" s="288" t="str">
        <f t="shared" si="5"/>
        <v/>
      </c>
      <c r="AM31" s="293"/>
      <c r="AN31" s="275" t="e">
        <f>IF(O31&gt;1,(R31*O31)/AE31,"")</f>
        <v>#VALUE!</v>
      </c>
      <c r="AO31" s="272" t="str">
        <f>IF(B31&gt;0,AN31/#REF!,"")</f>
        <v/>
      </c>
      <c r="AP31" s="276" t="e">
        <f>IF(O31&gt;1,(AN31*AE31),"")</f>
        <v>#VALUE!</v>
      </c>
      <c r="AQ31" s="374" t="e">
        <f>IF(O31&gt;1,(AN31/O31),"")</f>
        <v>#VALUE!</v>
      </c>
    </row>
    <row r="32" spans="1:45" ht="18" customHeight="1" x14ac:dyDescent="0.3">
      <c r="B32" s="401"/>
      <c r="C32" s="274"/>
      <c r="D32" s="285"/>
      <c r="E32" s="286"/>
      <c r="F32" s="286"/>
      <c r="G32" s="286"/>
      <c r="H32" s="287" t="str">
        <f t="shared" si="0"/>
        <v/>
      </c>
      <c r="I32" s="435" t="str">
        <f>IF(B32&gt;0,I31+Y32,"")</f>
        <v/>
      </c>
      <c r="J32" s="427" t="str">
        <f t="shared" si="1"/>
        <v/>
      </c>
      <c r="K32" s="382"/>
      <c r="L32" s="411"/>
      <c r="M32" s="425"/>
      <c r="O32" s="415" t="str">
        <f>IF(L32&gt;0,ROUNDDOWN((J32/AB32),2),"")</f>
        <v/>
      </c>
      <c r="P32" s="429" t="str">
        <f>IF(B32&gt;0,(#REF!*O32),"")</f>
        <v/>
      </c>
      <c r="Q32" s="285"/>
      <c r="R32" s="405"/>
      <c r="S32" s="405"/>
      <c r="T32" s="405"/>
      <c r="U32" s="408"/>
      <c r="V32" s="407" t="str">
        <f>IF(B32&gt;0,(R32-T32)+R32,"")</f>
        <v/>
      </c>
      <c r="W32" s="398"/>
      <c r="X32" s="292" t="str">
        <f>IF(B32&gt;0,IF(AE32&gt;0,(S32-R32)/(R32-T32),""),"")</f>
        <v/>
      </c>
      <c r="Y32" s="418" t="str">
        <f>IF(U32="","",IF(C32&gt;0,AK32,""))</f>
        <v/>
      </c>
      <c r="Z32" s="419" t="str">
        <f>IF(F32&gt;0,AK32+Z31,"")</f>
        <v/>
      </c>
      <c r="AA32" s="284"/>
      <c r="AB32" s="417" t="str">
        <f>IF(B32&gt;0,ABS(R32-T32)*-1,"")</f>
        <v/>
      </c>
      <c r="AC32" s="419" t="str">
        <f>IF(B32="","",IF(Q32="LONG",(U32-R32),(R32-U32)))</f>
        <v/>
      </c>
      <c r="AD32" s="390"/>
      <c r="AE32" s="396" t="str">
        <f t="shared" si="2"/>
        <v/>
      </c>
      <c r="AF32" s="397" t="str">
        <f t="shared" si="3"/>
        <v/>
      </c>
      <c r="AG32" s="392"/>
      <c r="AH32" s="437" t="str">
        <f>IF(B32&gt;0,(R32*O32),"")</f>
        <v/>
      </c>
      <c r="AI32" s="438" t="str">
        <f>IF(B32&gt;0,(U32*O32),"")</f>
        <v/>
      </c>
      <c r="AJ32" s="390"/>
      <c r="AK32" s="437" t="str">
        <f t="shared" si="4"/>
        <v/>
      </c>
      <c r="AL32" s="288" t="str">
        <f t="shared" si="5"/>
        <v/>
      </c>
      <c r="AM32" s="293"/>
      <c r="AN32" s="275" t="e">
        <f>IF(O32&gt;1,(R32*O32)/AE32,"")</f>
        <v>#VALUE!</v>
      </c>
      <c r="AO32" s="272" t="str">
        <f>IF(B32&gt;0,AN32/#REF!,"")</f>
        <v/>
      </c>
      <c r="AP32" s="276" t="e">
        <f>IF(O32&gt;1,(AN32*AE32),"")</f>
        <v>#VALUE!</v>
      </c>
      <c r="AQ32" s="374" t="e">
        <f>IF(O32&gt;1,(AN32/O32),"")</f>
        <v>#VALUE!</v>
      </c>
    </row>
    <row r="33" spans="2:43" ht="18" customHeight="1" x14ac:dyDescent="0.3">
      <c r="B33" s="401"/>
      <c r="C33" s="274"/>
      <c r="D33" s="285"/>
      <c r="E33" s="286"/>
      <c r="F33" s="286"/>
      <c r="G33" s="286"/>
      <c r="H33" s="287" t="str">
        <f t="shared" si="0"/>
        <v/>
      </c>
      <c r="I33" s="435" t="str">
        <f>IF(B33&gt;0,I32+Y33,"")</f>
        <v/>
      </c>
      <c r="J33" s="427" t="str">
        <f t="shared" si="1"/>
        <v/>
      </c>
      <c r="K33" s="382"/>
      <c r="L33" s="411"/>
      <c r="M33" s="425"/>
      <c r="O33" s="415" t="str">
        <f>IF(L33&gt;0,ROUNDDOWN((J33/AB33),2),"")</f>
        <v/>
      </c>
      <c r="P33" s="429" t="str">
        <f>IF(B33&gt;0,(#REF!*O33),"")</f>
        <v/>
      </c>
      <c r="Q33" s="285"/>
      <c r="R33" s="405"/>
      <c r="S33" s="405"/>
      <c r="T33" s="405"/>
      <c r="U33" s="406"/>
      <c r="V33" s="407" t="str">
        <f>IF(B33&gt;0,(R33-T33)+R33,"")</f>
        <v/>
      </c>
      <c r="W33" s="398"/>
      <c r="X33" s="292" t="str">
        <f>IF(B33&gt;0,IF(AE33&gt;0,(S33-R33)/(R33-T33),""),"")</f>
        <v/>
      </c>
      <c r="Y33" s="418" t="str">
        <f>IF(U33="","",IF(C33&gt;0,AK33,""))</f>
        <v/>
      </c>
      <c r="Z33" s="419" t="str">
        <f>IF(F33&gt;0,AK33+Z32,"")</f>
        <v/>
      </c>
      <c r="AA33" s="284"/>
      <c r="AB33" s="417" t="str">
        <f>IF(B33&gt;0,ABS(R33-T33)*-1,"")</f>
        <v/>
      </c>
      <c r="AC33" s="419" t="str">
        <f>IF(B33="","",IF(Q33="LONG",(U33-R33),(R33-U33)))</f>
        <v/>
      </c>
      <c r="AD33" s="390"/>
      <c r="AE33" s="396" t="str">
        <f t="shared" si="2"/>
        <v/>
      </c>
      <c r="AF33" s="397" t="str">
        <f t="shared" si="3"/>
        <v/>
      </c>
      <c r="AG33" s="392"/>
      <c r="AH33" s="437" t="str">
        <f>IF(B33&gt;0,(R33*O33),"")</f>
        <v/>
      </c>
      <c r="AI33" s="438" t="str">
        <f>IF(B33&gt;0,(U33*O33),"")</f>
        <v/>
      </c>
      <c r="AJ33" s="390"/>
      <c r="AK33" s="437" t="str">
        <f t="shared" si="4"/>
        <v/>
      </c>
      <c r="AL33" s="288" t="str">
        <f t="shared" si="5"/>
        <v/>
      </c>
      <c r="AM33" s="293"/>
      <c r="AN33" s="275" t="e">
        <f>IF(O33&gt;1,(R33*O33)/AE33,"")</f>
        <v>#VALUE!</v>
      </c>
      <c r="AO33" s="272" t="str">
        <f>IF(B33&gt;0,AN33/#REF!,"")</f>
        <v/>
      </c>
      <c r="AP33" s="276" t="e">
        <f>IF(O33&gt;1,(AN33*AE33),"")</f>
        <v>#VALUE!</v>
      </c>
      <c r="AQ33" s="374" t="e">
        <f>IF(O33&gt;1,(AN33/O33),"")</f>
        <v>#VALUE!</v>
      </c>
    </row>
    <row r="34" spans="2:43" ht="18" customHeight="1" x14ac:dyDescent="0.3">
      <c r="B34" s="401"/>
      <c r="C34" s="274"/>
      <c r="D34" s="285"/>
      <c r="E34" s="286"/>
      <c r="F34" s="286"/>
      <c r="G34" s="286"/>
      <c r="H34" s="287" t="str">
        <f t="shared" si="0"/>
        <v/>
      </c>
      <c r="I34" s="435" t="str">
        <f>IF(B34&gt;0,I33+Y34,"")</f>
        <v/>
      </c>
      <c r="J34" s="427" t="str">
        <f t="shared" si="1"/>
        <v/>
      </c>
      <c r="K34" s="382"/>
      <c r="L34" s="411"/>
      <c r="M34" s="425"/>
      <c r="O34" s="415" t="str">
        <f>IF(L34&gt;0,ROUNDDOWN((J34/AB34),2),"")</f>
        <v/>
      </c>
      <c r="P34" s="429" t="str">
        <f>IF(B34&gt;0,(#REF!*O34),"")</f>
        <v/>
      </c>
      <c r="Q34" s="285"/>
      <c r="R34" s="405"/>
      <c r="S34" s="405"/>
      <c r="T34" s="405"/>
      <c r="U34" s="406"/>
      <c r="V34" s="407" t="str">
        <f>IF(B34&gt;0,(R34-T34)+R34,"")</f>
        <v/>
      </c>
      <c r="W34" s="398"/>
      <c r="X34" s="292" t="str">
        <f>IF(B34&gt;0,IF(AE34&gt;0,(S34-R34)/(R34-T34),""),"")</f>
        <v/>
      </c>
      <c r="Y34" s="418" t="str">
        <f>IF(U34="","",IF(C34&gt;0,AK34,""))</f>
        <v/>
      </c>
      <c r="Z34" s="419" t="str">
        <f>IF(F34&gt;0,AK34+Z33,"")</f>
        <v/>
      </c>
      <c r="AA34" s="284"/>
      <c r="AB34" s="417" t="str">
        <f>IF(B34&gt;0,ABS(R34-T34)*-1,"")</f>
        <v/>
      </c>
      <c r="AC34" s="419" t="str">
        <f>IF(B34="","",IF(Q34="LONG",(U34-R34),(R34-U34)))</f>
        <v/>
      </c>
      <c r="AD34" s="390"/>
      <c r="AE34" s="396" t="str">
        <f t="shared" si="2"/>
        <v/>
      </c>
      <c r="AF34" s="397" t="str">
        <f t="shared" si="3"/>
        <v/>
      </c>
      <c r="AG34" s="392"/>
      <c r="AH34" s="437" t="str">
        <f>IF(B34&gt;0,(R34*O34),"")</f>
        <v/>
      </c>
      <c r="AI34" s="438" t="str">
        <f>IF(B34&gt;0,(U34*O34),"")</f>
        <v/>
      </c>
      <c r="AJ34" s="390"/>
      <c r="AK34" s="437" t="str">
        <f t="shared" si="4"/>
        <v/>
      </c>
      <c r="AL34" s="288" t="str">
        <f t="shared" si="5"/>
        <v/>
      </c>
      <c r="AM34" s="293"/>
      <c r="AN34" s="275" t="e">
        <f>IF(O34&gt;1,(R34*O34)/AE34,"")</f>
        <v>#VALUE!</v>
      </c>
      <c r="AO34" s="272" t="str">
        <f>IF(B34&gt;0,AN34/#REF!,"")</f>
        <v/>
      </c>
      <c r="AP34" s="276" t="e">
        <f>IF(O34&gt;1,(AN34*AE34),"")</f>
        <v>#VALUE!</v>
      </c>
      <c r="AQ34" s="374" t="e">
        <f>IF(O34&gt;1,(AN34/O34),"")</f>
        <v>#VALUE!</v>
      </c>
    </row>
    <row r="35" spans="2:43" ht="18" customHeight="1" x14ac:dyDescent="0.3">
      <c r="B35" s="401"/>
      <c r="C35" s="274"/>
      <c r="D35" s="285"/>
      <c r="E35" s="286"/>
      <c r="F35" s="286"/>
      <c r="G35" s="286"/>
      <c r="H35" s="287" t="str">
        <f t="shared" si="0"/>
        <v/>
      </c>
      <c r="I35" s="435" t="str">
        <f>IF(B35&gt;0,I34+Y35,"")</f>
        <v/>
      </c>
      <c r="J35" s="427" t="str">
        <f t="shared" si="1"/>
        <v/>
      </c>
      <c r="K35" s="382"/>
      <c r="L35" s="411"/>
      <c r="M35" s="425"/>
      <c r="O35" s="415" t="str">
        <f>IF(L35&gt;0,ROUNDDOWN((J35/AB35),2),"")</f>
        <v/>
      </c>
      <c r="P35" s="429" t="str">
        <f>IF(B35&gt;0,(#REF!*O35),"")</f>
        <v/>
      </c>
      <c r="Q35" s="285"/>
      <c r="R35" s="405"/>
      <c r="S35" s="405"/>
      <c r="T35" s="405"/>
      <c r="U35" s="406"/>
      <c r="V35" s="407" t="str">
        <f>IF(B35&gt;0,(R35-T35)+R35,"")</f>
        <v/>
      </c>
      <c r="W35" s="398"/>
      <c r="X35" s="292" t="str">
        <f>IF(B35&gt;0,IF(AE35&gt;0,(S35-R35)/(R35-T35),""),"")</f>
        <v/>
      </c>
      <c r="Y35" s="418" t="str">
        <f>IF(U35="","",IF(C35&gt;0,AK35,""))</f>
        <v/>
      </c>
      <c r="Z35" s="419" t="str">
        <f>IF(F35&gt;0,AK35+Z34,"")</f>
        <v/>
      </c>
      <c r="AA35" s="284"/>
      <c r="AB35" s="417" t="str">
        <f>IF(B35&gt;0,ABS(R35-T35)*-1,"")</f>
        <v/>
      </c>
      <c r="AC35" s="419" t="str">
        <f>IF(B35="","",IF(Q35="LONG",(U35-R35),(R35-U35)))</f>
        <v/>
      </c>
      <c r="AD35" s="390"/>
      <c r="AE35" s="396" t="str">
        <f t="shared" si="2"/>
        <v/>
      </c>
      <c r="AF35" s="397" t="str">
        <f t="shared" si="3"/>
        <v/>
      </c>
      <c r="AG35" s="392"/>
      <c r="AH35" s="437" t="str">
        <f>IF(B35&gt;0,(R35*O35),"")</f>
        <v/>
      </c>
      <c r="AI35" s="438" t="str">
        <f>IF(B35&gt;0,(U35*O35),"")</f>
        <v/>
      </c>
      <c r="AJ35" s="390"/>
      <c r="AK35" s="437" t="str">
        <f t="shared" si="4"/>
        <v/>
      </c>
      <c r="AL35" s="288" t="str">
        <f t="shared" si="5"/>
        <v/>
      </c>
      <c r="AM35" s="293"/>
      <c r="AN35" s="275" t="e">
        <f>IF(O35&gt;1,(R35*O35)/AE35,"")</f>
        <v>#VALUE!</v>
      </c>
      <c r="AO35" s="272" t="str">
        <f>IF(B35&gt;0,AN35/#REF!,"")</f>
        <v/>
      </c>
      <c r="AP35" s="276" t="e">
        <f>IF(O35&gt;1,(AN35*AE35),"")</f>
        <v>#VALUE!</v>
      </c>
      <c r="AQ35" s="374" t="e">
        <f>IF(O35&gt;1,(AN35/O35),"")</f>
        <v>#VALUE!</v>
      </c>
    </row>
    <row r="36" spans="2:43" ht="18" customHeight="1" x14ac:dyDescent="0.3">
      <c r="B36" s="401"/>
      <c r="C36" s="274"/>
      <c r="D36" s="285"/>
      <c r="E36" s="286"/>
      <c r="F36" s="286"/>
      <c r="G36" s="286"/>
      <c r="H36" s="287" t="str">
        <f t="shared" si="0"/>
        <v/>
      </c>
      <c r="I36" s="435" t="str">
        <f>IF(B36&gt;0,I35+Y36,"")</f>
        <v/>
      </c>
      <c r="J36" s="427" t="str">
        <f t="shared" si="1"/>
        <v/>
      </c>
      <c r="K36" s="382"/>
      <c r="L36" s="411"/>
      <c r="M36" s="425"/>
      <c r="O36" s="415" t="str">
        <f>IF(L36&gt;0,ROUNDDOWN((J36/AB36),2),"")</f>
        <v/>
      </c>
      <c r="P36" s="429" t="str">
        <f>IF(B36&gt;0,(#REF!*O36),"")</f>
        <v/>
      </c>
      <c r="Q36" s="285"/>
      <c r="R36" s="405"/>
      <c r="S36" s="405"/>
      <c r="T36" s="405"/>
      <c r="U36" s="406"/>
      <c r="V36" s="407" t="str">
        <f>IF(B36&gt;0,(R36-T36)+R36,"")</f>
        <v/>
      </c>
      <c r="W36" s="398"/>
      <c r="X36" s="292" t="str">
        <f>IF(B36&gt;0,IF(AE36&gt;0,(S36-R36)/(R36-T36),""),"")</f>
        <v/>
      </c>
      <c r="Y36" s="418" t="str">
        <f>IF(U36="","",IF(C36&gt;0,AK36,""))</f>
        <v/>
      </c>
      <c r="Z36" s="419" t="str">
        <f>IF(F36&gt;0,AK36+Z35,"")</f>
        <v/>
      </c>
      <c r="AA36" s="284"/>
      <c r="AB36" s="417" t="str">
        <f>IF(B36&gt;0,ABS(R36-T36)*-1,"")</f>
        <v/>
      </c>
      <c r="AC36" s="419" t="str">
        <f>IF(B36="","",IF(Q36="LONG",(U36-R36),(R36-U36)))</f>
        <v/>
      </c>
      <c r="AD36" s="390"/>
      <c r="AE36" s="396" t="str">
        <f t="shared" si="2"/>
        <v/>
      </c>
      <c r="AF36" s="397" t="str">
        <f t="shared" si="3"/>
        <v/>
      </c>
      <c r="AG36" s="392"/>
      <c r="AH36" s="437" t="str">
        <f>IF(B36&gt;0,(R36*O36),"")</f>
        <v/>
      </c>
      <c r="AI36" s="438" t="str">
        <f>IF(B36&gt;0,(U36*O36),"")</f>
        <v/>
      </c>
      <c r="AJ36" s="390"/>
      <c r="AK36" s="437" t="str">
        <f t="shared" si="4"/>
        <v/>
      </c>
      <c r="AL36" s="288" t="str">
        <f t="shared" si="5"/>
        <v/>
      </c>
      <c r="AM36" s="293"/>
      <c r="AN36" s="275" t="e">
        <f>IF(O36&gt;1,(R36*O36)/AE36,"")</f>
        <v>#VALUE!</v>
      </c>
      <c r="AO36" s="272" t="str">
        <f>IF(B36&gt;0,AN36/#REF!,"")</f>
        <v/>
      </c>
      <c r="AP36" s="276" t="e">
        <f>IF(O36&gt;1,(AN36*AE36),"")</f>
        <v>#VALUE!</v>
      </c>
      <c r="AQ36" s="374" t="e">
        <f>IF(O36&gt;1,(AN36/O36),"")</f>
        <v>#VALUE!</v>
      </c>
    </row>
    <row r="37" spans="2:43" ht="18" customHeight="1" x14ac:dyDescent="0.3">
      <c r="B37" s="401"/>
      <c r="C37" s="274"/>
      <c r="D37" s="285"/>
      <c r="E37" s="286"/>
      <c r="F37" s="286"/>
      <c r="G37" s="286"/>
      <c r="H37" s="287" t="str">
        <f t="shared" si="0"/>
        <v/>
      </c>
      <c r="I37" s="435" t="str">
        <f>IF(B37&gt;0,I36+Y37,"")</f>
        <v/>
      </c>
      <c r="J37" s="427" t="str">
        <f t="shared" si="1"/>
        <v/>
      </c>
      <c r="K37" s="382"/>
      <c r="L37" s="411"/>
      <c r="M37" s="425"/>
      <c r="O37" s="415" t="str">
        <f>IF(L37&gt;0,ROUNDDOWN((J37/AB37),2),"")</f>
        <v/>
      </c>
      <c r="P37" s="429" t="str">
        <f>IF(B37&gt;0,(#REF!*O37),"")</f>
        <v/>
      </c>
      <c r="Q37" s="285"/>
      <c r="R37" s="405"/>
      <c r="S37" s="405"/>
      <c r="T37" s="405"/>
      <c r="U37" s="406"/>
      <c r="V37" s="407" t="str">
        <f>IF(B37&gt;0,(R37-T37)+R37,"")</f>
        <v/>
      </c>
      <c r="W37" s="398"/>
      <c r="X37" s="292" t="str">
        <f>IF(B37&gt;0,IF(AE37&gt;0,(S37-R37)/(R37-T37),""),"")</f>
        <v/>
      </c>
      <c r="Y37" s="418" t="str">
        <f>IF(U37="","",IF(C37&gt;0,AK37,""))</f>
        <v/>
      </c>
      <c r="Z37" s="419" t="str">
        <f>IF(F37&gt;0,AK37+Z36,"")</f>
        <v/>
      </c>
      <c r="AA37" s="284"/>
      <c r="AB37" s="417" t="str">
        <f>IF(B37&gt;0,ABS(R37-T37)*-1,"")</f>
        <v/>
      </c>
      <c r="AC37" s="419" t="str">
        <f>IF(B37="","",IF(Q37="LONG",(U37-R37),(R37-U37)))</f>
        <v/>
      </c>
      <c r="AD37" s="390"/>
      <c r="AE37" s="396" t="str">
        <f t="shared" si="2"/>
        <v/>
      </c>
      <c r="AF37" s="397" t="str">
        <f t="shared" si="3"/>
        <v/>
      </c>
      <c r="AG37" s="392"/>
      <c r="AH37" s="437" t="str">
        <f>IF(B37&gt;0,(R37*O37),"")</f>
        <v/>
      </c>
      <c r="AI37" s="438" t="str">
        <f>IF(B37&gt;0,(U37*O37),"")</f>
        <v/>
      </c>
      <c r="AJ37" s="390"/>
      <c r="AK37" s="437" t="str">
        <f t="shared" si="4"/>
        <v/>
      </c>
      <c r="AL37" s="288" t="str">
        <f t="shared" si="5"/>
        <v/>
      </c>
      <c r="AM37" s="293"/>
      <c r="AN37" s="275" t="e">
        <f>IF(O37&gt;1,(R37*O37)/AE37,"")</f>
        <v>#VALUE!</v>
      </c>
      <c r="AO37" s="272" t="str">
        <f>IF(B37&gt;0,AN37/#REF!,"")</f>
        <v/>
      </c>
      <c r="AP37" s="276" t="e">
        <f>IF(O37&gt;1,(AN37*AE37),"")</f>
        <v>#VALUE!</v>
      </c>
      <c r="AQ37" s="374" t="e">
        <f>IF(O37&gt;1,(AN37/O37),"")</f>
        <v>#VALUE!</v>
      </c>
    </row>
    <row r="38" spans="2:43" ht="18" customHeight="1" x14ac:dyDescent="0.3">
      <c r="B38" s="401"/>
      <c r="C38" s="274"/>
      <c r="D38" s="285"/>
      <c r="E38" s="286"/>
      <c r="F38" s="286"/>
      <c r="G38" s="286"/>
      <c r="H38" s="287" t="str">
        <f t="shared" si="0"/>
        <v/>
      </c>
      <c r="I38" s="435" t="str">
        <f>IF(B38&gt;0,I37+Y38,"")</f>
        <v/>
      </c>
      <c r="J38" s="427" t="str">
        <f t="shared" si="1"/>
        <v/>
      </c>
      <c r="K38" s="382"/>
      <c r="L38" s="411"/>
      <c r="M38" s="425"/>
      <c r="O38" s="415" t="str">
        <f>IF(L38&gt;0,ROUNDDOWN((J38/AB38),2),"")</f>
        <v/>
      </c>
      <c r="P38" s="429" t="str">
        <f>IF(B38&gt;0,(#REF!*O38),"")</f>
        <v/>
      </c>
      <c r="Q38" s="285"/>
      <c r="R38" s="405"/>
      <c r="S38" s="405"/>
      <c r="T38" s="405"/>
      <c r="U38" s="406"/>
      <c r="V38" s="407" t="str">
        <f>IF(B38&gt;0,(R38-T38)+R38,"")</f>
        <v/>
      </c>
      <c r="W38" s="398"/>
      <c r="X38" s="292" t="str">
        <f>IF(B38&gt;0,IF(AE38&gt;0,(S38-R38)/(R38-T38),""),"")</f>
        <v/>
      </c>
      <c r="Y38" s="418" t="str">
        <f>IF(U38="","",IF(C38&gt;0,AK38,""))</f>
        <v/>
      </c>
      <c r="Z38" s="419" t="str">
        <f>IF(F38&gt;0,AK38+Z37,"")</f>
        <v/>
      </c>
      <c r="AA38" s="284"/>
      <c r="AB38" s="417" t="str">
        <f>IF(B38&gt;0,ABS(R38-T38)*-1,"")</f>
        <v/>
      </c>
      <c r="AC38" s="419" t="str">
        <f>IF(B38="","",IF(Q38="LONG",(U38-R38),(R38-U38)))</f>
        <v/>
      </c>
      <c r="AD38" s="390"/>
      <c r="AE38" s="396" t="str">
        <f t="shared" si="2"/>
        <v/>
      </c>
      <c r="AF38" s="397" t="str">
        <f t="shared" si="3"/>
        <v/>
      </c>
      <c r="AG38" s="392"/>
      <c r="AH38" s="437" t="str">
        <f>IF(B38&gt;0,(R38*O38),"")</f>
        <v/>
      </c>
      <c r="AI38" s="438" t="str">
        <f>IF(B38&gt;0,(U38*O38),"")</f>
        <v/>
      </c>
      <c r="AJ38" s="390"/>
      <c r="AK38" s="437" t="str">
        <f t="shared" si="4"/>
        <v/>
      </c>
      <c r="AL38" s="288" t="str">
        <f t="shared" si="5"/>
        <v/>
      </c>
      <c r="AM38" s="293"/>
      <c r="AN38" s="275" t="e">
        <f>IF(O38&gt;1,(R38*O38)/AE38,"")</f>
        <v>#VALUE!</v>
      </c>
      <c r="AO38" s="272" t="str">
        <f>IF(B38&gt;0,AN38/#REF!,"")</f>
        <v/>
      </c>
      <c r="AP38" s="276" t="e">
        <f>IF(O38&gt;1,(AN38*AE38),"")</f>
        <v>#VALUE!</v>
      </c>
      <c r="AQ38" s="374" t="e">
        <f>IF(O38&gt;1,(AN38/O38),"")</f>
        <v>#VALUE!</v>
      </c>
    </row>
    <row r="39" spans="2:43" ht="18" customHeight="1" x14ac:dyDescent="0.3">
      <c r="B39" s="401"/>
      <c r="C39" s="274"/>
      <c r="D39" s="285"/>
      <c r="E39" s="286"/>
      <c r="F39" s="286"/>
      <c r="G39" s="286"/>
      <c r="H39" s="287" t="str">
        <f t="shared" si="0"/>
        <v/>
      </c>
      <c r="I39" s="435" t="str">
        <f>IF(B39&gt;0,I38+Y39,"")</f>
        <v/>
      </c>
      <c r="J39" s="427" t="str">
        <f t="shared" si="1"/>
        <v/>
      </c>
      <c r="K39" s="382"/>
      <c r="L39" s="411"/>
      <c r="M39" s="425"/>
      <c r="O39" s="415" t="str">
        <f>IF(L39&gt;0,ROUNDDOWN((J39/AB39),2),"")</f>
        <v/>
      </c>
      <c r="P39" s="429" t="str">
        <f>IF(B39&gt;0,(#REF!*O39),"")</f>
        <v/>
      </c>
      <c r="Q39" s="285"/>
      <c r="R39" s="405"/>
      <c r="S39" s="405"/>
      <c r="T39" s="405"/>
      <c r="U39" s="406"/>
      <c r="V39" s="407" t="str">
        <f>IF(B39&gt;0,(R39-T39)+R39,"")</f>
        <v/>
      </c>
      <c r="W39" s="398"/>
      <c r="X39" s="292" t="str">
        <f>IF(B39&gt;0,IF(AE39&gt;0,(S39-R39)/(R39-T39),""),"")</f>
        <v/>
      </c>
      <c r="Y39" s="418" t="str">
        <f>IF(U39="","",IF(C39&gt;0,AK39,""))</f>
        <v/>
      </c>
      <c r="Z39" s="419" t="str">
        <f>IF(F39&gt;0,AK39+Z38,"")</f>
        <v/>
      </c>
      <c r="AA39" s="284"/>
      <c r="AB39" s="417" t="str">
        <f>IF(B39&gt;0,ABS(R39-T39)*-1,"")</f>
        <v/>
      </c>
      <c r="AC39" s="419" t="str">
        <f>IF(B39="","",IF(Q39="LONG",(U39-R39),(R39-U39)))</f>
        <v/>
      </c>
      <c r="AD39" s="390"/>
      <c r="AE39" s="396" t="str">
        <f t="shared" si="2"/>
        <v/>
      </c>
      <c r="AF39" s="397" t="str">
        <f t="shared" si="3"/>
        <v/>
      </c>
      <c r="AG39" s="392"/>
      <c r="AH39" s="437" t="str">
        <f>IF(B39&gt;0,(R39*O39),"")</f>
        <v/>
      </c>
      <c r="AI39" s="438" t="str">
        <f>IF(B39&gt;0,(U39*O39),"")</f>
        <v/>
      </c>
      <c r="AJ39" s="390"/>
      <c r="AK39" s="437" t="str">
        <f t="shared" si="4"/>
        <v/>
      </c>
      <c r="AL39" s="288" t="str">
        <f t="shared" si="5"/>
        <v/>
      </c>
      <c r="AM39" s="293"/>
      <c r="AN39" s="275" t="e">
        <f>IF(O39&gt;1,(R39*O39)/AE39,"")</f>
        <v>#VALUE!</v>
      </c>
      <c r="AO39" s="272" t="str">
        <f>IF(B39&gt;0,AN39/#REF!,"")</f>
        <v/>
      </c>
      <c r="AP39" s="276" t="e">
        <f>IF(O39&gt;1,(AN39*AE39),"")</f>
        <v>#VALUE!</v>
      </c>
      <c r="AQ39" s="374" t="e">
        <f>IF(O39&gt;1,(AN39/O39),"")</f>
        <v>#VALUE!</v>
      </c>
    </row>
    <row r="40" spans="2:43" ht="18" customHeight="1" x14ac:dyDescent="0.3">
      <c r="B40" s="401"/>
      <c r="C40" s="274"/>
      <c r="D40" s="285"/>
      <c r="E40" s="286"/>
      <c r="F40" s="286"/>
      <c r="G40" s="286"/>
      <c r="H40" s="287" t="str">
        <f t="shared" si="0"/>
        <v/>
      </c>
      <c r="I40" s="435" t="str">
        <f>IF(B40&gt;0,I39+Y40,"")</f>
        <v/>
      </c>
      <c r="J40" s="427" t="str">
        <f t="shared" si="1"/>
        <v/>
      </c>
      <c r="K40" s="382"/>
      <c r="L40" s="411"/>
      <c r="M40" s="425"/>
      <c r="O40" s="415" t="str">
        <f>IF(L40&gt;0,ROUNDDOWN((J40/AB40),2),"")</f>
        <v/>
      </c>
      <c r="P40" s="429" t="str">
        <f>IF(B40&gt;0,(#REF!*O40),"")</f>
        <v/>
      </c>
      <c r="Q40" s="285"/>
      <c r="R40" s="405"/>
      <c r="S40" s="405"/>
      <c r="T40" s="405"/>
      <c r="U40" s="406"/>
      <c r="V40" s="407" t="str">
        <f>IF(B40&gt;0,(R40-T40)+R40,"")</f>
        <v/>
      </c>
      <c r="W40" s="398"/>
      <c r="X40" s="292" t="str">
        <f>IF(B40&gt;0,IF(AE40&gt;0,(S40-R40)/(R40-T40),""),"")</f>
        <v/>
      </c>
      <c r="Y40" s="418" t="str">
        <f>IF(U40="","",IF(C40&gt;0,AK40,""))</f>
        <v/>
      </c>
      <c r="Z40" s="419" t="str">
        <f>IF(F40&gt;0,AK40+Z39,"")</f>
        <v/>
      </c>
      <c r="AA40" s="284"/>
      <c r="AB40" s="417" t="str">
        <f>IF(B40&gt;0,ABS(R40-T40)*-1,"")</f>
        <v/>
      </c>
      <c r="AC40" s="419" t="str">
        <f>IF(B40="","",IF(Q40="LONG",(U40-R40),(R40-U40)))</f>
        <v/>
      </c>
      <c r="AD40" s="390"/>
      <c r="AE40" s="396" t="str">
        <f t="shared" si="2"/>
        <v/>
      </c>
      <c r="AF40" s="397" t="str">
        <f t="shared" si="3"/>
        <v/>
      </c>
      <c r="AG40" s="392"/>
      <c r="AH40" s="437" t="str">
        <f>IF(B40&gt;0,(R40*O40),"")</f>
        <v/>
      </c>
      <c r="AI40" s="438" t="str">
        <f>IF(B40&gt;0,(U40*O40),"")</f>
        <v/>
      </c>
      <c r="AJ40" s="390"/>
      <c r="AK40" s="437" t="str">
        <f t="shared" si="4"/>
        <v/>
      </c>
      <c r="AL40" s="288" t="str">
        <f t="shared" si="5"/>
        <v/>
      </c>
      <c r="AM40" s="293"/>
      <c r="AN40" s="275" t="e">
        <f>IF(O40&gt;1,(R40*O40)/AE40,"")</f>
        <v>#VALUE!</v>
      </c>
      <c r="AO40" s="272" t="str">
        <f>IF(B40&gt;0,AN40/#REF!,"")</f>
        <v/>
      </c>
      <c r="AP40" s="276" t="e">
        <f>IF(O40&gt;1,(AN40*AE40),"")</f>
        <v>#VALUE!</v>
      </c>
      <c r="AQ40" s="374" t="e">
        <f>IF(O40&gt;1,(AN40/O40),"")</f>
        <v>#VALUE!</v>
      </c>
    </row>
    <row r="41" spans="2:43" ht="18" customHeight="1" x14ac:dyDescent="0.3">
      <c r="B41" s="401"/>
      <c r="C41" s="274"/>
      <c r="D41" s="285"/>
      <c r="E41" s="286"/>
      <c r="F41" s="286"/>
      <c r="G41" s="286"/>
      <c r="H41" s="287" t="str">
        <f t="shared" si="0"/>
        <v/>
      </c>
      <c r="I41" s="435" t="str">
        <f>IF(B41&gt;0,I40+Y41,"")</f>
        <v/>
      </c>
      <c r="J41" s="427" t="str">
        <f t="shared" si="1"/>
        <v/>
      </c>
      <c r="K41" s="382"/>
      <c r="L41" s="411"/>
      <c r="M41" s="425"/>
      <c r="O41" s="415" t="str">
        <f>IF(L41&gt;0,ROUNDDOWN((J41/AB41),2),"")</f>
        <v/>
      </c>
      <c r="P41" s="429" t="str">
        <f>IF(B41&gt;0,(#REF!*O41),"")</f>
        <v/>
      </c>
      <c r="Q41" s="285"/>
      <c r="R41" s="405"/>
      <c r="S41" s="405"/>
      <c r="T41" s="405"/>
      <c r="U41" s="406"/>
      <c r="V41" s="407" t="str">
        <f>IF(B41&gt;0,(R41-T41)+R41,"")</f>
        <v/>
      </c>
      <c r="W41" s="398"/>
      <c r="X41" s="292" t="str">
        <f>IF(B41&gt;0,IF(AE41&gt;0,(S41-R41)/(R41-T41),""),"")</f>
        <v/>
      </c>
      <c r="Y41" s="418" t="str">
        <f>IF(U41="","",IF(C41&gt;0,AK41,""))</f>
        <v/>
      </c>
      <c r="Z41" s="419" t="str">
        <f>IF(F41&gt;0,AK41+Z40,"")</f>
        <v/>
      </c>
      <c r="AA41" s="284"/>
      <c r="AB41" s="417" t="str">
        <f>IF(B41&gt;0,ABS(R41-T41)*-1,"")</f>
        <v/>
      </c>
      <c r="AC41" s="419" t="str">
        <f>IF(B41="","",IF(Q41="LONG",(U41-R41),(R41-U41)))</f>
        <v/>
      </c>
      <c r="AD41" s="390"/>
      <c r="AE41" s="396" t="str">
        <f t="shared" si="2"/>
        <v/>
      </c>
      <c r="AF41" s="397" t="str">
        <f t="shared" si="3"/>
        <v/>
      </c>
      <c r="AG41" s="392"/>
      <c r="AH41" s="437" t="str">
        <f>IF(B41&gt;0,(R41*O41),"")</f>
        <v/>
      </c>
      <c r="AI41" s="438" t="str">
        <f>IF(B41&gt;0,(U41*O41),"")</f>
        <v/>
      </c>
      <c r="AJ41" s="390"/>
      <c r="AK41" s="437" t="str">
        <f t="shared" si="4"/>
        <v/>
      </c>
      <c r="AL41" s="288" t="str">
        <f t="shared" si="5"/>
        <v/>
      </c>
      <c r="AM41" s="293"/>
      <c r="AN41" s="275" t="e">
        <f>IF(O41&gt;1,(R41*O41)/AE41,"")</f>
        <v>#VALUE!</v>
      </c>
      <c r="AO41" s="272" t="str">
        <f>IF(B41&gt;0,AN41/#REF!,"")</f>
        <v/>
      </c>
      <c r="AP41" s="276" t="e">
        <f>IF(O41&gt;1,(AN41*AE41),"")</f>
        <v>#VALUE!</v>
      </c>
      <c r="AQ41" s="374" t="e">
        <f>IF(O41&gt;1,(AN41/O41),"")</f>
        <v>#VALUE!</v>
      </c>
    </row>
    <row r="42" spans="2:43" ht="18" customHeight="1" x14ac:dyDescent="0.3">
      <c r="B42" s="401"/>
      <c r="C42" s="274"/>
      <c r="D42" s="285"/>
      <c r="E42" s="286"/>
      <c r="F42" s="286"/>
      <c r="G42" s="286"/>
      <c r="H42" s="287" t="str">
        <f t="shared" si="0"/>
        <v/>
      </c>
      <c r="I42" s="435" t="str">
        <f>IF(B42&gt;0,I41+Y42,"")</f>
        <v/>
      </c>
      <c r="J42" s="427" t="str">
        <f t="shared" si="1"/>
        <v/>
      </c>
      <c r="K42" s="382"/>
      <c r="L42" s="411"/>
      <c r="M42" s="425"/>
      <c r="O42" s="415" t="str">
        <f>IF(L42&gt;0,ROUNDDOWN((J42/AB42),2),"")</f>
        <v/>
      </c>
      <c r="P42" s="429" t="str">
        <f>IF(B42&gt;0,(#REF!*O42),"")</f>
        <v/>
      </c>
      <c r="Q42" s="285"/>
      <c r="R42" s="405"/>
      <c r="S42" s="405"/>
      <c r="T42" s="405"/>
      <c r="U42" s="406"/>
      <c r="V42" s="407" t="str">
        <f>IF(B42&gt;0,(R42-T42)+R42,"")</f>
        <v/>
      </c>
      <c r="W42" s="398"/>
      <c r="X42" s="292" t="str">
        <f>IF(B42&gt;0,IF(AE42&gt;0,(S42-R42)/(R42-T42),""),"")</f>
        <v/>
      </c>
      <c r="Y42" s="418" t="str">
        <f>IF(U42="","",IF(C42&gt;0,AK42,""))</f>
        <v/>
      </c>
      <c r="Z42" s="419" t="str">
        <f>IF(F42&gt;0,AK42+Z41,"")</f>
        <v/>
      </c>
      <c r="AA42" s="284"/>
      <c r="AB42" s="417" t="str">
        <f>IF(B42&gt;0,ABS(R42-T42)*-1,"")</f>
        <v/>
      </c>
      <c r="AC42" s="419" t="str">
        <f>IF(B42="","",IF(Q42="LONG",(U42-R42),(R42-U42)))</f>
        <v/>
      </c>
      <c r="AD42" s="390"/>
      <c r="AE42" s="396" t="str">
        <f t="shared" si="2"/>
        <v/>
      </c>
      <c r="AF42" s="397" t="str">
        <f t="shared" si="3"/>
        <v/>
      </c>
      <c r="AG42" s="392"/>
      <c r="AH42" s="437" t="str">
        <f>IF(B42&gt;0,(R42*O42),"")</f>
        <v/>
      </c>
      <c r="AI42" s="438" t="str">
        <f>IF(B42&gt;0,(U42*O42),"")</f>
        <v/>
      </c>
      <c r="AJ42" s="390"/>
      <c r="AK42" s="437" t="str">
        <f t="shared" si="4"/>
        <v/>
      </c>
      <c r="AL42" s="288" t="str">
        <f t="shared" si="5"/>
        <v/>
      </c>
      <c r="AM42" s="293"/>
      <c r="AN42" s="275" t="e">
        <f>IF(O42&gt;1,(R42*O42)/AE42,"")</f>
        <v>#VALUE!</v>
      </c>
      <c r="AO42" s="272" t="str">
        <f>IF(B42&gt;0,AN42/#REF!,"")</f>
        <v/>
      </c>
      <c r="AP42" s="276" t="e">
        <f>IF(O42&gt;1,(AN42*AE42),"")</f>
        <v>#VALUE!</v>
      </c>
      <c r="AQ42" s="374" t="e">
        <f>IF(O42&gt;1,(AN42/O42),"")</f>
        <v>#VALUE!</v>
      </c>
    </row>
    <row r="43" spans="2:43" ht="18" customHeight="1" x14ac:dyDescent="0.3">
      <c r="B43" s="401"/>
      <c r="C43" s="274"/>
      <c r="D43" s="285"/>
      <c r="E43" s="286"/>
      <c r="F43" s="286"/>
      <c r="G43" s="286"/>
      <c r="H43" s="287" t="str">
        <f t="shared" si="0"/>
        <v/>
      </c>
      <c r="I43" s="435" t="str">
        <f>IF(B43&gt;0,I42+Y43,"")</f>
        <v/>
      </c>
      <c r="J43" s="427" t="str">
        <f t="shared" si="1"/>
        <v/>
      </c>
      <c r="K43" s="382"/>
      <c r="L43" s="411"/>
      <c r="M43" s="425"/>
      <c r="O43" s="415" t="str">
        <f>IF(L43&gt;0,ROUNDDOWN((J43/AB43),2),"")</f>
        <v/>
      </c>
      <c r="P43" s="429" t="str">
        <f>IF(B43&gt;0,(#REF!*O43),"")</f>
        <v/>
      </c>
      <c r="Q43" s="285"/>
      <c r="R43" s="405"/>
      <c r="S43" s="405"/>
      <c r="T43" s="405"/>
      <c r="U43" s="406"/>
      <c r="V43" s="407" t="str">
        <f>IF(B43&gt;0,(R43-T43)+R43,"")</f>
        <v/>
      </c>
      <c r="W43" s="398"/>
      <c r="X43" s="292" t="str">
        <f>IF(B43&gt;0,IF(AE43&gt;0,(S43-R43)/(R43-T43),""),"")</f>
        <v/>
      </c>
      <c r="Y43" s="418" t="str">
        <f>IF(U43="","",IF(C43&gt;0,AK43,""))</f>
        <v/>
      </c>
      <c r="Z43" s="419" t="str">
        <f>IF(F43&gt;0,AK43+Z42,"")</f>
        <v/>
      </c>
      <c r="AA43" s="284"/>
      <c r="AB43" s="417" t="str">
        <f>IF(B43&gt;0,ABS(R43-T43)*-1,"")</f>
        <v/>
      </c>
      <c r="AC43" s="419" t="str">
        <f>IF(B43="","",IF(Q43="LONG",(U43-R43),(R43-U43)))</f>
        <v/>
      </c>
      <c r="AD43" s="390"/>
      <c r="AE43" s="396" t="str">
        <f t="shared" si="2"/>
        <v/>
      </c>
      <c r="AF43" s="397" t="str">
        <f t="shared" si="3"/>
        <v/>
      </c>
      <c r="AG43" s="392"/>
      <c r="AH43" s="437" t="str">
        <f>IF(B43&gt;0,(R43*O43),"")</f>
        <v/>
      </c>
      <c r="AI43" s="438" t="str">
        <f>IF(B43&gt;0,(U43*O43),"")</f>
        <v/>
      </c>
      <c r="AJ43" s="390"/>
      <c r="AK43" s="437" t="str">
        <f t="shared" si="4"/>
        <v/>
      </c>
      <c r="AL43" s="288" t="str">
        <f t="shared" si="5"/>
        <v/>
      </c>
      <c r="AM43" s="293"/>
      <c r="AN43" s="275" t="e">
        <f>IF(O43&gt;1,(R43*O43)/AE43,"")</f>
        <v>#VALUE!</v>
      </c>
      <c r="AO43" s="272" t="str">
        <f>IF(B43&gt;0,AN43/#REF!,"")</f>
        <v/>
      </c>
      <c r="AP43" s="276" t="e">
        <f>IF(O43&gt;1,(AN43*AE43),"")</f>
        <v>#VALUE!</v>
      </c>
      <c r="AQ43" s="374" t="e">
        <f>IF(O43&gt;1,(AN43/O43),"")</f>
        <v>#VALUE!</v>
      </c>
    </row>
    <row r="44" spans="2:43" ht="18" customHeight="1" x14ac:dyDescent="0.3">
      <c r="B44" s="401"/>
      <c r="C44" s="274"/>
      <c r="D44" s="285"/>
      <c r="E44" s="286"/>
      <c r="F44" s="286"/>
      <c r="G44" s="286"/>
      <c r="H44" s="287" t="str">
        <f t="shared" si="0"/>
        <v/>
      </c>
      <c r="I44" s="435" t="str">
        <f>IF(B44&gt;0,I43+Y44,"")</f>
        <v/>
      </c>
      <c r="J44" s="427" t="str">
        <f t="shared" si="1"/>
        <v/>
      </c>
      <c r="K44" s="382"/>
      <c r="L44" s="411"/>
      <c r="M44" s="425"/>
      <c r="O44" s="415" t="str">
        <f>IF(L44&gt;0,ROUNDDOWN((J44/AB44),2),"")</f>
        <v/>
      </c>
      <c r="P44" s="429" t="str">
        <f>IF(B44&gt;0,(#REF!*O44),"")</f>
        <v/>
      </c>
      <c r="Q44" s="285"/>
      <c r="R44" s="405"/>
      <c r="S44" s="405"/>
      <c r="T44" s="405"/>
      <c r="U44" s="406"/>
      <c r="V44" s="407" t="str">
        <f>IF(B44&gt;0,(R44-T44)+R44,"")</f>
        <v/>
      </c>
      <c r="W44" s="398"/>
      <c r="X44" s="292" t="str">
        <f>IF(B44&gt;0,IF(AE44&gt;0,(S44-R44)/(R44-T44),""),"")</f>
        <v/>
      </c>
      <c r="Y44" s="418" t="str">
        <f>IF(U44="","",IF(C44&gt;0,AK44,""))</f>
        <v/>
      </c>
      <c r="Z44" s="419" t="str">
        <f>IF(F44&gt;0,AK44+Z43,"")</f>
        <v/>
      </c>
      <c r="AA44" s="284"/>
      <c r="AB44" s="417" t="str">
        <f>IF(B44&gt;0,ABS(R44-T44)*-1,"")</f>
        <v/>
      </c>
      <c r="AC44" s="419" t="str">
        <f>IF(B44="","",IF(Q44="LONG",(U44-R44),(R44-U44)))</f>
        <v/>
      </c>
      <c r="AD44" s="390"/>
      <c r="AE44" s="396" t="str">
        <f t="shared" si="2"/>
        <v/>
      </c>
      <c r="AF44" s="397" t="str">
        <f t="shared" si="3"/>
        <v/>
      </c>
      <c r="AG44" s="392"/>
      <c r="AH44" s="437" t="str">
        <f>IF(B44&gt;0,(R44*O44),"")</f>
        <v/>
      </c>
      <c r="AI44" s="438" t="str">
        <f>IF(B44&gt;0,(U44*O44),"")</f>
        <v/>
      </c>
      <c r="AJ44" s="390"/>
      <c r="AK44" s="437" t="str">
        <f t="shared" si="4"/>
        <v/>
      </c>
      <c r="AL44" s="288" t="str">
        <f t="shared" si="5"/>
        <v/>
      </c>
      <c r="AM44" s="293"/>
      <c r="AN44" s="275" t="e">
        <f>IF(O44&gt;1,(R44*O44)/AE44,"")</f>
        <v>#VALUE!</v>
      </c>
      <c r="AO44" s="272" t="str">
        <f>IF(B44&gt;0,AN44/#REF!,"")</f>
        <v/>
      </c>
      <c r="AP44" s="276" t="e">
        <f>IF(O44&gt;1,(AN44*AE44),"")</f>
        <v>#VALUE!</v>
      </c>
      <c r="AQ44" s="374" t="e">
        <f>IF(O44&gt;1,(AN44/O44),"")</f>
        <v>#VALUE!</v>
      </c>
    </row>
    <row r="45" spans="2:43" ht="18" customHeight="1" x14ac:dyDescent="0.3">
      <c r="B45" s="401"/>
      <c r="C45" s="274"/>
      <c r="D45" s="285"/>
      <c r="E45" s="286"/>
      <c r="F45" s="286"/>
      <c r="G45" s="286"/>
      <c r="H45" s="287" t="str">
        <f t="shared" si="0"/>
        <v/>
      </c>
      <c r="I45" s="435" t="str">
        <f>IF(B45&gt;0,I44+Y45,"")</f>
        <v/>
      </c>
      <c r="J45" s="427" t="str">
        <f t="shared" si="1"/>
        <v/>
      </c>
      <c r="K45" s="382"/>
      <c r="L45" s="411"/>
      <c r="M45" s="425"/>
      <c r="O45" s="415" t="str">
        <f>IF(L45&gt;0,ROUNDDOWN((J45/AB45),2),"")</f>
        <v/>
      </c>
      <c r="P45" s="429" t="str">
        <f>IF(B45&gt;0,(#REF!*O45),"")</f>
        <v/>
      </c>
      <c r="Q45" s="285"/>
      <c r="R45" s="405"/>
      <c r="S45" s="405"/>
      <c r="T45" s="405"/>
      <c r="U45" s="406"/>
      <c r="V45" s="407" t="str">
        <f>IF(B45&gt;0,(R45-T45)+R45,"")</f>
        <v/>
      </c>
      <c r="W45" s="398"/>
      <c r="X45" s="292" t="str">
        <f>IF(B45&gt;0,IF(AE45&gt;0,(S45-R45)/(R45-T45),""),"")</f>
        <v/>
      </c>
      <c r="Y45" s="418" t="str">
        <f>IF(U45="","",IF(C45&gt;0,AK45,""))</f>
        <v/>
      </c>
      <c r="Z45" s="419" t="str">
        <f>IF(F45&gt;0,AK45+Z44,"")</f>
        <v/>
      </c>
      <c r="AA45" s="284"/>
      <c r="AB45" s="417" t="str">
        <f>IF(B45&gt;0,ABS(R45-T45)*-1,"")</f>
        <v/>
      </c>
      <c r="AC45" s="419" t="str">
        <f>IF(B45="","",IF(Q45="LONG",(U45-R45),(R45-U45)))</f>
        <v/>
      </c>
      <c r="AD45" s="390"/>
      <c r="AE45" s="396" t="str">
        <f t="shared" si="2"/>
        <v/>
      </c>
      <c r="AF45" s="397" t="str">
        <f t="shared" si="3"/>
        <v/>
      </c>
      <c r="AG45" s="392"/>
      <c r="AH45" s="437" t="str">
        <f>IF(B45&gt;0,(R45*O45),"")</f>
        <v/>
      </c>
      <c r="AI45" s="438" t="str">
        <f>IF(B45&gt;0,(U45*O45),"")</f>
        <v/>
      </c>
      <c r="AJ45" s="390"/>
      <c r="AK45" s="437" t="str">
        <f t="shared" si="4"/>
        <v/>
      </c>
      <c r="AL45" s="288" t="str">
        <f t="shared" si="5"/>
        <v/>
      </c>
      <c r="AM45" s="293"/>
      <c r="AN45" s="275" t="e">
        <f>IF(O45&gt;1,(R45*O45)/AE45,"")</f>
        <v>#VALUE!</v>
      </c>
      <c r="AO45" s="272" t="str">
        <f>IF(B45&gt;0,AN45/#REF!,"")</f>
        <v/>
      </c>
      <c r="AP45" s="276" t="e">
        <f>IF(O45&gt;1,(AN45*AE45),"")</f>
        <v>#VALUE!</v>
      </c>
      <c r="AQ45" s="374" t="e">
        <f>IF(O45&gt;1,(AN45/O45),"")</f>
        <v>#VALUE!</v>
      </c>
    </row>
    <row r="46" spans="2:43" ht="18" customHeight="1" x14ac:dyDescent="0.3">
      <c r="B46" s="401"/>
      <c r="C46" s="274"/>
      <c r="D46" s="285"/>
      <c r="E46" s="286"/>
      <c r="F46" s="286"/>
      <c r="G46" s="286"/>
      <c r="H46" s="287" t="str">
        <f t="shared" si="0"/>
        <v/>
      </c>
      <c r="I46" s="435" t="str">
        <f>IF(B46&gt;0,I45+Y46,"")</f>
        <v/>
      </c>
      <c r="J46" s="427" t="str">
        <f t="shared" si="1"/>
        <v/>
      </c>
      <c r="K46" s="382"/>
      <c r="L46" s="411"/>
      <c r="M46" s="425"/>
      <c r="O46" s="415" t="str">
        <f>IF(L46&gt;0,ROUNDDOWN((J46/AB46),2),"")</f>
        <v/>
      </c>
      <c r="P46" s="429" t="str">
        <f>IF(B46&gt;0,(#REF!*O46),"")</f>
        <v/>
      </c>
      <c r="Q46" s="285"/>
      <c r="R46" s="405"/>
      <c r="S46" s="405"/>
      <c r="T46" s="405"/>
      <c r="U46" s="406"/>
      <c r="V46" s="407" t="str">
        <f>IF(B46&gt;0,(R46-T46)+R46,"")</f>
        <v/>
      </c>
      <c r="W46" s="398"/>
      <c r="X46" s="292" t="str">
        <f>IF(B46&gt;0,IF(AE46&gt;0,(S46-R46)/(R46-T46),""),"")</f>
        <v/>
      </c>
      <c r="Y46" s="418" t="str">
        <f>IF(U46="","",IF(C46&gt;0,AK46,""))</f>
        <v/>
      </c>
      <c r="Z46" s="419" t="str">
        <f>IF(F46&gt;0,AK46+Z45,"")</f>
        <v/>
      </c>
      <c r="AA46" s="284"/>
      <c r="AB46" s="417" t="str">
        <f>IF(B46&gt;0,ABS(R46-T46)*-1,"")</f>
        <v/>
      </c>
      <c r="AC46" s="419" t="str">
        <f>IF(B46="","",IF(Q46="LONG",(U46-R46),(R46-U46)))</f>
        <v/>
      </c>
      <c r="AD46" s="390"/>
      <c r="AE46" s="396" t="str">
        <f t="shared" si="2"/>
        <v/>
      </c>
      <c r="AF46" s="397" t="str">
        <f t="shared" si="3"/>
        <v/>
      </c>
      <c r="AG46" s="392"/>
      <c r="AH46" s="437" t="str">
        <f>IF(B46&gt;0,(R46*O46),"")</f>
        <v/>
      </c>
      <c r="AI46" s="438" t="str">
        <f>IF(B46&gt;0,(U46*O46),"")</f>
        <v/>
      </c>
      <c r="AJ46" s="390"/>
      <c r="AK46" s="437" t="str">
        <f t="shared" si="4"/>
        <v/>
      </c>
      <c r="AL46" s="288" t="str">
        <f t="shared" si="5"/>
        <v/>
      </c>
      <c r="AM46" s="293"/>
      <c r="AN46" s="275" t="e">
        <f>IF(O46&gt;1,(R46*O46)/AE46,"")</f>
        <v>#VALUE!</v>
      </c>
      <c r="AO46" s="272" t="str">
        <f>IF(B46&gt;0,AN46/#REF!,"")</f>
        <v/>
      </c>
      <c r="AP46" s="276" t="e">
        <f>IF(O46&gt;1,(AN46*AE46),"")</f>
        <v>#VALUE!</v>
      </c>
      <c r="AQ46" s="374" t="e">
        <f>IF(O46&gt;1,(AN46/O46),"")</f>
        <v>#VALUE!</v>
      </c>
    </row>
    <row r="47" spans="2:43" ht="18" customHeight="1" x14ac:dyDescent="0.3">
      <c r="B47" s="401"/>
      <c r="C47" s="274"/>
      <c r="D47" s="285"/>
      <c r="E47" s="286"/>
      <c r="F47" s="286"/>
      <c r="G47" s="286"/>
      <c r="H47" s="287" t="str">
        <f t="shared" si="0"/>
        <v/>
      </c>
      <c r="I47" s="435" t="str">
        <f>IF(B47&gt;0,I46+Y47,"")</f>
        <v/>
      </c>
      <c r="J47" s="427" t="str">
        <f t="shared" si="1"/>
        <v/>
      </c>
      <c r="K47" s="382"/>
      <c r="L47" s="411"/>
      <c r="M47" s="425"/>
      <c r="O47" s="415" t="str">
        <f>IF(L47&gt;0,ROUNDDOWN((J47/AB47),2),"")</f>
        <v/>
      </c>
      <c r="P47" s="429" t="str">
        <f>IF(B47&gt;0,(#REF!*O47),"")</f>
        <v/>
      </c>
      <c r="Q47" s="285"/>
      <c r="R47" s="405"/>
      <c r="S47" s="405"/>
      <c r="T47" s="405"/>
      <c r="U47" s="406"/>
      <c r="V47" s="407" t="str">
        <f>IF(B47&gt;0,(R47-T47)+R47,"")</f>
        <v/>
      </c>
      <c r="W47" s="398"/>
      <c r="X47" s="292" t="str">
        <f>IF(B47&gt;0,IF(AE47&gt;0,(S47-R47)/(R47-T47),""),"")</f>
        <v/>
      </c>
      <c r="Y47" s="418" t="str">
        <f>IF(U47="","",IF(C47&gt;0,AK47,""))</f>
        <v/>
      </c>
      <c r="Z47" s="419" t="str">
        <f>IF(F47&gt;0,AK47+Z46,"")</f>
        <v/>
      </c>
      <c r="AA47" s="284"/>
      <c r="AB47" s="417" t="str">
        <f>IF(B47&gt;0,ABS(R47-T47)*-1,"")</f>
        <v/>
      </c>
      <c r="AC47" s="419" t="str">
        <f>IF(B47="","",IF(Q47="LONG",(U47-R47),(R47-U47)))</f>
        <v/>
      </c>
      <c r="AD47" s="390"/>
      <c r="AE47" s="396" t="str">
        <f t="shared" si="2"/>
        <v/>
      </c>
      <c r="AF47" s="397" t="str">
        <f t="shared" si="3"/>
        <v/>
      </c>
      <c r="AG47" s="392"/>
      <c r="AH47" s="437" t="str">
        <f>IF(B47&gt;0,(R47*O47),"")</f>
        <v/>
      </c>
      <c r="AI47" s="438" t="str">
        <f>IF(B47&gt;0,(U47*O47),"")</f>
        <v/>
      </c>
      <c r="AJ47" s="390"/>
      <c r="AK47" s="437" t="str">
        <f t="shared" si="4"/>
        <v/>
      </c>
      <c r="AL47" s="288" t="str">
        <f t="shared" si="5"/>
        <v/>
      </c>
      <c r="AM47" s="293"/>
      <c r="AN47" s="275" t="e">
        <f>IF(O47&gt;1,(R47*O47)/AE47,"")</f>
        <v>#VALUE!</v>
      </c>
      <c r="AO47" s="272" t="str">
        <f>IF(B47&gt;0,AN47/#REF!,"")</f>
        <v/>
      </c>
      <c r="AP47" s="276" t="e">
        <f>IF(O47&gt;1,(AN47*AE47),"")</f>
        <v>#VALUE!</v>
      </c>
      <c r="AQ47" s="374" t="e">
        <f>IF(O47&gt;1,(AN47/O47),"")</f>
        <v>#VALUE!</v>
      </c>
    </row>
    <row r="48" spans="2:43" ht="18" customHeight="1" x14ac:dyDescent="0.3">
      <c r="B48" s="401"/>
      <c r="C48" s="274"/>
      <c r="D48" s="285"/>
      <c r="E48" s="286"/>
      <c r="F48" s="286"/>
      <c r="G48" s="286"/>
      <c r="H48" s="287" t="str">
        <f t="shared" si="0"/>
        <v/>
      </c>
      <c r="I48" s="435" t="str">
        <f>IF(B48&gt;0,I47+Y48,"")</f>
        <v/>
      </c>
      <c r="J48" s="427" t="str">
        <f t="shared" si="1"/>
        <v/>
      </c>
      <c r="K48" s="382"/>
      <c r="L48" s="411"/>
      <c r="M48" s="425"/>
      <c r="O48" s="415" t="str">
        <f>IF(L48&gt;0,ROUNDDOWN((J48/AB48),2),"")</f>
        <v/>
      </c>
      <c r="P48" s="429" t="str">
        <f>IF(B48&gt;0,(#REF!*O48),"")</f>
        <v/>
      </c>
      <c r="Q48" s="285"/>
      <c r="R48" s="405"/>
      <c r="S48" s="405"/>
      <c r="T48" s="405"/>
      <c r="U48" s="406"/>
      <c r="V48" s="407" t="str">
        <f>IF(B48&gt;0,(R48-T48)+R48,"")</f>
        <v/>
      </c>
      <c r="W48" s="398"/>
      <c r="X48" s="292" t="str">
        <f>IF(B48&gt;0,IF(AE48&gt;0,(S48-R48)/(R48-T48),""),"")</f>
        <v/>
      </c>
      <c r="Y48" s="418" t="str">
        <f>IF(U48="","",IF(C48&gt;0,AK48,""))</f>
        <v/>
      </c>
      <c r="Z48" s="419" t="str">
        <f>IF(F48&gt;0,AK48+Z47,"")</f>
        <v/>
      </c>
      <c r="AA48" s="284"/>
      <c r="AB48" s="417" t="str">
        <f>IF(B48&gt;0,ABS(R48-T48)*-1,"")</f>
        <v/>
      </c>
      <c r="AC48" s="419" t="str">
        <f>IF(B48="","",IF(Q48="LONG",(U48-R48),(R48-U48)))</f>
        <v/>
      </c>
      <c r="AD48" s="390"/>
      <c r="AE48" s="396" t="str">
        <f t="shared" si="2"/>
        <v/>
      </c>
      <c r="AF48" s="397" t="str">
        <f t="shared" si="3"/>
        <v/>
      </c>
      <c r="AG48" s="392"/>
      <c r="AH48" s="437" t="str">
        <f>IF(B48&gt;0,(R48*O48),"")</f>
        <v/>
      </c>
      <c r="AI48" s="438" t="str">
        <f>IF(B48&gt;0,(U48*O48),"")</f>
        <v/>
      </c>
      <c r="AJ48" s="390"/>
      <c r="AK48" s="437" t="str">
        <f t="shared" si="4"/>
        <v/>
      </c>
      <c r="AL48" s="288" t="str">
        <f t="shared" si="5"/>
        <v/>
      </c>
      <c r="AM48" s="293"/>
      <c r="AN48" s="275" t="e">
        <f>IF(O48&gt;1,(R48*O48)/AE48,"")</f>
        <v>#VALUE!</v>
      </c>
      <c r="AO48" s="272" t="str">
        <f>IF(B48&gt;0,AN48/#REF!,"")</f>
        <v/>
      </c>
      <c r="AP48" s="276" t="e">
        <f>IF(O48&gt;1,(AN48*AE48),"")</f>
        <v>#VALUE!</v>
      </c>
      <c r="AQ48" s="374" t="e">
        <f>IF(O48&gt;1,(AN48/O48),"")</f>
        <v>#VALUE!</v>
      </c>
    </row>
    <row r="49" spans="2:43" ht="18" customHeight="1" x14ac:dyDescent="0.3">
      <c r="B49" s="401"/>
      <c r="C49" s="274"/>
      <c r="D49" s="285"/>
      <c r="E49" s="286"/>
      <c r="F49" s="286"/>
      <c r="G49" s="286"/>
      <c r="H49" s="287" t="str">
        <f t="shared" si="0"/>
        <v/>
      </c>
      <c r="I49" s="435" t="str">
        <f>IF(B49&gt;0,I48+Y49,"")</f>
        <v/>
      </c>
      <c r="J49" s="427" t="str">
        <f t="shared" si="1"/>
        <v/>
      </c>
      <c r="K49" s="382"/>
      <c r="L49" s="411"/>
      <c r="M49" s="425"/>
      <c r="O49" s="415" t="str">
        <f>IF(L49&gt;0,ROUNDDOWN((J49/AB49),2),"")</f>
        <v/>
      </c>
      <c r="P49" s="429" t="str">
        <f>IF(B49&gt;0,(#REF!*O49),"")</f>
        <v/>
      </c>
      <c r="Q49" s="285"/>
      <c r="R49" s="405"/>
      <c r="S49" s="405"/>
      <c r="T49" s="405"/>
      <c r="U49" s="406"/>
      <c r="V49" s="407" t="str">
        <f>IF(B49&gt;0,(R49-T49)+R49,"")</f>
        <v/>
      </c>
      <c r="W49" s="398"/>
      <c r="X49" s="292" t="str">
        <f>IF(B49&gt;0,IF(AE49&gt;0,(S49-R49)/(R49-T49),""),"")</f>
        <v/>
      </c>
      <c r="Y49" s="418" t="str">
        <f>IF(U49="","",IF(C49&gt;0,AK49,""))</f>
        <v/>
      </c>
      <c r="Z49" s="419" t="str">
        <f>IF(F49&gt;0,AK49+Z48,"")</f>
        <v/>
      </c>
      <c r="AA49" s="284"/>
      <c r="AB49" s="417" t="str">
        <f>IF(B49&gt;0,ABS(R49-T49)*-1,"")</f>
        <v/>
      </c>
      <c r="AC49" s="419" t="str">
        <f>IF(B49="","",IF(Q49="LONG",(U49-R49),(R49-U49)))</f>
        <v/>
      </c>
      <c r="AD49" s="390"/>
      <c r="AE49" s="396" t="str">
        <f t="shared" si="2"/>
        <v/>
      </c>
      <c r="AF49" s="397" t="str">
        <f t="shared" si="3"/>
        <v/>
      </c>
      <c r="AG49" s="392"/>
      <c r="AH49" s="437" t="str">
        <f>IF(B49&gt;0,(R49*O49),"")</f>
        <v/>
      </c>
      <c r="AI49" s="438" t="str">
        <f>IF(B49&gt;0,(U49*O49),"")</f>
        <v/>
      </c>
      <c r="AJ49" s="390"/>
      <c r="AK49" s="437" t="str">
        <f t="shared" si="4"/>
        <v/>
      </c>
      <c r="AL49" s="288" t="str">
        <f t="shared" si="5"/>
        <v/>
      </c>
      <c r="AM49" s="293"/>
      <c r="AN49" s="275" t="e">
        <f>IF(O49&gt;1,(R49*O49)/AE49,"")</f>
        <v>#VALUE!</v>
      </c>
      <c r="AO49" s="272" t="str">
        <f>IF(B49&gt;0,AN49/#REF!,"")</f>
        <v/>
      </c>
      <c r="AP49" s="276" t="e">
        <f>IF(O49&gt;1,(AN49*AE49),"")</f>
        <v>#VALUE!</v>
      </c>
      <c r="AQ49" s="374" t="e">
        <f>IF(O49&gt;1,(AN49/O49),"")</f>
        <v>#VALUE!</v>
      </c>
    </row>
    <row r="50" spans="2:43" ht="18" customHeight="1" x14ac:dyDescent="0.3">
      <c r="B50" s="401"/>
      <c r="C50" s="274"/>
      <c r="D50" s="285"/>
      <c r="E50" s="286"/>
      <c r="F50" s="286"/>
      <c r="G50" s="286"/>
      <c r="H50" s="287" t="str">
        <f t="shared" si="0"/>
        <v/>
      </c>
      <c r="I50" s="435" t="str">
        <f>IF(B50&gt;0,I49+Y50,"")</f>
        <v/>
      </c>
      <c r="J50" s="427" t="str">
        <f t="shared" si="1"/>
        <v/>
      </c>
      <c r="K50" s="382"/>
      <c r="L50" s="411"/>
      <c r="M50" s="425"/>
      <c r="O50" s="415" t="str">
        <f>IF(L50&gt;0,ROUNDDOWN((J50/AB50),2),"")</f>
        <v/>
      </c>
      <c r="P50" s="429" t="str">
        <f>IF(B50&gt;0,(#REF!*O50),"")</f>
        <v/>
      </c>
      <c r="Q50" s="285"/>
      <c r="R50" s="405"/>
      <c r="S50" s="405"/>
      <c r="T50" s="405"/>
      <c r="U50" s="406"/>
      <c r="V50" s="407" t="str">
        <f>IF(B50&gt;0,(R50-T50)+R50,"")</f>
        <v/>
      </c>
      <c r="W50" s="398"/>
      <c r="X50" s="292" t="str">
        <f>IF(B50&gt;0,IF(AE50&gt;0,(S50-R50)/(R50-T50),""),"")</f>
        <v/>
      </c>
      <c r="Y50" s="418" t="str">
        <f>IF(U50="","",IF(C50&gt;0,AK50,""))</f>
        <v/>
      </c>
      <c r="Z50" s="419" t="str">
        <f>IF(F50&gt;0,AK50+Z49,"")</f>
        <v/>
      </c>
      <c r="AA50" s="284"/>
      <c r="AB50" s="417" t="str">
        <f>IF(B50&gt;0,ABS(R50-T50)*-1,"")</f>
        <v/>
      </c>
      <c r="AC50" s="419" t="str">
        <f>IF(B50="","",IF(Q50="LONG",(U50-R50),(R50-U50)))</f>
        <v/>
      </c>
      <c r="AD50" s="390"/>
      <c r="AE50" s="396" t="str">
        <f t="shared" si="2"/>
        <v/>
      </c>
      <c r="AF50" s="397" t="str">
        <f t="shared" si="3"/>
        <v/>
      </c>
      <c r="AG50" s="392"/>
      <c r="AH50" s="437" t="str">
        <f>IF(B50&gt;0,(R50*O50),"")</f>
        <v/>
      </c>
      <c r="AI50" s="438" t="str">
        <f>IF(B50&gt;0,(U50*O50),"")</f>
        <v/>
      </c>
      <c r="AJ50" s="390"/>
      <c r="AK50" s="437" t="str">
        <f t="shared" si="4"/>
        <v/>
      </c>
      <c r="AL50" s="288" t="str">
        <f t="shared" si="5"/>
        <v/>
      </c>
      <c r="AM50" s="293"/>
      <c r="AN50" s="275" t="e">
        <f>IF(O50&gt;1,(R50*O50)/AE50,"")</f>
        <v>#VALUE!</v>
      </c>
      <c r="AO50" s="272" t="str">
        <f>IF(B50&gt;0,AN50/#REF!,"")</f>
        <v/>
      </c>
      <c r="AP50" s="276" t="e">
        <f>IF(O50&gt;1,(AN50*AE50),"")</f>
        <v>#VALUE!</v>
      </c>
      <c r="AQ50" s="374" t="e">
        <f>IF(O50&gt;1,(AN50/O50),"")</f>
        <v>#VALUE!</v>
      </c>
    </row>
    <row r="51" spans="2:43" ht="18" customHeight="1" x14ac:dyDescent="0.3">
      <c r="B51" s="401"/>
      <c r="C51" s="274"/>
      <c r="D51" s="285"/>
      <c r="E51" s="286"/>
      <c r="F51" s="286"/>
      <c r="G51" s="286"/>
      <c r="H51" s="287" t="str">
        <f t="shared" si="0"/>
        <v/>
      </c>
      <c r="I51" s="435" t="str">
        <f>IF(B51&gt;0,I50+Y51,"")</f>
        <v/>
      </c>
      <c r="J51" s="427" t="str">
        <f t="shared" si="1"/>
        <v/>
      </c>
      <c r="K51" s="382"/>
      <c r="L51" s="411"/>
      <c r="M51" s="425"/>
      <c r="O51" s="415" t="str">
        <f>IF(L51&gt;0,ROUNDDOWN((J51/AB51),2),"")</f>
        <v/>
      </c>
      <c r="P51" s="429" t="str">
        <f>IF(B51&gt;0,(#REF!*O51),"")</f>
        <v/>
      </c>
      <c r="Q51" s="285"/>
      <c r="R51" s="405"/>
      <c r="S51" s="405"/>
      <c r="T51" s="405"/>
      <c r="U51" s="406"/>
      <c r="V51" s="407" t="str">
        <f>IF(B51&gt;0,(R51-T51)+R51,"")</f>
        <v/>
      </c>
      <c r="W51" s="398"/>
      <c r="X51" s="292" t="str">
        <f>IF(B51&gt;0,IF(AE51&gt;0,(S51-R51)/(R51-T51),""),"")</f>
        <v/>
      </c>
      <c r="Y51" s="418" t="str">
        <f>IF(U51="","",IF(C51&gt;0,AK51,""))</f>
        <v/>
      </c>
      <c r="Z51" s="419" t="str">
        <f>IF(F51&gt;0,AK51+Z50,"")</f>
        <v/>
      </c>
      <c r="AA51" s="284"/>
      <c r="AB51" s="417" t="str">
        <f>IF(B51&gt;0,ABS(R51-T51)*-1,"")</f>
        <v/>
      </c>
      <c r="AC51" s="419" t="str">
        <f>IF(B51="","",IF(Q51="LONG",(U51-R51),(R51-U51)))</f>
        <v/>
      </c>
      <c r="AD51" s="390"/>
      <c r="AE51" s="396" t="str">
        <f t="shared" si="2"/>
        <v/>
      </c>
      <c r="AF51" s="397" t="str">
        <f t="shared" si="3"/>
        <v/>
      </c>
      <c r="AG51" s="392"/>
      <c r="AH51" s="437" t="str">
        <f>IF(B51&gt;0,(R51*O51),"")</f>
        <v/>
      </c>
      <c r="AI51" s="438" t="str">
        <f>IF(B51&gt;0,(U51*O51),"")</f>
        <v/>
      </c>
      <c r="AJ51" s="390"/>
      <c r="AK51" s="437" t="str">
        <f t="shared" si="4"/>
        <v/>
      </c>
      <c r="AL51" s="288" t="str">
        <f t="shared" si="5"/>
        <v/>
      </c>
      <c r="AM51" s="293"/>
      <c r="AN51" s="275" t="e">
        <f>IF(O51&gt;1,(R51*O51)/AE51,"")</f>
        <v>#VALUE!</v>
      </c>
      <c r="AO51" s="272" t="str">
        <f>IF(B51&gt;0,AN51/#REF!,"")</f>
        <v/>
      </c>
      <c r="AP51" s="276" t="e">
        <f>IF(O51&gt;1,(AN51*AE51),"")</f>
        <v>#VALUE!</v>
      </c>
      <c r="AQ51" s="374" t="e">
        <f>IF(O51&gt;1,(AN51/O51),"")</f>
        <v>#VALUE!</v>
      </c>
    </row>
    <row r="52" spans="2:43" ht="18" customHeight="1" x14ac:dyDescent="0.3">
      <c r="B52" s="401"/>
      <c r="C52" s="274"/>
      <c r="D52" s="285"/>
      <c r="E52" s="286"/>
      <c r="F52" s="286"/>
      <c r="G52" s="286"/>
      <c r="H52" s="287" t="str">
        <f t="shared" si="0"/>
        <v/>
      </c>
      <c r="I52" s="435" t="str">
        <f>IF(B52&gt;0,I51+Y52,"")</f>
        <v/>
      </c>
      <c r="J52" s="427" t="str">
        <f t="shared" si="1"/>
        <v/>
      </c>
      <c r="K52" s="382"/>
      <c r="L52" s="411"/>
      <c r="M52" s="425"/>
      <c r="O52" s="415" t="str">
        <f>IF(L52&gt;0,ROUNDDOWN((J52/AB52),2),"")</f>
        <v/>
      </c>
      <c r="P52" s="429" t="str">
        <f>IF(B52&gt;0,(#REF!*O52),"")</f>
        <v/>
      </c>
      <c r="Q52" s="285"/>
      <c r="R52" s="405"/>
      <c r="S52" s="405"/>
      <c r="T52" s="405"/>
      <c r="U52" s="406"/>
      <c r="V52" s="407" t="str">
        <f>IF(B52&gt;0,(R52-T52)+R52,"")</f>
        <v/>
      </c>
      <c r="W52" s="398"/>
      <c r="X52" s="292" t="str">
        <f>IF(B52&gt;0,IF(AE52&gt;0,(S52-R52)/(R52-T52),""),"")</f>
        <v/>
      </c>
      <c r="Y52" s="418" t="str">
        <f>IF(U52="","",IF(C52&gt;0,AK52,""))</f>
        <v/>
      </c>
      <c r="Z52" s="419" t="str">
        <f>IF(F52&gt;0,AK52+Z51,"")</f>
        <v/>
      </c>
      <c r="AA52" s="284"/>
      <c r="AB52" s="417" t="str">
        <f>IF(B52&gt;0,ABS(R52-T52)*-1,"")</f>
        <v/>
      </c>
      <c r="AC52" s="419" t="str">
        <f>IF(B52="","",IF(Q52="LONG",(U52-R52),(R52-U52)))</f>
        <v/>
      </c>
      <c r="AD52" s="390"/>
      <c r="AE52" s="396" t="str">
        <f t="shared" si="2"/>
        <v/>
      </c>
      <c r="AF52" s="397" t="str">
        <f t="shared" si="3"/>
        <v/>
      </c>
      <c r="AG52" s="392"/>
      <c r="AH52" s="437" t="str">
        <f>IF(B52&gt;0,(R52*O52),"")</f>
        <v/>
      </c>
      <c r="AI52" s="438" t="str">
        <f>IF(B52&gt;0,(U52*O52),"")</f>
        <v/>
      </c>
      <c r="AJ52" s="390"/>
      <c r="AK52" s="437" t="str">
        <f t="shared" si="4"/>
        <v/>
      </c>
      <c r="AL52" s="288" t="str">
        <f t="shared" si="5"/>
        <v/>
      </c>
      <c r="AM52" s="293"/>
      <c r="AN52" s="275" t="e">
        <f>IF(O52&gt;1,(R52*O52)/AE52,"")</f>
        <v>#VALUE!</v>
      </c>
      <c r="AO52" s="272" t="str">
        <f>IF(B52&gt;0,AN52/#REF!,"")</f>
        <v/>
      </c>
      <c r="AP52" s="276" t="e">
        <f>IF(O52&gt;1,(AN52*AE52),"")</f>
        <v>#VALUE!</v>
      </c>
      <c r="AQ52" s="374" t="e">
        <f>IF(O52&gt;1,(AN52/O52),"")</f>
        <v>#VALUE!</v>
      </c>
    </row>
    <row r="53" spans="2:43" ht="18" customHeight="1" x14ac:dyDescent="0.3">
      <c r="B53" s="401"/>
      <c r="C53" s="274"/>
      <c r="D53" s="285"/>
      <c r="E53" s="286"/>
      <c r="F53" s="286"/>
      <c r="G53" s="286"/>
      <c r="H53" s="287" t="str">
        <f t="shared" si="0"/>
        <v/>
      </c>
      <c r="I53" s="435" t="str">
        <f>IF(B53&gt;0,I52+Y53,"")</f>
        <v/>
      </c>
      <c r="J53" s="427" t="str">
        <f t="shared" si="1"/>
        <v/>
      </c>
      <c r="K53" s="382"/>
      <c r="L53" s="411"/>
      <c r="M53" s="425"/>
      <c r="O53" s="415" t="str">
        <f>IF(L53&gt;0,ROUNDDOWN((J53/AB53),2),"")</f>
        <v/>
      </c>
      <c r="P53" s="429" t="str">
        <f>IF(B53&gt;0,(#REF!*O53),"")</f>
        <v/>
      </c>
      <c r="Q53" s="285"/>
      <c r="R53" s="405"/>
      <c r="S53" s="405"/>
      <c r="T53" s="405"/>
      <c r="U53" s="406"/>
      <c r="V53" s="407" t="str">
        <f>IF(B53&gt;0,(R53-T53)+R53,"")</f>
        <v/>
      </c>
      <c r="W53" s="398"/>
      <c r="X53" s="292" t="str">
        <f>IF(B53&gt;0,IF(AE53&gt;0,(S53-R53)/(R53-T53),""),"")</f>
        <v/>
      </c>
      <c r="Y53" s="418" t="str">
        <f>IF(U53="","",IF(C53&gt;0,AK53,""))</f>
        <v/>
      </c>
      <c r="Z53" s="419" t="str">
        <f>IF(F53&gt;0,AK53+Z52,"")</f>
        <v/>
      </c>
      <c r="AA53" s="284"/>
      <c r="AB53" s="417" t="str">
        <f>IF(B53&gt;0,ABS(R53-T53)*-1,"")</f>
        <v/>
      </c>
      <c r="AC53" s="419" t="str">
        <f>IF(B53="","",IF(Q53="LONG",(U53-R53),(R53-U53)))</f>
        <v/>
      </c>
      <c r="AD53" s="390"/>
      <c r="AE53" s="396" t="str">
        <f t="shared" si="2"/>
        <v/>
      </c>
      <c r="AF53" s="397" t="str">
        <f t="shared" si="3"/>
        <v/>
      </c>
      <c r="AG53" s="392"/>
      <c r="AH53" s="437" t="str">
        <f>IF(B53&gt;0,(R53*O53),"")</f>
        <v/>
      </c>
      <c r="AI53" s="438" t="str">
        <f>IF(B53&gt;0,(U53*O53),"")</f>
        <v/>
      </c>
      <c r="AJ53" s="390"/>
      <c r="AK53" s="437" t="str">
        <f t="shared" si="4"/>
        <v/>
      </c>
      <c r="AL53" s="288" t="str">
        <f t="shared" si="5"/>
        <v/>
      </c>
      <c r="AM53" s="293"/>
      <c r="AN53" s="275" t="e">
        <f>IF(O53&gt;1,(R53*O53)/AE53,"")</f>
        <v>#VALUE!</v>
      </c>
      <c r="AO53" s="272" t="str">
        <f>IF(B53&gt;0,AN53/#REF!,"")</f>
        <v/>
      </c>
      <c r="AP53" s="276" t="e">
        <f>IF(O53&gt;1,(AN53*AE53),"")</f>
        <v>#VALUE!</v>
      </c>
      <c r="AQ53" s="374" t="e">
        <f>IF(O53&gt;1,(AN53/O53),"")</f>
        <v>#VALUE!</v>
      </c>
    </row>
    <row r="54" spans="2:43" ht="18" customHeight="1" x14ac:dyDescent="0.3">
      <c r="B54" s="401"/>
      <c r="C54" s="274"/>
      <c r="D54" s="285"/>
      <c r="E54" s="286"/>
      <c r="F54" s="286"/>
      <c r="G54" s="286"/>
      <c r="H54" s="287" t="str">
        <f t="shared" si="0"/>
        <v/>
      </c>
      <c r="I54" s="435" t="str">
        <f>IF(B54&gt;0,I53+Y54,"")</f>
        <v/>
      </c>
      <c r="J54" s="427" t="str">
        <f t="shared" si="1"/>
        <v/>
      </c>
      <c r="K54" s="382"/>
      <c r="L54" s="411"/>
      <c r="M54" s="425"/>
      <c r="O54" s="415" t="str">
        <f>IF(L54&gt;0,ROUNDDOWN((J54/AB54),2),"")</f>
        <v/>
      </c>
      <c r="P54" s="429" t="str">
        <f>IF(B54&gt;0,(#REF!*O54),"")</f>
        <v/>
      </c>
      <c r="Q54" s="285"/>
      <c r="R54" s="405"/>
      <c r="S54" s="405"/>
      <c r="T54" s="405"/>
      <c r="U54" s="406"/>
      <c r="V54" s="407" t="str">
        <f>IF(B54&gt;0,(R54-T54)+R54,"")</f>
        <v/>
      </c>
      <c r="W54" s="398"/>
      <c r="X54" s="292" t="str">
        <f>IF(B54&gt;0,IF(AE54&gt;0,(S54-R54)/(R54-T54),""),"")</f>
        <v/>
      </c>
      <c r="Y54" s="418" t="str">
        <f>IF(U54="","",IF(C54&gt;0,AK54,""))</f>
        <v/>
      </c>
      <c r="Z54" s="419" t="str">
        <f>IF(F54&gt;0,AK54+Z53,"")</f>
        <v/>
      </c>
      <c r="AA54" s="284"/>
      <c r="AB54" s="417" t="str">
        <f>IF(B54&gt;0,ABS(R54-T54)*-1,"")</f>
        <v/>
      </c>
      <c r="AC54" s="419" t="str">
        <f>IF(B54="","",IF(Q54="LONG",(U54-R54),(R54-U54)))</f>
        <v/>
      </c>
      <c r="AD54" s="390"/>
      <c r="AE54" s="396" t="str">
        <f t="shared" si="2"/>
        <v/>
      </c>
      <c r="AF54" s="397" t="str">
        <f t="shared" si="3"/>
        <v/>
      </c>
      <c r="AG54" s="392"/>
      <c r="AH54" s="437" t="str">
        <f>IF(B54&gt;0,(R54*O54),"")</f>
        <v/>
      </c>
      <c r="AI54" s="438" t="str">
        <f>IF(B54&gt;0,(U54*O54),"")</f>
        <v/>
      </c>
      <c r="AJ54" s="390"/>
      <c r="AK54" s="437" t="str">
        <f t="shared" si="4"/>
        <v/>
      </c>
      <c r="AL54" s="288" t="str">
        <f t="shared" si="5"/>
        <v/>
      </c>
      <c r="AM54" s="293"/>
      <c r="AN54" s="275" t="e">
        <f>IF(O54&gt;1,(R54*O54)/AE54,"")</f>
        <v>#VALUE!</v>
      </c>
      <c r="AO54" s="272" t="str">
        <f>IF(B54&gt;0,AN54/#REF!,"")</f>
        <v/>
      </c>
      <c r="AP54" s="276" t="e">
        <f>IF(O54&gt;1,(AN54*AE54),"")</f>
        <v>#VALUE!</v>
      </c>
      <c r="AQ54" s="374" t="e">
        <f>IF(O54&gt;1,(AN54/O54),"")</f>
        <v>#VALUE!</v>
      </c>
    </row>
    <row r="55" spans="2:43" ht="18" customHeight="1" x14ac:dyDescent="0.3">
      <c r="B55" s="401"/>
      <c r="C55" s="274"/>
      <c r="D55" s="285"/>
      <c r="E55" s="286"/>
      <c r="F55" s="286"/>
      <c r="G55" s="286"/>
      <c r="H55" s="287" t="str">
        <f t="shared" si="0"/>
        <v/>
      </c>
      <c r="I55" s="435" t="str">
        <f>IF(B55&gt;0,I54+Y55,"")</f>
        <v/>
      </c>
      <c r="J55" s="427" t="str">
        <f t="shared" si="1"/>
        <v/>
      </c>
      <c r="K55" s="382"/>
      <c r="L55" s="411"/>
      <c r="M55" s="425"/>
      <c r="O55" s="415" t="str">
        <f>IF(L55&gt;0,ROUNDDOWN((J55/AB55),2),"")</f>
        <v/>
      </c>
      <c r="P55" s="429" t="str">
        <f>IF(B55&gt;0,(#REF!*O55),"")</f>
        <v/>
      </c>
      <c r="Q55" s="285"/>
      <c r="R55" s="405"/>
      <c r="S55" s="405"/>
      <c r="T55" s="405"/>
      <c r="U55" s="406"/>
      <c r="V55" s="407" t="str">
        <f>IF(B55&gt;0,(R55-T55)+R55,"")</f>
        <v/>
      </c>
      <c r="W55" s="398"/>
      <c r="X55" s="292" t="str">
        <f>IF(B55&gt;0,IF(AE55&gt;0,(S55-R55)/(R55-T55),""),"")</f>
        <v/>
      </c>
      <c r="Y55" s="418" t="str">
        <f>IF(U55="","",IF(C55&gt;0,AK55,""))</f>
        <v/>
      </c>
      <c r="Z55" s="419" t="str">
        <f>IF(F55&gt;0,AK55+Z54,"")</f>
        <v/>
      </c>
      <c r="AA55" s="284"/>
      <c r="AB55" s="417" t="str">
        <f>IF(B55&gt;0,ABS(R55-T55)*-1,"")</f>
        <v/>
      </c>
      <c r="AC55" s="419" t="str">
        <f>IF(B55="","",IF(Q55="LONG",(U55-R55),(R55-U55)))</f>
        <v/>
      </c>
      <c r="AD55" s="390"/>
      <c r="AE55" s="396" t="str">
        <f t="shared" si="2"/>
        <v/>
      </c>
      <c r="AF55" s="397" t="str">
        <f t="shared" si="3"/>
        <v/>
      </c>
      <c r="AG55" s="392"/>
      <c r="AH55" s="437" t="str">
        <f>IF(B55&gt;0,(R55*O55),"")</f>
        <v/>
      </c>
      <c r="AI55" s="438" t="str">
        <f>IF(B55&gt;0,(U55*O55),"")</f>
        <v/>
      </c>
      <c r="AJ55" s="390"/>
      <c r="AK55" s="437" t="str">
        <f t="shared" si="4"/>
        <v/>
      </c>
      <c r="AL55" s="288" t="str">
        <f t="shared" si="5"/>
        <v/>
      </c>
      <c r="AM55" s="293"/>
      <c r="AN55" s="275" t="e">
        <f>IF(O55&gt;1,(R55*O55)/AE55,"")</f>
        <v>#VALUE!</v>
      </c>
      <c r="AO55" s="272" t="str">
        <f>IF(B55&gt;0,AN55/#REF!,"")</f>
        <v/>
      </c>
      <c r="AP55" s="276" t="e">
        <f>IF(O55&gt;1,(AN55*AE55),"")</f>
        <v>#VALUE!</v>
      </c>
      <c r="AQ55" s="374" t="e">
        <f>IF(O55&gt;1,(AN55/O55),"")</f>
        <v>#VALUE!</v>
      </c>
    </row>
    <row r="56" spans="2:43" ht="18" customHeight="1" x14ac:dyDescent="0.3">
      <c r="B56" s="401"/>
      <c r="C56" s="274"/>
      <c r="D56" s="285"/>
      <c r="E56" s="286"/>
      <c r="F56" s="286"/>
      <c r="G56" s="286"/>
      <c r="H56" s="287" t="str">
        <f t="shared" si="0"/>
        <v/>
      </c>
      <c r="I56" s="435" t="str">
        <f>IF(B56&gt;0,I55+Y56,"")</f>
        <v/>
      </c>
      <c r="J56" s="427" t="str">
        <f t="shared" si="1"/>
        <v/>
      </c>
      <c r="K56" s="382"/>
      <c r="L56" s="411"/>
      <c r="M56" s="425"/>
      <c r="O56" s="415" t="str">
        <f>IF(L56&gt;0,ROUNDDOWN((J56/AB56),2),"")</f>
        <v/>
      </c>
      <c r="P56" s="429" t="str">
        <f>IF(B56&gt;0,(#REF!*O56),"")</f>
        <v/>
      </c>
      <c r="Q56" s="285"/>
      <c r="R56" s="405"/>
      <c r="S56" s="405"/>
      <c r="T56" s="405"/>
      <c r="U56" s="406"/>
      <c r="V56" s="407" t="str">
        <f>IF(B56&gt;0,(R56-T56)+R56,"")</f>
        <v/>
      </c>
      <c r="W56" s="398"/>
      <c r="X56" s="292" t="str">
        <f>IF(B56&gt;0,IF(AE56&gt;0,(S56-R56)/(R56-T56),""),"")</f>
        <v/>
      </c>
      <c r="Y56" s="418" t="str">
        <f>IF(U56="","",IF(C56&gt;0,AK56,""))</f>
        <v/>
      </c>
      <c r="Z56" s="419" t="str">
        <f>IF(F56&gt;0,AK56+Z55,"")</f>
        <v/>
      </c>
      <c r="AA56" s="284"/>
      <c r="AB56" s="417" t="str">
        <f>IF(B56&gt;0,ABS(R56-T56)*-1,"")</f>
        <v/>
      </c>
      <c r="AC56" s="419" t="str">
        <f>IF(B56="","",IF(Q56="LONG",(U56-R56),(R56-U56)))</f>
        <v/>
      </c>
      <c r="AD56" s="390"/>
      <c r="AE56" s="396" t="str">
        <f t="shared" si="2"/>
        <v/>
      </c>
      <c r="AF56" s="397" t="str">
        <f t="shared" si="3"/>
        <v/>
      </c>
      <c r="AG56" s="392"/>
      <c r="AH56" s="437" t="str">
        <f>IF(B56&gt;0,(R56*O56),"")</f>
        <v/>
      </c>
      <c r="AI56" s="438" t="str">
        <f>IF(B56&gt;0,(U56*O56),"")</f>
        <v/>
      </c>
      <c r="AJ56" s="390"/>
      <c r="AK56" s="437" t="str">
        <f t="shared" si="4"/>
        <v/>
      </c>
      <c r="AL56" s="288" t="str">
        <f t="shared" si="5"/>
        <v/>
      </c>
      <c r="AM56" s="293"/>
      <c r="AN56" s="275" t="e">
        <f>IF(O56&gt;1,(R56*O56)/AE56,"")</f>
        <v>#VALUE!</v>
      </c>
      <c r="AO56" s="272" t="str">
        <f>IF(B56&gt;0,AN56/#REF!,"")</f>
        <v/>
      </c>
      <c r="AP56" s="276" t="e">
        <f>IF(O56&gt;1,(AN56*AE56),"")</f>
        <v>#VALUE!</v>
      </c>
      <c r="AQ56" s="374" t="e">
        <f>IF(O56&gt;1,(AN56/O56),"")</f>
        <v>#VALUE!</v>
      </c>
    </row>
    <row r="57" spans="2:43" ht="18" customHeight="1" x14ac:dyDescent="0.3">
      <c r="B57" s="401"/>
      <c r="C57" s="274"/>
      <c r="D57" s="285"/>
      <c r="E57" s="286"/>
      <c r="F57" s="286"/>
      <c r="G57" s="286"/>
      <c r="H57" s="287" t="str">
        <f t="shared" si="0"/>
        <v/>
      </c>
      <c r="I57" s="435" t="str">
        <f>IF(B57&gt;0,I56+Y57,"")</f>
        <v/>
      </c>
      <c r="J57" s="427" t="str">
        <f t="shared" si="1"/>
        <v/>
      </c>
      <c r="K57" s="382"/>
      <c r="L57" s="411"/>
      <c r="M57" s="425"/>
      <c r="O57" s="415" t="str">
        <f>IF(L57&gt;0,ROUNDDOWN((J57/AB57),2),"")</f>
        <v/>
      </c>
      <c r="P57" s="429" t="str">
        <f>IF(B57&gt;0,(#REF!*O57),"")</f>
        <v/>
      </c>
      <c r="Q57" s="285"/>
      <c r="R57" s="405"/>
      <c r="S57" s="405"/>
      <c r="T57" s="405"/>
      <c r="U57" s="406"/>
      <c r="V57" s="407" t="str">
        <f>IF(B57&gt;0,(R57-T57)+R57,"")</f>
        <v/>
      </c>
      <c r="W57" s="398"/>
      <c r="X57" s="292" t="str">
        <f>IF(B57&gt;0,IF(AE57&gt;0,(S57-R57)/(R57-T57),""),"")</f>
        <v/>
      </c>
      <c r="Y57" s="418" t="str">
        <f>IF(U57="","",IF(C57&gt;0,AK57,""))</f>
        <v/>
      </c>
      <c r="Z57" s="419" t="str">
        <f>IF(F57&gt;0,AK57+Z56,"")</f>
        <v/>
      </c>
      <c r="AA57" s="284"/>
      <c r="AB57" s="417" t="str">
        <f>IF(B57&gt;0,ABS(R57-T57)*-1,"")</f>
        <v/>
      </c>
      <c r="AC57" s="419" t="str">
        <f>IF(B57="","",IF(Q57="LONG",(U57-R57),(R57-U57)))</f>
        <v/>
      </c>
      <c r="AD57" s="390"/>
      <c r="AE57" s="396" t="str">
        <f t="shared" si="2"/>
        <v/>
      </c>
      <c r="AF57" s="397" t="str">
        <f t="shared" si="3"/>
        <v/>
      </c>
      <c r="AG57" s="392"/>
      <c r="AH57" s="437" t="str">
        <f>IF(B57&gt;0,(R57*O57),"")</f>
        <v/>
      </c>
      <c r="AI57" s="438" t="str">
        <f>IF(B57&gt;0,(U57*O57),"")</f>
        <v/>
      </c>
      <c r="AJ57" s="390"/>
      <c r="AK57" s="437" t="str">
        <f t="shared" si="4"/>
        <v/>
      </c>
      <c r="AL57" s="288" t="str">
        <f t="shared" si="5"/>
        <v/>
      </c>
      <c r="AM57" s="293"/>
      <c r="AN57" s="275" t="e">
        <f>IF(O57&gt;1,(R57*O57)/AE57,"")</f>
        <v>#VALUE!</v>
      </c>
      <c r="AO57" s="272" t="str">
        <f>IF(B57&gt;0,AN57/#REF!,"")</f>
        <v/>
      </c>
      <c r="AP57" s="276" t="e">
        <f>IF(O57&gt;1,(AN57*AE57),"")</f>
        <v>#VALUE!</v>
      </c>
      <c r="AQ57" s="374" t="e">
        <f>IF(O57&gt;1,(AN57/O57),"")</f>
        <v>#VALUE!</v>
      </c>
    </row>
    <row r="58" spans="2:43" ht="18" customHeight="1" x14ac:dyDescent="0.3">
      <c r="B58" s="401"/>
      <c r="C58" s="274"/>
      <c r="D58" s="285"/>
      <c r="E58" s="286"/>
      <c r="F58" s="286"/>
      <c r="G58" s="286"/>
      <c r="H58" s="287" t="str">
        <f t="shared" si="0"/>
        <v/>
      </c>
      <c r="I58" s="435" t="str">
        <f>IF(B58&gt;0,I57+Y58,"")</f>
        <v/>
      </c>
      <c r="J58" s="427" t="str">
        <f t="shared" si="1"/>
        <v/>
      </c>
      <c r="K58" s="382"/>
      <c r="L58" s="411"/>
      <c r="M58" s="425"/>
      <c r="O58" s="415" t="str">
        <f>IF(L58&gt;0,ROUNDDOWN((J58/AB58),2),"")</f>
        <v/>
      </c>
      <c r="P58" s="429" t="str">
        <f>IF(B58&gt;0,(#REF!*O58),"")</f>
        <v/>
      </c>
      <c r="Q58" s="285"/>
      <c r="R58" s="405"/>
      <c r="S58" s="405"/>
      <c r="T58" s="405"/>
      <c r="U58" s="406"/>
      <c r="V58" s="407" t="str">
        <f>IF(B58&gt;0,(R58-T58)+R58,"")</f>
        <v/>
      </c>
      <c r="W58" s="398"/>
      <c r="X58" s="292" t="str">
        <f>IF(B58&gt;0,IF(AE58&gt;0,(S58-R58)/(R58-T58),""),"")</f>
        <v/>
      </c>
      <c r="Y58" s="418" t="str">
        <f>IF(U58="","",IF(C58&gt;0,AK58,""))</f>
        <v/>
      </c>
      <c r="Z58" s="419" t="str">
        <f>IF(F58&gt;0,AK58+Z57,"")</f>
        <v/>
      </c>
      <c r="AA58" s="284"/>
      <c r="AB58" s="417" t="str">
        <f>IF(B58&gt;0,ABS(R58-T58)*-1,"")</f>
        <v/>
      </c>
      <c r="AC58" s="419" t="str">
        <f>IF(B58="","",IF(Q58="LONG",(U58-R58),(R58-U58)))</f>
        <v/>
      </c>
      <c r="AD58" s="390"/>
      <c r="AE58" s="396" t="str">
        <f t="shared" si="2"/>
        <v/>
      </c>
      <c r="AF58" s="397" t="str">
        <f t="shared" si="3"/>
        <v/>
      </c>
      <c r="AG58" s="392"/>
      <c r="AH58" s="437" t="str">
        <f>IF(B58&gt;0,(R58*O58),"")</f>
        <v/>
      </c>
      <c r="AI58" s="438" t="str">
        <f>IF(B58&gt;0,(U58*O58),"")</f>
        <v/>
      </c>
      <c r="AJ58" s="390"/>
      <c r="AK58" s="437" t="str">
        <f t="shared" si="4"/>
        <v/>
      </c>
      <c r="AL58" s="288" t="str">
        <f t="shared" si="5"/>
        <v/>
      </c>
      <c r="AM58" s="293"/>
      <c r="AN58" s="275" t="e">
        <f>IF(O58&gt;1,(R58*O58)/AE58,"")</f>
        <v>#VALUE!</v>
      </c>
      <c r="AO58" s="272" t="str">
        <f>IF(B58&gt;0,AN58/#REF!,"")</f>
        <v/>
      </c>
      <c r="AP58" s="276" t="e">
        <f>IF(O58&gt;1,(AN58*AE58),"")</f>
        <v>#VALUE!</v>
      </c>
      <c r="AQ58" s="374" t="e">
        <f>IF(O58&gt;1,(AN58/O58),"")</f>
        <v>#VALUE!</v>
      </c>
    </row>
    <row r="59" spans="2:43" ht="18" customHeight="1" x14ac:dyDescent="0.3">
      <c r="B59" s="401"/>
      <c r="C59" s="274"/>
      <c r="D59" s="285"/>
      <c r="E59" s="286"/>
      <c r="F59" s="286"/>
      <c r="G59" s="286"/>
      <c r="H59" s="287" t="str">
        <f t="shared" si="0"/>
        <v/>
      </c>
      <c r="I59" s="435" t="str">
        <f>IF(B59&gt;0,I58+Y59,"")</f>
        <v/>
      </c>
      <c r="J59" s="427" t="str">
        <f t="shared" si="1"/>
        <v/>
      </c>
      <c r="K59" s="382"/>
      <c r="L59" s="411"/>
      <c r="M59" s="425"/>
      <c r="O59" s="415" t="str">
        <f>IF(L59&gt;0,ROUNDDOWN((J59/AB59),2),"")</f>
        <v/>
      </c>
      <c r="P59" s="429" t="str">
        <f>IF(B59&gt;0,(#REF!*O59),"")</f>
        <v/>
      </c>
      <c r="Q59" s="285"/>
      <c r="R59" s="405"/>
      <c r="S59" s="405"/>
      <c r="T59" s="405"/>
      <c r="U59" s="406"/>
      <c r="V59" s="407" t="str">
        <f>IF(B59&gt;0,(R59-T59)+R59,"")</f>
        <v/>
      </c>
      <c r="W59" s="398"/>
      <c r="X59" s="292" t="str">
        <f>IF(B59&gt;0,IF(AE59&gt;0,(S59-R59)/(R59-T59),""),"")</f>
        <v/>
      </c>
      <c r="Y59" s="418" t="str">
        <f>IF(U59="","",IF(C59&gt;0,AK59,""))</f>
        <v/>
      </c>
      <c r="Z59" s="419" t="str">
        <f>IF(F59&gt;0,AK59+Z58,"")</f>
        <v/>
      </c>
      <c r="AA59" s="284"/>
      <c r="AB59" s="417" t="str">
        <f>IF(B59&gt;0,ABS(R59-T59)*-1,"")</f>
        <v/>
      </c>
      <c r="AC59" s="419" t="str">
        <f>IF(B59="","",IF(Q59="LONG",(U59-R59),(R59-U59)))</f>
        <v/>
      </c>
      <c r="AD59" s="390"/>
      <c r="AE59" s="396" t="str">
        <f t="shared" si="2"/>
        <v/>
      </c>
      <c r="AF59" s="397" t="str">
        <f t="shared" si="3"/>
        <v/>
      </c>
      <c r="AG59" s="392"/>
      <c r="AH59" s="437" t="str">
        <f>IF(B59&gt;0,(R59*O59),"")</f>
        <v/>
      </c>
      <c r="AI59" s="438" t="str">
        <f>IF(B59&gt;0,(U59*O59),"")</f>
        <v/>
      </c>
      <c r="AJ59" s="390"/>
      <c r="AK59" s="437" t="str">
        <f t="shared" si="4"/>
        <v/>
      </c>
      <c r="AL59" s="288" t="str">
        <f t="shared" si="5"/>
        <v/>
      </c>
      <c r="AM59" s="293"/>
      <c r="AN59" s="275" t="e">
        <f>IF(O59&gt;1,(R59*O59)/AE59,"")</f>
        <v>#VALUE!</v>
      </c>
      <c r="AO59" s="272" t="str">
        <f>IF(B59&gt;0,AN59/#REF!,"")</f>
        <v/>
      </c>
      <c r="AP59" s="276" t="e">
        <f>IF(O59&gt;1,(AN59*AE59),"")</f>
        <v>#VALUE!</v>
      </c>
      <c r="AQ59" s="374" t="e">
        <f>IF(O59&gt;1,(AN59/O59),"")</f>
        <v>#VALUE!</v>
      </c>
    </row>
    <row r="60" spans="2:43" ht="18" customHeight="1" x14ac:dyDescent="0.3">
      <c r="B60" s="401"/>
      <c r="C60" s="274"/>
      <c r="D60" s="285"/>
      <c r="E60" s="286"/>
      <c r="F60" s="286"/>
      <c r="G60" s="286"/>
      <c r="H60" s="287" t="str">
        <f t="shared" si="0"/>
        <v/>
      </c>
      <c r="I60" s="435" t="str">
        <f>IF(B60&gt;0,I59+Y60,"")</f>
        <v/>
      </c>
      <c r="J60" s="427" t="str">
        <f t="shared" si="1"/>
        <v/>
      </c>
      <c r="K60" s="382"/>
      <c r="L60" s="411"/>
      <c r="M60" s="425"/>
      <c r="O60" s="415" t="str">
        <f>IF(L60&gt;0,ROUNDDOWN((J60/AB60),2),"")</f>
        <v/>
      </c>
      <c r="P60" s="429" t="str">
        <f>IF(B60&gt;0,(#REF!*O60),"")</f>
        <v/>
      </c>
      <c r="Q60" s="285"/>
      <c r="R60" s="405"/>
      <c r="S60" s="405"/>
      <c r="T60" s="405"/>
      <c r="U60" s="406"/>
      <c r="V60" s="407" t="str">
        <f>IF(B60&gt;0,(R60-T60)+R60,"")</f>
        <v/>
      </c>
      <c r="W60" s="398"/>
      <c r="X60" s="292" t="str">
        <f>IF(B60&gt;0,IF(AE60&gt;0,(S60-R60)/(R60-T60),""),"")</f>
        <v/>
      </c>
      <c r="Y60" s="418" t="str">
        <f>IF(U60="","",IF(C60&gt;0,AK60,""))</f>
        <v/>
      </c>
      <c r="Z60" s="419" t="str">
        <f>IF(F60&gt;0,AK60+Z59,"")</f>
        <v/>
      </c>
      <c r="AA60" s="284"/>
      <c r="AB60" s="417" t="str">
        <f>IF(B60&gt;0,ABS(R60-T60)*-1,"")</f>
        <v/>
      </c>
      <c r="AC60" s="419" t="str">
        <f>IF(B60="","",IF(Q60="LONG",(U60-R60),(R60-U60)))</f>
        <v/>
      </c>
      <c r="AD60" s="390"/>
      <c r="AE60" s="396" t="str">
        <f t="shared" si="2"/>
        <v/>
      </c>
      <c r="AF60" s="397" t="str">
        <f t="shared" si="3"/>
        <v/>
      </c>
      <c r="AG60" s="392"/>
      <c r="AH60" s="437" t="str">
        <f>IF(B60&gt;0,(R60*O60),"")</f>
        <v/>
      </c>
      <c r="AI60" s="438" t="str">
        <f>IF(B60&gt;0,(U60*O60),"")</f>
        <v/>
      </c>
      <c r="AJ60" s="390"/>
      <c r="AK60" s="437" t="str">
        <f t="shared" si="4"/>
        <v/>
      </c>
      <c r="AL60" s="288" t="str">
        <f t="shared" si="5"/>
        <v/>
      </c>
      <c r="AM60" s="293"/>
      <c r="AN60" s="275" t="e">
        <f>IF(O60&gt;1,(R60*O60)/AE60,"")</f>
        <v>#VALUE!</v>
      </c>
      <c r="AO60" s="272" t="str">
        <f>IF(B60&gt;0,AN60/#REF!,"")</f>
        <v/>
      </c>
      <c r="AP60" s="276" t="e">
        <f>IF(O60&gt;1,(AN60*AE60),"")</f>
        <v>#VALUE!</v>
      </c>
      <c r="AQ60" s="374" t="e">
        <f>IF(O60&gt;1,(AN60/O60),"")</f>
        <v>#VALUE!</v>
      </c>
    </row>
    <row r="61" spans="2:43" ht="18" customHeight="1" x14ac:dyDescent="0.3">
      <c r="B61" s="401"/>
      <c r="C61" s="274"/>
      <c r="D61" s="285"/>
      <c r="E61" s="286"/>
      <c r="F61" s="286"/>
      <c r="G61" s="286"/>
      <c r="H61" s="287" t="str">
        <f t="shared" si="0"/>
        <v/>
      </c>
      <c r="I61" s="435" t="str">
        <f>IF(B61&gt;0,I60+Y61,"")</f>
        <v/>
      </c>
      <c r="J61" s="427" t="str">
        <f t="shared" si="1"/>
        <v/>
      </c>
      <c r="K61" s="382"/>
      <c r="L61" s="411"/>
      <c r="M61" s="425"/>
      <c r="O61" s="415" t="str">
        <f>IF(L61&gt;0,ROUNDDOWN((J61/AB61),2),"")</f>
        <v/>
      </c>
      <c r="P61" s="429" t="str">
        <f>IF(B61&gt;0,(#REF!*O61),"")</f>
        <v/>
      </c>
      <c r="Q61" s="285"/>
      <c r="R61" s="405"/>
      <c r="S61" s="405"/>
      <c r="T61" s="405"/>
      <c r="U61" s="406"/>
      <c r="V61" s="407" t="str">
        <f>IF(B61&gt;0,(R61-T61)+R61,"")</f>
        <v/>
      </c>
      <c r="W61" s="398"/>
      <c r="X61" s="292" t="str">
        <f>IF(B61&gt;0,IF(AE61&gt;0,(S61-R61)/(R61-T61),""),"")</f>
        <v/>
      </c>
      <c r="Y61" s="418" t="str">
        <f>IF(U61="","",IF(C61&gt;0,AK61,""))</f>
        <v/>
      </c>
      <c r="Z61" s="419" t="str">
        <f>IF(F61&gt;0,AK61+Z60,"")</f>
        <v/>
      </c>
      <c r="AA61" s="284"/>
      <c r="AB61" s="417" t="str">
        <f>IF(B61&gt;0,ABS(R61-T61)*-1,"")</f>
        <v/>
      </c>
      <c r="AC61" s="419" t="str">
        <f>IF(B61="","",IF(Q61="LONG",(U61-R61),(R61-U61)))</f>
        <v/>
      </c>
      <c r="AD61" s="390"/>
      <c r="AE61" s="396" t="str">
        <f t="shared" si="2"/>
        <v/>
      </c>
      <c r="AF61" s="397" t="str">
        <f t="shared" si="3"/>
        <v/>
      </c>
      <c r="AG61" s="392"/>
      <c r="AH61" s="437" t="str">
        <f>IF(B61&gt;0,(R61*O61),"")</f>
        <v/>
      </c>
      <c r="AI61" s="438" t="str">
        <f>IF(B61&gt;0,(U61*O61),"")</f>
        <v/>
      </c>
      <c r="AJ61" s="390"/>
      <c r="AK61" s="437" t="str">
        <f t="shared" si="4"/>
        <v/>
      </c>
      <c r="AL61" s="288" t="str">
        <f t="shared" si="5"/>
        <v/>
      </c>
      <c r="AM61" s="293"/>
      <c r="AN61" s="275" t="e">
        <f>IF(O61&gt;1,(R61*O61)/AE61,"")</f>
        <v>#VALUE!</v>
      </c>
      <c r="AO61" s="272" t="str">
        <f>IF(B61&gt;0,AN61/#REF!,"")</f>
        <v/>
      </c>
      <c r="AP61" s="276" t="e">
        <f>IF(O61&gt;1,(AN61*AE61),"")</f>
        <v>#VALUE!</v>
      </c>
      <c r="AQ61" s="374" t="e">
        <f>IF(O61&gt;1,(AN61/O61),"")</f>
        <v>#VALUE!</v>
      </c>
    </row>
    <row r="62" spans="2:43" ht="18" customHeight="1" x14ac:dyDescent="0.3">
      <c r="B62" s="401"/>
      <c r="C62" s="274"/>
      <c r="D62" s="285"/>
      <c r="E62" s="286"/>
      <c r="F62" s="286"/>
      <c r="G62" s="286"/>
      <c r="H62" s="287" t="str">
        <f t="shared" si="0"/>
        <v/>
      </c>
      <c r="I62" s="435" t="str">
        <f>IF(B62&gt;0,I61+Y62,"")</f>
        <v/>
      </c>
      <c r="J62" s="427" t="str">
        <f t="shared" si="1"/>
        <v/>
      </c>
      <c r="K62" s="382"/>
      <c r="L62" s="411"/>
      <c r="M62" s="425"/>
      <c r="O62" s="415" t="str">
        <f>IF(L62&gt;0,ROUNDDOWN((J62/AB62),2),"")</f>
        <v/>
      </c>
      <c r="P62" s="429" t="str">
        <f>IF(B62&gt;0,(#REF!*O62),"")</f>
        <v/>
      </c>
      <c r="Q62" s="285"/>
      <c r="R62" s="405"/>
      <c r="S62" s="405"/>
      <c r="T62" s="405"/>
      <c r="U62" s="406"/>
      <c r="V62" s="407" t="str">
        <f>IF(B62&gt;0,(R62-T62)+R62,"")</f>
        <v/>
      </c>
      <c r="W62" s="398"/>
      <c r="X62" s="292" t="str">
        <f>IF(B62&gt;0,IF(AE62&gt;0,(S62-R62)/(R62-T62),""),"")</f>
        <v/>
      </c>
      <c r="Y62" s="418" t="str">
        <f>IF(U62="","",IF(C62&gt;0,AK62,""))</f>
        <v/>
      </c>
      <c r="Z62" s="419" t="str">
        <f>IF(F62&gt;0,AK62+Z61,"")</f>
        <v/>
      </c>
      <c r="AA62" s="284"/>
      <c r="AB62" s="417" t="str">
        <f>IF(B62&gt;0,ABS(R62-T62)*-1,"")</f>
        <v/>
      </c>
      <c r="AC62" s="419" t="str">
        <f>IF(B62="","",IF(Q62="LONG",(U62-R62),(R62-U62)))</f>
        <v/>
      </c>
      <c r="AD62" s="390"/>
      <c r="AE62" s="396" t="str">
        <f t="shared" si="2"/>
        <v/>
      </c>
      <c r="AF62" s="397" t="str">
        <f t="shared" si="3"/>
        <v/>
      </c>
      <c r="AG62" s="392"/>
      <c r="AH62" s="437" t="str">
        <f>IF(B62&gt;0,(R62*O62),"")</f>
        <v/>
      </c>
      <c r="AI62" s="438" t="str">
        <f>IF(B62&gt;0,(U62*O62),"")</f>
        <v/>
      </c>
      <c r="AJ62" s="390"/>
      <c r="AK62" s="437" t="str">
        <f t="shared" si="4"/>
        <v/>
      </c>
      <c r="AL62" s="288" t="str">
        <f t="shared" si="5"/>
        <v/>
      </c>
      <c r="AM62" s="293"/>
      <c r="AN62" s="275" t="e">
        <f>IF(O62&gt;1,(R62*O62)/AE62,"")</f>
        <v>#VALUE!</v>
      </c>
      <c r="AO62" s="272" t="str">
        <f>IF(B62&gt;0,AN62/#REF!,"")</f>
        <v/>
      </c>
      <c r="AP62" s="276" t="e">
        <f>IF(O62&gt;1,(AN62*AE62),"")</f>
        <v>#VALUE!</v>
      </c>
      <c r="AQ62" s="374" t="e">
        <f>IF(O62&gt;1,(AN62/O62),"")</f>
        <v>#VALUE!</v>
      </c>
    </row>
    <row r="63" spans="2:43" ht="18" customHeight="1" x14ac:dyDescent="0.3">
      <c r="B63" s="401"/>
      <c r="C63" s="274"/>
      <c r="D63" s="285"/>
      <c r="E63" s="286"/>
      <c r="F63" s="286"/>
      <c r="G63" s="286"/>
      <c r="H63" s="287" t="str">
        <f t="shared" si="0"/>
        <v/>
      </c>
      <c r="I63" s="435" t="str">
        <f>IF(B63&gt;0,I62+Y63,"")</f>
        <v/>
      </c>
      <c r="J63" s="427" t="str">
        <f t="shared" si="1"/>
        <v/>
      </c>
      <c r="K63" s="382"/>
      <c r="L63" s="411"/>
      <c r="M63" s="425"/>
      <c r="O63" s="415" t="str">
        <f>IF(L63&gt;0,ROUNDDOWN((J63/AB63),2),"")</f>
        <v/>
      </c>
      <c r="P63" s="429" t="str">
        <f>IF(B63&gt;0,(#REF!*O63),"")</f>
        <v/>
      </c>
      <c r="Q63" s="285"/>
      <c r="R63" s="405"/>
      <c r="S63" s="405"/>
      <c r="T63" s="405"/>
      <c r="U63" s="406"/>
      <c r="V63" s="407" t="str">
        <f>IF(B63&gt;0,(R63-T63)+R63,"")</f>
        <v/>
      </c>
      <c r="W63" s="398"/>
      <c r="X63" s="292" t="str">
        <f>IF(B63&gt;0,IF(AE63&gt;0,(S63-R63)/(R63-T63),""),"")</f>
        <v/>
      </c>
      <c r="Y63" s="418" t="str">
        <f>IF(U63="","",IF(C63&gt;0,AK63,""))</f>
        <v/>
      </c>
      <c r="Z63" s="419" t="str">
        <f>IF(F63&gt;0,AK63+Z62,"")</f>
        <v/>
      </c>
      <c r="AA63" s="284"/>
      <c r="AB63" s="417" t="str">
        <f>IF(B63&gt;0,ABS(R63-T63)*-1,"")</f>
        <v/>
      </c>
      <c r="AC63" s="419" t="str">
        <f>IF(B63="","",IF(Q63="LONG",(U63-R63),(R63-U63)))</f>
        <v/>
      </c>
      <c r="AD63" s="390"/>
      <c r="AE63" s="396" t="str">
        <f t="shared" si="2"/>
        <v/>
      </c>
      <c r="AF63" s="397" t="str">
        <f t="shared" si="3"/>
        <v/>
      </c>
      <c r="AG63" s="392"/>
      <c r="AH63" s="437" t="str">
        <f>IF(B63&gt;0,(R63*O63),"")</f>
        <v/>
      </c>
      <c r="AI63" s="438" t="str">
        <f>IF(B63&gt;0,(U63*O63),"")</f>
        <v/>
      </c>
      <c r="AJ63" s="390"/>
      <c r="AK63" s="437" t="str">
        <f t="shared" si="4"/>
        <v/>
      </c>
      <c r="AL63" s="288" t="str">
        <f t="shared" si="5"/>
        <v/>
      </c>
      <c r="AM63" s="293"/>
      <c r="AN63" s="275" t="e">
        <f>IF(O63&gt;1,(R63*O63)/AE63,"")</f>
        <v>#VALUE!</v>
      </c>
      <c r="AO63" s="272" t="str">
        <f>IF(B63&gt;0,AN63/#REF!,"")</f>
        <v/>
      </c>
      <c r="AP63" s="276" t="e">
        <f>IF(O63&gt;1,(AN63*AE63),"")</f>
        <v>#VALUE!</v>
      </c>
      <c r="AQ63" s="374" t="e">
        <f>IF(O63&gt;1,(AN63/O63),"")</f>
        <v>#VALUE!</v>
      </c>
    </row>
    <row r="64" spans="2:43" ht="18" customHeight="1" x14ac:dyDescent="0.3">
      <c r="B64" s="401"/>
      <c r="C64" s="274"/>
      <c r="D64" s="285"/>
      <c r="E64" s="286"/>
      <c r="F64" s="286"/>
      <c r="G64" s="286"/>
      <c r="H64" s="287" t="str">
        <f t="shared" si="0"/>
        <v/>
      </c>
      <c r="I64" s="435" t="str">
        <f>IF(B64&gt;0,I63+Y64,"")</f>
        <v/>
      </c>
      <c r="J64" s="427" t="str">
        <f t="shared" si="1"/>
        <v/>
      </c>
      <c r="K64" s="382"/>
      <c r="L64" s="411"/>
      <c r="M64" s="425"/>
      <c r="O64" s="415" t="str">
        <f>IF(L64&gt;0,ROUNDDOWN((J64/AB64),2),"")</f>
        <v/>
      </c>
      <c r="P64" s="429" t="str">
        <f>IF(B64&gt;0,(#REF!*O64),"")</f>
        <v/>
      </c>
      <c r="Q64" s="285"/>
      <c r="R64" s="405"/>
      <c r="S64" s="405"/>
      <c r="T64" s="405"/>
      <c r="U64" s="406"/>
      <c r="V64" s="407" t="str">
        <f>IF(B64&gt;0,(R64-T64)+R64,"")</f>
        <v/>
      </c>
      <c r="W64" s="398"/>
      <c r="X64" s="292" t="str">
        <f>IF(B64&gt;0,IF(AE64&gt;0,(S64-R64)/(R64-T64),""),"")</f>
        <v/>
      </c>
      <c r="Y64" s="418" t="str">
        <f>IF(U64="","",IF(C64&gt;0,AK64,""))</f>
        <v/>
      </c>
      <c r="Z64" s="419" t="str">
        <f>IF(F64&gt;0,AK64+Z63,"")</f>
        <v/>
      </c>
      <c r="AA64" s="284"/>
      <c r="AB64" s="417" t="str">
        <f>IF(B64&gt;0,ABS(R64-T64)*-1,"")</f>
        <v/>
      </c>
      <c r="AC64" s="419" t="str">
        <f>IF(B64="","",IF(Q64="LONG",(U64-R64),(R64-U64)))</f>
        <v/>
      </c>
      <c r="AD64" s="390"/>
      <c r="AE64" s="396" t="str">
        <f t="shared" si="2"/>
        <v/>
      </c>
      <c r="AF64" s="397" t="str">
        <f t="shared" si="3"/>
        <v/>
      </c>
      <c r="AG64" s="392"/>
      <c r="AH64" s="437" t="str">
        <f>IF(B64&gt;0,(R64*O64),"")</f>
        <v/>
      </c>
      <c r="AI64" s="438" t="str">
        <f>IF(B64&gt;0,(U64*O64),"")</f>
        <v/>
      </c>
      <c r="AJ64" s="390"/>
      <c r="AK64" s="437" t="str">
        <f t="shared" si="4"/>
        <v/>
      </c>
      <c r="AL64" s="288" t="str">
        <f t="shared" si="5"/>
        <v/>
      </c>
      <c r="AM64" s="293"/>
      <c r="AN64" s="275" t="e">
        <f>IF(O64&gt;1,(R64*O64)/AE64,"")</f>
        <v>#VALUE!</v>
      </c>
      <c r="AO64" s="272" t="str">
        <f>IF(B64&gt;0,AN64/#REF!,"")</f>
        <v/>
      </c>
      <c r="AP64" s="276" t="e">
        <f>IF(O64&gt;1,(AN64*AE64),"")</f>
        <v>#VALUE!</v>
      </c>
      <c r="AQ64" s="374" t="e">
        <f>IF(O64&gt;1,(AN64/O64),"")</f>
        <v>#VALUE!</v>
      </c>
    </row>
    <row r="65" spans="2:43" ht="18" customHeight="1" x14ac:dyDescent="0.3">
      <c r="B65" s="401"/>
      <c r="C65" s="274"/>
      <c r="D65" s="285"/>
      <c r="E65" s="286"/>
      <c r="F65" s="286"/>
      <c r="G65" s="286"/>
      <c r="H65" s="287" t="str">
        <f t="shared" si="0"/>
        <v/>
      </c>
      <c r="I65" s="435" t="str">
        <f>IF(B65&gt;0,I64+Y65,"")</f>
        <v/>
      </c>
      <c r="J65" s="427" t="str">
        <f t="shared" si="1"/>
        <v/>
      </c>
      <c r="K65" s="382"/>
      <c r="L65" s="411"/>
      <c r="M65" s="425"/>
      <c r="O65" s="415" t="str">
        <f>IF(L65&gt;0,ROUNDDOWN((J65/AB65),2),"")</f>
        <v/>
      </c>
      <c r="P65" s="429" t="str">
        <f>IF(B65&gt;0,(#REF!*O65),"")</f>
        <v/>
      </c>
      <c r="Q65" s="285"/>
      <c r="R65" s="405"/>
      <c r="S65" s="405"/>
      <c r="T65" s="405"/>
      <c r="U65" s="406"/>
      <c r="V65" s="407" t="str">
        <f>IF(B65&gt;0,(R65-T65)+R65,"")</f>
        <v/>
      </c>
      <c r="W65" s="398"/>
      <c r="X65" s="292" t="str">
        <f>IF(B65&gt;0,IF(AE65&gt;0,(S65-R65)/(R65-T65),""),"")</f>
        <v/>
      </c>
      <c r="Y65" s="418" t="str">
        <f>IF(U65="","",IF(C65&gt;0,AK65,""))</f>
        <v/>
      </c>
      <c r="Z65" s="419" t="str">
        <f>IF(F65&gt;0,AK65+Z64,"")</f>
        <v/>
      </c>
      <c r="AA65" s="284"/>
      <c r="AB65" s="417" t="str">
        <f>IF(B65&gt;0,ABS(R65-T65)*-1,"")</f>
        <v/>
      </c>
      <c r="AC65" s="419" t="str">
        <f>IF(B65="","",IF(Q65="LONG",(U65-R65),(R65-U65)))</f>
        <v/>
      </c>
      <c r="AD65" s="390"/>
      <c r="AE65" s="396" t="str">
        <f t="shared" si="2"/>
        <v/>
      </c>
      <c r="AF65" s="397" t="str">
        <f t="shared" si="3"/>
        <v/>
      </c>
      <c r="AG65" s="392"/>
      <c r="AH65" s="437" t="str">
        <f>IF(B65&gt;0,(R65*O65),"")</f>
        <v/>
      </c>
      <c r="AI65" s="438" t="str">
        <f>IF(B65&gt;0,(U65*O65),"")</f>
        <v/>
      </c>
      <c r="AJ65" s="390"/>
      <c r="AK65" s="437" t="str">
        <f t="shared" si="4"/>
        <v/>
      </c>
      <c r="AL65" s="288" t="str">
        <f t="shared" si="5"/>
        <v/>
      </c>
      <c r="AM65" s="293"/>
      <c r="AN65" s="275" t="e">
        <f>IF(O65&gt;1,(R65*O65)/AE65,"")</f>
        <v>#VALUE!</v>
      </c>
      <c r="AO65" s="272" t="str">
        <f>IF(B65&gt;0,AN65/#REF!,"")</f>
        <v/>
      </c>
      <c r="AP65" s="276" t="e">
        <f>IF(O65&gt;1,(AN65*AE65),"")</f>
        <v>#VALUE!</v>
      </c>
      <c r="AQ65" s="374" t="e">
        <f>IF(O65&gt;1,(AN65/O65),"")</f>
        <v>#VALUE!</v>
      </c>
    </row>
    <row r="66" spans="2:43" ht="18" customHeight="1" x14ac:dyDescent="0.3">
      <c r="B66" s="401"/>
      <c r="C66" s="274"/>
      <c r="D66" s="285"/>
      <c r="E66" s="286"/>
      <c r="F66" s="286"/>
      <c r="G66" s="286"/>
      <c r="H66" s="287" t="str">
        <f t="shared" si="0"/>
        <v/>
      </c>
      <c r="I66" s="435" t="str">
        <f>IF(B66&gt;0,I65+Y66,"")</f>
        <v/>
      </c>
      <c r="J66" s="427" t="str">
        <f t="shared" si="1"/>
        <v/>
      </c>
      <c r="K66" s="382"/>
      <c r="L66" s="411"/>
      <c r="M66" s="425"/>
      <c r="O66" s="415" t="str">
        <f>IF(L66&gt;0,ROUNDDOWN((J66/AB66),2),"")</f>
        <v/>
      </c>
      <c r="P66" s="429" t="str">
        <f>IF(B66&gt;0,(#REF!*O66),"")</f>
        <v/>
      </c>
      <c r="Q66" s="285"/>
      <c r="R66" s="405"/>
      <c r="S66" s="405"/>
      <c r="T66" s="405"/>
      <c r="U66" s="406"/>
      <c r="V66" s="407" t="str">
        <f>IF(B66&gt;0,(R66-T66)+R66,"")</f>
        <v/>
      </c>
      <c r="W66" s="398"/>
      <c r="X66" s="292" t="str">
        <f>IF(B66&gt;0,IF(AE66&gt;0,(S66-R66)/(R66-T66),""),"")</f>
        <v/>
      </c>
      <c r="Y66" s="418" t="str">
        <f>IF(U66="","",IF(C66&gt;0,AK66,""))</f>
        <v/>
      </c>
      <c r="Z66" s="419" t="str">
        <f>IF(F66&gt;0,AK66+Z65,"")</f>
        <v/>
      </c>
      <c r="AA66" s="284"/>
      <c r="AB66" s="417" t="str">
        <f>IF(B66&gt;0,ABS(R66-T66)*-1,"")</f>
        <v/>
      </c>
      <c r="AC66" s="419" t="str">
        <f>IF(B66="","",IF(Q66="LONG",(U66-R66),(R66-U66)))</f>
        <v/>
      </c>
      <c r="AD66" s="390"/>
      <c r="AE66" s="396" t="str">
        <f t="shared" si="2"/>
        <v/>
      </c>
      <c r="AF66" s="397" t="str">
        <f t="shared" si="3"/>
        <v/>
      </c>
      <c r="AG66" s="392"/>
      <c r="AH66" s="437" t="str">
        <f>IF(B66&gt;0,(R66*O66),"")</f>
        <v/>
      </c>
      <c r="AI66" s="438" t="str">
        <f>IF(B66&gt;0,(U66*O66),"")</f>
        <v/>
      </c>
      <c r="AJ66" s="390"/>
      <c r="AK66" s="437" t="str">
        <f t="shared" si="4"/>
        <v/>
      </c>
      <c r="AL66" s="288" t="str">
        <f t="shared" si="5"/>
        <v/>
      </c>
      <c r="AM66" s="293"/>
      <c r="AN66" s="275" t="e">
        <f>IF(O66&gt;1,(R66*O66)/AE66,"")</f>
        <v>#VALUE!</v>
      </c>
      <c r="AO66" s="272" t="str">
        <f>IF(B66&gt;0,AN66/#REF!,"")</f>
        <v/>
      </c>
      <c r="AP66" s="276" t="e">
        <f>IF(O66&gt;1,(AN66*AE66),"")</f>
        <v>#VALUE!</v>
      </c>
      <c r="AQ66" s="374" t="e">
        <f>IF(O66&gt;1,(AN66/O66),"")</f>
        <v>#VALUE!</v>
      </c>
    </row>
    <row r="67" spans="2:43" ht="18" customHeight="1" x14ac:dyDescent="0.3">
      <c r="B67" s="401"/>
      <c r="C67" s="274"/>
      <c r="D67" s="285"/>
      <c r="E67" s="286"/>
      <c r="F67" s="286"/>
      <c r="G67" s="286"/>
      <c r="H67" s="287" t="str">
        <f t="shared" si="0"/>
        <v/>
      </c>
      <c r="I67" s="435" t="str">
        <f>IF(B67&gt;0,I66+Y67,"")</f>
        <v/>
      </c>
      <c r="J67" s="427" t="str">
        <f t="shared" si="1"/>
        <v/>
      </c>
      <c r="K67" s="382"/>
      <c r="L67" s="411"/>
      <c r="M67" s="425"/>
      <c r="O67" s="415" t="str">
        <f>IF(L67&gt;0,ROUNDDOWN((J67/AB67),2),"")</f>
        <v/>
      </c>
      <c r="P67" s="429" t="str">
        <f>IF(B67&gt;0,(#REF!*O67),"")</f>
        <v/>
      </c>
      <c r="Q67" s="285"/>
      <c r="R67" s="405"/>
      <c r="S67" s="405"/>
      <c r="T67" s="405"/>
      <c r="U67" s="406"/>
      <c r="V67" s="407" t="str">
        <f>IF(B67&gt;0,(R67-T67)+R67,"")</f>
        <v/>
      </c>
      <c r="W67" s="398"/>
      <c r="X67" s="292" t="str">
        <f>IF(B67&gt;0,IF(AE67&gt;0,(S67-R67)/(R67-T67),""),"")</f>
        <v/>
      </c>
      <c r="Y67" s="418" t="str">
        <f>IF(U67="","",IF(C67&gt;0,AK67,""))</f>
        <v/>
      </c>
      <c r="Z67" s="419" t="str">
        <f>IF(F67&gt;0,AK67+Z66,"")</f>
        <v/>
      </c>
      <c r="AA67" s="284"/>
      <c r="AB67" s="417" t="str">
        <f>IF(B67&gt;0,ABS(R67-T67)*-1,"")</f>
        <v/>
      </c>
      <c r="AC67" s="419" t="str">
        <f>IF(B67="","",IF(Q67="LONG",(U67-R67),(R67-U67)))</f>
        <v/>
      </c>
      <c r="AD67" s="390"/>
      <c r="AE67" s="396" t="str">
        <f t="shared" si="2"/>
        <v/>
      </c>
      <c r="AF67" s="397" t="str">
        <f t="shared" si="3"/>
        <v/>
      </c>
      <c r="AG67" s="392"/>
      <c r="AH67" s="437" t="str">
        <f>IF(B67&gt;0,(R67*O67),"")</f>
        <v/>
      </c>
      <c r="AI67" s="438" t="str">
        <f>IF(B67&gt;0,(U67*O67),"")</f>
        <v/>
      </c>
      <c r="AJ67" s="390"/>
      <c r="AK67" s="437" t="str">
        <f t="shared" si="4"/>
        <v/>
      </c>
      <c r="AL67" s="288" t="str">
        <f t="shared" si="5"/>
        <v/>
      </c>
      <c r="AM67" s="293"/>
      <c r="AN67" s="275" t="e">
        <f>IF(O67&gt;1,(R67*O67)/AE67,"")</f>
        <v>#VALUE!</v>
      </c>
      <c r="AO67" s="272" t="str">
        <f>IF(B67&gt;0,AN67/#REF!,"")</f>
        <v/>
      </c>
      <c r="AP67" s="276" t="e">
        <f>IF(O67&gt;1,(AN67*AE67),"")</f>
        <v>#VALUE!</v>
      </c>
      <c r="AQ67" s="374" t="e">
        <f>IF(O67&gt;1,(AN67/O67),"")</f>
        <v>#VALUE!</v>
      </c>
    </row>
    <row r="68" spans="2:43" ht="18" customHeight="1" x14ac:dyDescent="0.3">
      <c r="B68" s="401"/>
      <c r="C68" s="274"/>
      <c r="D68" s="285"/>
      <c r="E68" s="286"/>
      <c r="F68" s="286"/>
      <c r="G68" s="286"/>
      <c r="H68" s="287" t="str">
        <f t="shared" si="0"/>
        <v/>
      </c>
      <c r="I68" s="435" t="str">
        <f>IF(B68&gt;0,I67+Y68,"")</f>
        <v/>
      </c>
      <c r="J68" s="427" t="str">
        <f t="shared" si="1"/>
        <v/>
      </c>
      <c r="K68" s="382"/>
      <c r="L68" s="411"/>
      <c r="M68" s="425"/>
      <c r="O68" s="415" t="str">
        <f>IF(L68&gt;0,ROUNDDOWN((J68/AB68),2),"")</f>
        <v/>
      </c>
      <c r="P68" s="429" t="str">
        <f>IF(B68&gt;0,(#REF!*O68),"")</f>
        <v/>
      </c>
      <c r="Q68" s="285"/>
      <c r="R68" s="405"/>
      <c r="S68" s="405"/>
      <c r="T68" s="405"/>
      <c r="U68" s="406"/>
      <c r="V68" s="407" t="str">
        <f>IF(B68&gt;0,(R68-T68)+R68,"")</f>
        <v/>
      </c>
      <c r="W68" s="398"/>
      <c r="X68" s="292" t="str">
        <f>IF(B68&gt;0,IF(AE68&gt;0,(S68-R68)/(R68-T68),""),"")</f>
        <v/>
      </c>
      <c r="Y68" s="418" t="str">
        <f>IF(U68="","",IF(C68&gt;0,AK68,""))</f>
        <v/>
      </c>
      <c r="Z68" s="419" t="str">
        <f>IF(F68&gt;0,AK68+Z67,"")</f>
        <v/>
      </c>
      <c r="AA68" s="284"/>
      <c r="AB68" s="417" t="str">
        <f>IF(B68&gt;0,ABS(R68-T68)*-1,"")</f>
        <v/>
      </c>
      <c r="AC68" s="419" t="str">
        <f>IF(B68="","",IF(Q68="LONG",(U68-R68),(R68-U68)))</f>
        <v/>
      </c>
      <c r="AD68" s="390"/>
      <c r="AE68" s="396" t="str">
        <f t="shared" si="2"/>
        <v/>
      </c>
      <c r="AF68" s="397" t="str">
        <f t="shared" si="3"/>
        <v/>
      </c>
      <c r="AG68" s="392"/>
      <c r="AH68" s="437" t="str">
        <f>IF(B68&gt;0,(R68*O68),"")</f>
        <v/>
      </c>
      <c r="AI68" s="438" t="str">
        <f>IF(B68&gt;0,(U68*O68),"")</f>
        <v/>
      </c>
      <c r="AJ68" s="390"/>
      <c r="AK68" s="437" t="str">
        <f t="shared" si="4"/>
        <v/>
      </c>
      <c r="AL68" s="288" t="str">
        <f t="shared" si="5"/>
        <v/>
      </c>
      <c r="AM68" s="293"/>
      <c r="AN68" s="275" t="e">
        <f>IF(O68&gt;1,(R68*O68)/AE68,"")</f>
        <v>#VALUE!</v>
      </c>
      <c r="AO68" s="272" t="str">
        <f>IF(B68&gt;0,AN68/#REF!,"")</f>
        <v/>
      </c>
      <c r="AP68" s="276" t="e">
        <f>IF(O68&gt;1,(AN68*AE68),"")</f>
        <v>#VALUE!</v>
      </c>
      <c r="AQ68" s="374" t="e">
        <f>IF(O68&gt;1,(AN68/O68),"")</f>
        <v>#VALUE!</v>
      </c>
    </row>
    <row r="69" spans="2:43" ht="18" customHeight="1" x14ac:dyDescent="0.3">
      <c r="B69" s="401"/>
      <c r="C69" s="274"/>
      <c r="D69" s="285"/>
      <c r="E69" s="286"/>
      <c r="F69" s="286"/>
      <c r="G69" s="286"/>
      <c r="H69" s="287" t="str">
        <f t="shared" si="0"/>
        <v/>
      </c>
      <c r="I69" s="435" t="str">
        <f>IF(B69&gt;0,I68+Y69,"")</f>
        <v/>
      </c>
      <c r="J69" s="427" t="str">
        <f t="shared" si="1"/>
        <v/>
      </c>
      <c r="K69" s="382"/>
      <c r="L69" s="411"/>
      <c r="M69" s="425"/>
      <c r="O69" s="415" t="str">
        <f>IF(L69&gt;0,ROUNDDOWN((J69/AB69),2),"")</f>
        <v/>
      </c>
      <c r="P69" s="429" t="str">
        <f>IF(B69&gt;0,(#REF!*O69),"")</f>
        <v/>
      </c>
      <c r="Q69" s="285"/>
      <c r="R69" s="405"/>
      <c r="S69" s="405"/>
      <c r="T69" s="405"/>
      <c r="U69" s="406"/>
      <c r="V69" s="407" t="str">
        <f>IF(B69&gt;0,(R69-T69)+R69,"")</f>
        <v/>
      </c>
      <c r="W69" s="398"/>
      <c r="X69" s="292" t="str">
        <f>IF(B69&gt;0,IF(AE69&gt;0,(S69-R69)/(R69-T69),""),"")</f>
        <v/>
      </c>
      <c r="Y69" s="418" t="str">
        <f>IF(U69="","",IF(C69&gt;0,AK69,""))</f>
        <v/>
      </c>
      <c r="Z69" s="419" t="str">
        <f>IF(F69&gt;0,AK69+Z68,"")</f>
        <v/>
      </c>
      <c r="AA69" s="284"/>
      <c r="AB69" s="417" t="str">
        <f>IF(B69&gt;0,ABS(R69-T69)*-1,"")</f>
        <v/>
      </c>
      <c r="AC69" s="419" t="str">
        <f>IF(B69="","",IF(Q69="LONG",(U69-R69),(R69-U69)))</f>
        <v/>
      </c>
      <c r="AD69" s="390"/>
      <c r="AE69" s="396" t="str">
        <f t="shared" si="2"/>
        <v/>
      </c>
      <c r="AF69" s="397" t="str">
        <f t="shared" si="3"/>
        <v/>
      </c>
      <c r="AG69" s="392"/>
      <c r="AH69" s="437" t="str">
        <f>IF(B69&gt;0,(R69*O69),"")</f>
        <v/>
      </c>
      <c r="AI69" s="438" t="str">
        <f>IF(B69&gt;0,(U69*O69),"")</f>
        <v/>
      </c>
      <c r="AJ69" s="390"/>
      <c r="AK69" s="437" t="str">
        <f t="shared" si="4"/>
        <v/>
      </c>
      <c r="AL69" s="288" t="str">
        <f t="shared" si="5"/>
        <v/>
      </c>
      <c r="AM69" s="293"/>
      <c r="AN69" s="275" t="e">
        <f>IF(O69&gt;1,(R69*O69)/AE69,"")</f>
        <v>#VALUE!</v>
      </c>
      <c r="AO69" s="272" t="str">
        <f>IF(B69&gt;0,AN69/#REF!,"")</f>
        <v/>
      </c>
      <c r="AP69" s="276" t="e">
        <f>IF(O69&gt;1,(AN69*AE69),"")</f>
        <v>#VALUE!</v>
      </c>
      <c r="AQ69" s="374" t="e">
        <f>IF(O69&gt;1,(AN69/O69),"")</f>
        <v>#VALUE!</v>
      </c>
    </row>
    <row r="70" spans="2:43" ht="18" customHeight="1" x14ac:dyDescent="0.3">
      <c r="B70" s="401"/>
      <c r="C70" s="274"/>
      <c r="D70" s="285"/>
      <c r="E70" s="286"/>
      <c r="F70" s="286"/>
      <c r="G70" s="286"/>
      <c r="H70" s="287" t="str">
        <f t="shared" si="0"/>
        <v/>
      </c>
      <c r="I70" s="435" t="str">
        <f>IF(B70&gt;0,I69+Y70,"")</f>
        <v/>
      </c>
      <c r="J70" s="427" t="str">
        <f t="shared" si="1"/>
        <v/>
      </c>
      <c r="K70" s="382"/>
      <c r="L70" s="411"/>
      <c r="M70" s="425"/>
      <c r="O70" s="415" t="str">
        <f>IF(L70&gt;0,ROUNDDOWN((J70/AB70),2),"")</f>
        <v/>
      </c>
      <c r="P70" s="429" t="str">
        <f>IF(B70&gt;0,(#REF!*O70),"")</f>
        <v/>
      </c>
      <c r="Q70" s="285"/>
      <c r="R70" s="405"/>
      <c r="S70" s="405"/>
      <c r="T70" s="405"/>
      <c r="U70" s="406"/>
      <c r="V70" s="407" t="str">
        <f>IF(B70&gt;0,(R70-T70)+R70,"")</f>
        <v/>
      </c>
      <c r="W70" s="398"/>
      <c r="X70" s="292" t="str">
        <f>IF(B70&gt;0,IF(AE70&gt;0,(S70-R70)/(R70-T70),""),"")</f>
        <v/>
      </c>
      <c r="Y70" s="418" t="str">
        <f>IF(U70="","",IF(C70&gt;0,AK70,""))</f>
        <v/>
      </c>
      <c r="Z70" s="419" t="str">
        <f>IF(F70&gt;0,AK70+Z69,"")</f>
        <v/>
      </c>
      <c r="AA70" s="284"/>
      <c r="AB70" s="417" t="str">
        <f>IF(B70&gt;0,ABS(R70-T70)*-1,"")</f>
        <v/>
      </c>
      <c r="AC70" s="419" t="str">
        <f>IF(B70="","",IF(Q70="LONG",(U70-R70),(R70-U70)))</f>
        <v/>
      </c>
      <c r="AD70" s="390"/>
      <c r="AE70" s="396" t="str">
        <f t="shared" si="2"/>
        <v/>
      </c>
      <c r="AF70" s="397" t="str">
        <f t="shared" si="3"/>
        <v/>
      </c>
      <c r="AG70" s="392"/>
      <c r="AH70" s="437" t="str">
        <f>IF(B70&gt;0,(R70*O70),"")</f>
        <v/>
      </c>
      <c r="AI70" s="438" t="str">
        <f>IF(B70&gt;0,(U70*O70),"")</f>
        <v/>
      </c>
      <c r="AJ70" s="390"/>
      <c r="AK70" s="437" t="str">
        <f t="shared" si="4"/>
        <v/>
      </c>
      <c r="AL70" s="288" t="str">
        <f t="shared" si="5"/>
        <v/>
      </c>
      <c r="AM70" s="293"/>
      <c r="AN70" s="275" t="e">
        <f>IF(O70&gt;1,(R70*O70)/AE70,"")</f>
        <v>#VALUE!</v>
      </c>
      <c r="AO70" s="272" t="str">
        <f>IF(B70&gt;0,AN70/#REF!,"")</f>
        <v/>
      </c>
      <c r="AP70" s="276" t="e">
        <f>IF(O70&gt;1,(AN70*AE70),"")</f>
        <v>#VALUE!</v>
      </c>
      <c r="AQ70" s="374" t="e">
        <f>IF(O70&gt;1,(AN70/O70),"")</f>
        <v>#VALUE!</v>
      </c>
    </row>
    <row r="71" spans="2:43" ht="18" customHeight="1" x14ac:dyDescent="0.3">
      <c r="B71" s="401"/>
      <c r="C71" s="274"/>
      <c r="D71" s="285"/>
      <c r="E71" s="286"/>
      <c r="F71" s="286"/>
      <c r="G71" s="286"/>
      <c r="H71" s="287" t="str">
        <f t="shared" si="0"/>
        <v/>
      </c>
      <c r="I71" s="435" t="str">
        <f>IF(B71&gt;0,I70+Y71,"")</f>
        <v/>
      </c>
      <c r="J71" s="427" t="str">
        <f t="shared" si="1"/>
        <v/>
      </c>
      <c r="K71" s="382"/>
      <c r="L71" s="411"/>
      <c r="M71" s="425"/>
      <c r="O71" s="415" t="str">
        <f>IF(L71&gt;0,ROUNDDOWN((J71/AB71),2),"")</f>
        <v/>
      </c>
      <c r="P71" s="429" t="str">
        <f>IF(B71&gt;0,(#REF!*O71),"")</f>
        <v/>
      </c>
      <c r="Q71" s="285"/>
      <c r="R71" s="405"/>
      <c r="S71" s="405"/>
      <c r="T71" s="405"/>
      <c r="U71" s="406"/>
      <c r="V71" s="407" t="str">
        <f>IF(B71&gt;0,(R71-T71)+R71,"")</f>
        <v/>
      </c>
      <c r="W71" s="398"/>
      <c r="X71" s="292" t="str">
        <f>IF(B71&gt;0,IF(AE71&gt;0,(S71-R71)/(R71-T71),""),"")</f>
        <v/>
      </c>
      <c r="Y71" s="418" t="str">
        <f>IF(U71="","",IF(C71&gt;0,AK71,""))</f>
        <v/>
      </c>
      <c r="Z71" s="419" t="str">
        <f>IF(F71&gt;0,AK71+Z70,"")</f>
        <v/>
      </c>
      <c r="AA71" s="284"/>
      <c r="AB71" s="417" t="str">
        <f>IF(B71&gt;0,ABS(R71-T71)*-1,"")</f>
        <v/>
      </c>
      <c r="AC71" s="419" t="str">
        <f>IF(B71="","",IF(Q71="LONG",(U71-R71),(R71-U71)))</f>
        <v/>
      </c>
      <c r="AD71" s="390"/>
      <c r="AE71" s="396" t="str">
        <f t="shared" si="2"/>
        <v/>
      </c>
      <c r="AF71" s="397" t="str">
        <f t="shared" si="3"/>
        <v/>
      </c>
      <c r="AG71" s="392"/>
      <c r="AH71" s="437" t="str">
        <f>IF(B71&gt;0,(R71*O71),"")</f>
        <v/>
      </c>
      <c r="AI71" s="438" t="str">
        <f>IF(B71&gt;0,(U71*O71),"")</f>
        <v/>
      </c>
      <c r="AJ71" s="390"/>
      <c r="AK71" s="437" t="str">
        <f t="shared" si="4"/>
        <v/>
      </c>
      <c r="AL71" s="288" t="str">
        <f t="shared" si="5"/>
        <v/>
      </c>
      <c r="AM71" s="293"/>
      <c r="AN71" s="275" t="e">
        <f>IF(O71&gt;1,(R71*O71)/AE71,"")</f>
        <v>#VALUE!</v>
      </c>
      <c r="AO71" s="272" t="str">
        <f>IF(B71&gt;0,AN71/#REF!,"")</f>
        <v/>
      </c>
      <c r="AP71" s="276" t="e">
        <f>IF(O71&gt;1,(AN71*AE71),"")</f>
        <v>#VALUE!</v>
      </c>
      <c r="AQ71" s="374" t="e">
        <f>IF(O71&gt;1,(AN71/O71),"")</f>
        <v>#VALUE!</v>
      </c>
    </row>
    <row r="72" spans="2:43" ht="18" customHeight="1" x14ac:dyDescent="0.3">
      <c r="B72" s="401"/>
      <c r="C72" s="274"/>
      <c r="D72" s="285"/>
      <c r="E72" s="286"/>
      <c r="F72" s="286"/>
      <c r="G72" s="286"/>
      <c r="H72" s="287" t="str">
        <f t="shared" si="0"/>
        <v/>
      </c>
      <c r="I72" s="435" t="str">
        <f>IF(B72&gt;0,I71+Y72,"")</f>
        <v/>
      </c>
      <c r="J72" s="427" t="str">
        <f t="shared" si="1"/>
        <v/>
      </c>
      <c r="K72" s="382"/>
      <c r="L72" s="411"/>
      <c r="M72" s="425"/>
      <c r="O72" s="415" t="str">
        <f>IF(L72&gt;0,ROUNDDOWN((J72/AB72),2),"")</f>
        <v/>
      </c>
      <c r="P72" s="429" t="str">
        <f>IF(B72&gt;0,(#REF!*O72),"")</f>
        <v/>
      </c>
      <c r="Q72" s="285"/>
      <c r="R72" s="405"/>
      <c r="S72" s="405"/>
      <c r="T72" s="405"/>
      <c r="U72" s="406"/>
      <c r="V72" s="407" t="str">
        <f>IF(B72&gt;0,(R72-T72)+R72,"")</f>
        <v/>
      </c>
      <c r="W72" s="398"/>
      <c r="X72" s="292" t="str">
        <f>IF(B72&gt;0,IF(AE72&gt;0,(S72-R72)/(R72-T72),""),"")</f>
        <v/>
      </c>
      <c r="Y72" s="418" t="str">
        <f>IF(U72="","",IF(C72&gt;0,AK72,""))</f>
        <v/>
      </c>
      <c r="Z72" s="419" t="str">
        <f>IF(F72&gt;0,AK72+Z71,"")</f>
        <v/>
      </c>
      <c r="AA72" s="284"/>
      <c r="AB72" s="417" t="str">
        <f>IF(B72&gt;0,ABS(R72-T72)*-1,"")</f>
        <v/>
      </c>
      <c r="AC72" s="419" t="str">
        <f>IF(B72="","",IF(Q72="LONG",(U72-R72),(R72-U72)))</f>
        <v/>
      </c>
      <c r="AD72" s="390"/>
      <c r="AE72" s="396" t="str">
        <f t="shared" si="2"/>
        <v/>
      </c>
      <c r="AF72" s="397" t="str">
        <f t="shared" si="3"/>
        <v/>
      </c>
      <c r="AG72" s="392"/>
      <c r="AH72" s="437" t="str">
        <f>IF(B72&gt;0,(R72*O72),"")</f>
        <v/>
      </c>
      <c r="AI72" s="438" t="str">
        <f>IF(B72&gt;0,(U72*O72),"")</f>
        <v/>
      </c>
      <c r="AJ72" s="390"/>
      <c r="AK72" s="437" t="str">
        <f t="shared" si="4"/>
        <v/>
      </c>
      <c r="AL72" s="288" t="str">
        <f t="shared" si="5"/>
        <v/>
      </c>
      <c r="AM72" s="293"/>
      <c r="AN72" s="275" t="e">
        <f>IF(O72&gt;1,(R72*O72)/AE72,"")</f>
        <v>#VALUE!</v>
      </c>
      <c r="AO72" s="272" t="str">
        <f>IF(B72&gt;0,AN72/#REF!,"")</f>
        <v/>
      </c>
      <c r="AP72" s="276" t="e">
        <f>IF(O72&gt;1,(AN72*AE72),"")</f>
        <v>#VALUE!</v>
      </c>
      <c r="AQ72" s="374" t="e">
        <f>IF(O72&gt;1,(AN72/O72),"")</f>
        <v>#VALUE!</v>
      </c>
    </row>
    <row r="73" spans="2:43" ht="18" customHeight="1" x14ac:dyDescent="0.3">
      <c r="B73" s="401"/>
      <c r="C73" s="274"/>
      <c r="D73" s="285"/>
      <c r="E73" s="286"/>
      <c r="F73" s="286"/>
      <c r="G73" s="286"/>
      <c r="H73" s="287" t="str">
        <f t="shared" si="0"/>
        <v/>
      </c>
      <c r="I73" s="435" t="str">
        <f>IF(B73&gt;0,I72+Y73,"")</f>
        <v/>
      </c>
      <c r="J73" s="427" t="str">
        <f t="shared" si="1"/>
        <v/>
      </c>
      <c r="K73" s="382"/>
      <c r="L73" s="411"/>
      <c r="M73" s="425"/>
      <c r="O73" s="415" t="str">
        <f>IF(L73&gt;0,ROUNDDOWN((J73/AB73),2),"")</f>
        <v/>
      </c>
      <c r="P73" s="429" t="str">
        <f>IF(B73&gt;0,(#REF!*O73),"")</f>
        <v/>
      </c>
      <c r="Q73" s="285"/>
      <c r="R73" s="405"/>
      <c r="S73" s="405"/>
      <c r="T73" s="405"/>
      <c r="U73" s="406"/>
      <c r="V73" s="407" t="str">
        <f>IF(B73&gt;0,(R73-T73)+R73,"")</f>
        <v/>
      </c>
      <c r="W73" s="398"/>
      <c r="X73" s="292" t="str">
        <f>IF(B73&gt;0,IF(AE73&gt;0,(S73-R73)/(R73-T73),""),"")</f>
        <v/>
      </c>
      <c r="Y73" s="418" t="str">
        <f>IF(U73="","",IF(C73&gt;0,AK73,""))</f>
        <v/>
      </c>
      <c r="Z73" s="419" t="str">
        <f>IF(F73&gt;0,AK73+Z72,"")</f>
        <v/>
      </c>
      <c r="AA73" s="284"/>
      <c r="AB73" s="417" t="str">
        <f>IF(B73&gt;0,ABS(R73-T73)*-1,"")</f>
        <v/>
      </c>
      <c r="AC73" s="419" t="str">
        <f>IF(B73="","",IF(Q73="LONG",(U73-R73),(R73-U73)))</f>
        <v/>
      </c>
      <c r="AD73" s="390"/>
      <c r="AE73" s="396" t="str">
        <f t="shared" si="2"/>
        <v/>
      </c>
      <c r="AF73" s="397" t="str">
        <f t="shared" si="3"/>
        <v/>
      </c>
      <c r="AG73" s="392"/>
      <c r="AH73" s="437" t="str">
        <f>IF(B73&gt;0,(R73*O73),"")</f>
        <v/>
      </c>
      <c r="AI73" s="438" t="str">
        <f>IF(B73&gt;0,(U73*O73),"")</f>
        <v/>
      </c>
      <c r="AJ73" s="390"/>
      <c r="AK73" s="437" t="str">
        <f t="shared" si="4"/>
        <v/>
      </c>
      <c r="AL73" s="288" t="str">
        <f t="shared" si="5"/>
        <v/>
      </c>
      <c r="AM73" s="293"/>
      <c r="AN73" s="275" t="e">
        <f>IF(O73&gt;1,(R73*O73)/AE73,"")</f>
        <v>#VALUE!</v>
      </c>
      <c r="AO73" s="272" t="str">
        <f>IF(B73&gt;0,AN73/#REF!,"")</f>
        <v/>
      </c>
      <c r="AP73" s="276" t="e">
        <f>IF(O73&gt;1,(AN73*AE73),"")</f>
        <v>#VALUE!</v>
      </c>
      <c r="AQ73" s="374" t="e">
        <f>IF(O73&gt;1,(AN73/O73),"")</f>
        <v>#VALUE!</v>
      </c>
    </row>
    <row r="74" spans="2:43" ht="18" customHeight="1" x14ac:dyDescent="0.3">
      <c r="B74" s="401"/>
      <c r="C74" s="274"/>
      <c r="D74" s="285"/>
      <c r="E74" s="286"/>
      <c r="F74" s="286"/>
      <c r="G74" s="286"/>
      <c r="H74" s="287" t="str">
        <f t="shared" si="0"/>
        <v/>
      </c>
      <c r="I74" s="435" t="str">
        <f>IF(B74&gt;0,I73+Y74,"")</f>
        <v/>
      </c>
      <c r="J74" s="427" t="str">
        <f t="shared" si="1"/>
        <v/>
      </c>
      <c r="K74" s="382"/>
      <c r="L74" s="411"/>
      <c r="M74" s="425"/>
      <c r="O74" s="415" t="str">
        <f>IF(L74&gt;0,ROUNDDOWN((J74/AB74),2),"")</f>
        <v/>
      </c>
      <c r="P74" s="429" t="str">
        <f>IF(B74&gt;0,(#REF!*O74),"")</f>
        <v/>
      </c>
      <c r="Q74" s="285"/>
      <c r="R74" s="405"/>
      <c r="S74" s="405"/>
      <c r="T74" s="405"/>
      <c r="U74" s="406"/>
      <c r="V74" s="407" t="str">
        <f>IF(B74&gt;0,(R74-T74)+R74,"")</f>
        <v/>
      </c>
      <c r="W74" s="398"/>
      <c r="X74" s="292" t="str">
        <f>IF(B74&gt;0,IF(AE74&gt;0,(S74-R74)/(R74-T74),""),"")</f>
        <v/>
      </c>
      <c r="Y74" s="418" t="str">
        <f>IF(U74="","",IF(C74&gt;0,AK74,""))</f>
        <v/>
      </c>
      <c r="Z74" s="419" t="str">
        <f>IF(F74&gt;0,AK74+Z73,"")</f>
        <v/>
      </c>
      <c r="AA74" s="284"/>
      <c r="AB74" s="417" t="str">
        <f>IF(B74&gt;0,ABS(R74-T74)*-1,"")</f>
        <v/>
      </c>
      <c r="AC74" s="419" t="str">
        <f>IF(B74="","",IF(Q74="LONG",(U74-R74),(R74-U74)))</f>
        <v/>
      </c>
      <c r="AD74" s="390"/>
      <c r="AE74" s="396" t="str">
        <f t="shared" si="2"/>
        <v/>
      </c>
      <c r="AF74" s="397" t="str">
        <f t="shared" si="3"/>
        <v/>
      </c>
      <c r="AG74" s="392"/>
      <c r="AH74" s="437" t="str">
        <f>IF(B74&gt;0,(R74*O74),"")</f>
        <v/>
      </c>
      <c r="AI74" s="438" t="str">
        <f>IF(B74&gt;0,(U74*O74),"")</f>
        <v/>
      </c>
      <c r="AJ74" s="390"/>
      <c r="AK74" s="437" t="str">
        <f t="shared" si="4"/>
        <v/>
      </c>
      <c r="AL74" s="288" t="str">
        <f t="shared" si="5"/>
        <v/>
      </c>
      <c r="AM74" s="293"/>
      <c r="AN74" s="275" t="e">
        <f>IF(O74&gt;1,(R74*O74)/AE74,"")</f>
        <v>#VALUE!</v>
      </c>
      <c r="AO74" s="272" t="str">
        <f>IF(B74&gt;0,AN74/#REF!,"")</f>
        <v/>
      </c>
      <c r="AP74" s="276" t="e">
        <f>IF(O74&gt;1,(AN74*AE74),"")</f>
        <v>#VALUE!</v>
      </c>
      <c r="AQ74" s="374" t="e">
        <f>IF(O74&gt;1,(AN74/O74),"")</f>
        <v>#VALUE!</v>
      </c>
    </row>
    <row r="75" spans="2:43" ht="18" customHeight="1" x14ac:dyDescent="0.3">
      <c r="B75" s="401"/>
      <c r="C75" s="274"/>
      <c r="D75" s="285"/>
      <c r="E75" s="286"/>
      <c r="F75" s="286"/>
      <c r="G75" s="286"/>
      <c r="H75" s="287" t="str">
        <f t="shared" ref="H75:H138" si="6">IF(F75="","",IF(E75&gt;1,ABS(E75-F75),""))</f>
        <v/>
      </c>
      <c r="I75" s="435" t="str">
        <f>IF(B75&gt;0,I74+Y75,"")</f>
        <v/>
      </c>
      <c r="J75" s="427" t="str">
        <f t="shared" si="1"/>
        <v/>
      </c>
      <c r="K75" s="382"/>
      <c r="L75" s="411"/>
      <c r="M75" s="425"/>
      <c r="O75" s="415" t="str">
        <f>IF(L75&gt;0,ROUNDDOWN((J75/AB75),2),"")</f>
        <v/>
      </c>
      <c r="P75" s="429" t="str">
        <f>IF(B75&gt;0,(#REF!*O75),"")</f>
        <v/>
      </c>
      <c r="Q75" s="285"/>
      <c r="R75" s="405"/>
      <c r="S75" s="405"/>
      <c r="T75" s="405"/>
      <c r="U75" s="406"/>
      <c r="V75" s="407" t="str">
        <f>IF(B75&gt;0,(R75-T75)+R75,"")</f>
        <v/>
      </c>
      <c r="W75" s="398"/>
      <c r="X75" s="292" t="str">
        <f>IF(B75&gt;0,IF(AE75&gt;0,(S75-R75)/(R75-T75),""),"")</f>
        <v/>
      </c>
      <c r="Y75" s="418" t="str">
        <f>IF(U75="","",IF(C75&gt;0,AK75,""))</f>
        <v/>
      </c>
      <c r="Z75" s="419" t="str">
        <f>IF(F75&gt;0,AK75+Z74,"")</f>
        <v/>
      </c>
      <c r="AA75" s="284"/>
      <c r="AB75" s="417" t="str">
        <f>IF(B75&gt;0,ABS(R75-T75)*-1,"")</f>
        <v/>
      </c>
      <c r="AC75" s="419" t="str">
        <f>IF(B75="","",IF(Q75="LONG",(U75-R75),(R75-U75)))</f>
        <v/>
      </c>
      <c r="AD75" s="390"/>
      <c r="AE75" s="396" t="str">
        <f t="shared" si="2"/>
        <v/>
      </c>
      <c r="AF75" s="397" t="str">
        <f t="shared" si="3"/>
        <v/>
      </c>
      <c r="AG75" s="392"/>
      <c r="AH75" s="437" t="str">
        <f>IF(B75&gt;0,(R75*O75),"")</f>
        <v/>
      </c>
      <c r="AI75" s="438" t="str">
        <f>IF(B75&gt;0,(U75*O75),"")</f>
        <v/>
      </c>
      <c r="AJ75" s="390"/>
      <c r="AK75" s="437" t="str">
        <f t="shared" si="4"/>
        <v/>
      </c>
      <c r="AL75" s="288" t="str">
        <f t="shared" si="5"/>
        <v/>
      </c>
      <c r="AM75" s="293"/>
      <c r="AN75" s="275" t="e">
        <f>IF(O75&gt;1,(R75*O75)/AE75,"")</f>
        <v>#VALUE!</v>
      </c>
      <c r="AO75" s="272" t="str">
        <f>IF(B75&gt;0,AN75/#REF!,"")</f>
        <v/>
      </c>
      <c r="AP75" s="276" t="e">
        <f>IF(O75&gt;1,(AN75*AE75),"")</f>
        <v>#VALUE!</v>
      </c>
      <c r="AQ75" s="374" t="e">
        <f>IF(O75&gt;1,(AN75/O75),"")</f>
        <v>#VALUE!</v>
      </c>
    </row>
    <row r="76" spans="2:43" ht="18" customHeight="1" x14ac:dyDescent="0.3">
      <c r="B76" s="401"/>
      <c r="C76" s="274"/>
      <c r="D76" s="285"/>
      <c r="E76" s="286"/>
      <c r="F76" s="286"/>
      <c r="G76" s="286"/>
      <c r="H76" s="287" t="str">
        <f t="shared" si="6"/>
        <v/>
      </c>
      <c r="I76" s="435" t="str">
        <f>IF(B76&gt;0,I75+Y76,"")</f>
        <v/>
      </c>
      <c r="J76" s="427" t="str">
        <f t="shared" ref="J76:J139" si="7">IF(B76&gt;0,I75*L76*-1,"")</f>
        <v/>
      </c>
      <c r="K76" s="382"/>
      <c r="L76" s="411"/>
      <c r="M76" s="425"/>
      <c r="O76" s="415" t="str">
        <f>IF(L76&gt;0,ROUNDDOWN((J76/AB76),2),"")</f>
        <v/>
      </c>
      <c r="P76" s="429" t="str">
        <f>IF(B76&gt;0,(#REF!*O76),"")</f>
        <v/>
      </c>
      <c r="Q76" s="285"/>
      <c r="R76" s="405"/>
      <c r="S76" s="405"/>
      <c r="T76" s="405"/>
      <c r="U76" s="406"/>
      <c r="V76" s="407" t="str">
        <f>IF(B76&gt;0,(R76-T76)+R76,"")</f>
        <v/>
      </c>
      <c r="W76" s="398"/>
      <c r="X76" s="292" t="str">
        <f>IF(B76&gt;0,IF(AE76&gt;0,(S76-R76)/(R76-T76),""),"")</f>
        <v/>
      </c>
      <c r="Y76" s="418" t="str">
        <f>IF(U76="","",IF(C76&gt;0,AK76,""))</f>
        <v/>
      </c>
      <c r="Z76" s="419" t="str">
        <f>IF(F76&gt;0,AK76+Z75,"")</f>
        <v/>
      </c>
      <c r="AA76" s="284"/>
      <c r="AB76" s="417" t="str">
        <f>IF(B76&gt;0,ABS(R76-T76)*-1,"")</f>
        <v/>
      </c>
      <c r="AC76" s="419" t="str">
        <f>IF(B76="","",IF(Q76="LONG",(U76-R76),(R76-U76)))</f>
        <v/>
      </c>
      <c r="AD76" s="390"/>
      <c r="AE76" s="396" t="str">
        <f t="shared" ref="AE76:AE139" si="8">IF(C76&gt;0,R76/M76,"")</f>
        <v/>
      </c>
      <c r="AF76" s="397" t="str">
        <f t="shared" ref="AF76:AF139" si="9">IF(C76&gt;0,M76/R76,"")</f>
        <v/>
      </c>
      <c r="AG76" s="392"/>
      <c r="AH76" s="437" t="str">
        <f>IF(B76&gt;0,(R76*O76),"")</f>
        <v/>
      </c>
      <c r="AI76" s="438" t="str">
        <f>IF(B76&gt;0,(U76*O76),"")</f>
        <v/>
      </c>
      <c r="AJ76" s="390"/>
      <c r="AK76" s="437" t="str">
        <f t="shared" ref="AK76:AK139" si="10">IF(C76&gt;0,AI76-AH76,"")</f>
        <v/>
      </c>
      <c r="AL76" s="288" t="str">
        <f t="shared" ref="AL76:AL139" si="11">IF(B76&gt;0,IF(O76&gt;0,(Y76/I76),""),"")</f>
        <v/>
      </c>
      <c r="AM76" s="293"/>
      <c r="AN76" s="275" t="e">
        <f>IF(O76&gt;1,(R76*O76)/AE76,"")</f>
        <v>#VALUE!</v>
      </c>
      <c r="AO76" s="272" t="str">
        <f>IF(B76&gt;0,AN76/#REF!,"")</f>
        <v/>
      </c>
      <c r="AP76" s="276" t="e">
        <f>IF(O76&gt;1,(AN76*AE76),"")</f>
        <v>#VALUE!</v>
      </c>
      <c r="AQ76" s="374" t="e">
        <f>IF(O76&gt;1,(AN76/O76),"")</f>
        <v>#VALUE!</v>
      </c>
    </row>
    <row r="77" spans="2:43" ht="18" customHeight="1" x14ac:dyDescent="0.3">
      <c r="B77" s="401"/>
      <c r="C77" s="274"/>
      <c r="D77" s="285"/>
      <c r="E77" s="286"/>
      <c r="F77" s="286"/>
      <c r="G77" s="286"/>
      <c r="H77" s="287" t="str">
        <f t="shared" si="6"/>
        <v/>
      </c>
      <c r="I77" s="435" t="str">
        <f>IF(B77&gt;0,I76+Y77,"")</f>
        <v/>
      </c>
      <c r="J77" s="427" t="str">
        <f t="shared" si="7"/>
        <v/>
      </c>
      <c r="K77" s="382"/>
      <c r="L77" s="411"/>
      <c r="M77" s="425"/>
      <c r="O77" s="415" t="str">
        <f>IF(L77&gt;0,ROUNDDOWN((J77/AB77),2),"")</f>
        <v/>
      </c>
      <c r="P77" s="429" t="str">
        <f>IF(B77&gt;0,(#REF!*O77),"")</f>
        <v/>
      </c>
      <c r="Q77" s="285"/>
      <c r="R77" s="405"/>
      <c r="S77" s="405"/>
      <c r="T77" s="405"/>
      <c r="U77" s="406"/>
      <c r="V77" s="407" t="str">
        <f>IF(B77&gt;0,(R77-T77)+R77,"")</f>
        <v/>
      </c>
      <c r="W77" s="398"/>
      <c r="X77" s="292" t="str">
        <f>IF(B77&gt;0,IF(AE77&gt;0,(S77-R77)/(R77-T77),""),"")</f>
        <v/>
      </c>
      <c r="Y77" s="418" t="str">
        <f>IF(U77="","",IF(C77&gt;0,AK77,""))</f>
        <v/>
      </c>
      <c r="Z77" s="419" t="str">
        <f>IF(F77&gt;0,AK77+Z76,"")</f>
        <v/>
      </c>
      <c r="AA77" s="284"/>
      <c r="AB77" s="417" t="str">
        <f>IF(B77&gt;0,ABS(R77-T77)*-1,"")</f>
        <v/>
      </c>
      <c r="AC77" s="419" t="str">
        <f>IF(B77="","",IF(Q77="LONG",(U77-R77),(R77-U77)))</f>
        <v/>
      </c>
      <c r="AD77" s="390"/>
      <c r="AE77" s="396" t="str">
        <f t="shared" si="8"/>
        <v/>
      </c>
      <c r="AF77" s="397" t="str">
        <f t="shared" si="9"/>
        <v/>
      </c>
      <c r="AG77" s="392"/>
      <c r="AH77" s="437" t="str">
        <f>IF(B77&gt;0,(R77*O77),"")</f>
        <v/>
      </c>
      <c r="AI77" s="438" t="str">
        <f>IF(B77&gt;0,(U77*O77),"")</f>
        <v/>
      </c>
      <c r="AJ77" s="390"/>
      <c r="AK77" s="437" t="str">
        <f t="shared" si="10"/>
        <v/>
      </c>
      <c r="AL77" s="288" t="str">
        <f t="shared" si="11"/>
        <v/>
      </c>
      <c r="AM77" s="293"/>
      <c r="AN77" s="275" t="e">
        <f>IF(O77&gt;1,(R77*O77)/AE77,"")</f>
        <v>#VALUE!</v>
      </c>
      <c r="AO77" s="272" t="str">
        <f>IF(B77&gt;0,AN77/#REF!,"")</f>
        <v/>
      </c>
      <c r="AP77" s="276" t="e">
        <f>IF(O77&gt;1,(AN77*AE77),"")</f>
        <v>#VALUE!</v>
      </c>
      <c r="AQ77" s="374" t="e">
        <f>IF(O77&gt;1,(AN77/O77),"")</f>
        <v>#VALUE!</v>
      </c>
    </row>
    <row r="78" spans="2:43" ht="18" customHeight="1" x14ac:dyDescent="0.3">
      <c r="B78" s="401"/>
      <c r="C78" s="274"/>
      <c r="D78" s="285"/>
      <c r="E78" s="286"/>
      <c r="F78" s="286"/>
      <c r="G78" s="286"/>
      <c r="H78" s="287" t="str">
        <f t="shared" si="6"/>
        <v/>
      </c>
      <c r="I78" s="435" t="str">
        <f>IF(B78&gt;0,I77+Y78,"")</f>
        <v/>
      </c>
      <c r="J78" s="427" t="str">
        <f t="shared" si="7"/>
        <v/>
      </c>
      <c r="K78" s="382"/>
      <c r="L78" s="411"/>
      <c r="M78" s="425"/>
      <c r="O78" s="415" t="str">
        <f>IF(L78&gt;0,ROUNDDOWN((J78/AB78),2),"")</f>
        <v/>
      </c>
      <c r="P78" s="429" t="str">
        <f>IF(B78&gt;0,(#REF!*O78),"")</f>
        <v/>
      </c>
      <c r="Q78" s="285"/>
      <c r="R78" s="405"/>
      <c r="S78" s="405"/>
      <c r="T78" s="405"/>
      <c r="U78" s="406"/>
      <c r="V78" s="407" t="str">
        <f>IF(B78&gt;0,(R78-T78)+R78,"")</f>
        <v/>
      </c>
      <c r="W78" s="398"/>
      <c r="X78" s="292" t="str">
        <f>IF(B78&gt;0,IF(AE78&gt;0,(S78-R78)/(R78-T78),""),"")</f>
        <v/>
      </c>
      <c r="Y78" s="418" t="str">
        <f>IF(U78="","",IF(C78&gt;0,AK78,""))</f>
        <v/>
      </c>
      <c r="Z78" s="419" t="str">
        <f>IF(F78&gt;0,AK78+Z77,"")</f>
        <v/>
      </c>
      <c r="AA78" s="284"/>
      <c r="AB78" s="417" t="str">
        <f>IF(B78&gt;0,ABS(R78-T78)*-1,"")</f>
        <v/>
      </c>
      <c r="AC78" s="419" t="str">
        <f>IF(B78="","",IF(Q78="LONG",(U78-R78),(R78-U78)))</f>
        <v/>
      </c>
      <c r="AD78" s="390"/>
      <c r="AE78" s="396" t="str">
        <f t="shared" si="8"/>
        <v/>
      </c>
      <c r="AF78" s="397" t="str">
        <f t="shared" si="9"/>
        <v/>
      </c>
      <c r="AG78" s="392"/>
      <c r="AH78" s="437" t="str">
        <f>IF(B78&gt;0,(R78*O78),"")</f>
        <v/>
      </c>
      <c r="AI78" s="438" t="str">
        <f>IF(B78&gt;0,(U78*O78),"")</f>
        <v/>
      </c>
      <c r="AJ78" s="390"/>
      <c r="AK78" s="437" t="str">
        <f t="shared" si="10"/>
        <v/>
      </c>
      <c r="AL78" s="288" t="str">
        <f t="shared" si="11"/>
        <v/>
      </c>
      <c r="AM78" s="293"/>
      <c r="AN78" s="275" t="e">
        <f>IF(O78&gt;1,(R78*O78)/AE78,"")</f>
        <v>#VALUE!</v>
      </c>
      <c r="AO78" s="272" t="str">
        <f>IF(B78&gt;0,AN78/#REF!,"")</f>
        <v/>
      </c>
      <c r="AP78" s="276" t="e">
        <f>IF(O78&gt;1,(AN78*AE78),"")</f>
        <v>#VALUE!</v>
      </c>
      <c r="AQ78" s="374" t="e">
        <f>IF(O78&gt;1,(AN78/O78),"")</f>
        <v>#VALUE!</v>
      </c>
    </row>
    <row r="79" spans="2:43" ht="18" customHeight="1" x14ac:dyDescent="0.3">
      <c r="B79" s="401"/>
      <c r="C79" s="274"/>
      <c r="D79" s="285"/>
      <c r="E79" s="286"/>
      <c r="F79" s="286"/>
      <c r="G79" s="286"/>
      <c r="H79" s="287" t="str">
        <f t="shared" si="6"/>
        <v/>
      </c>
      <c r="I79" s="435" t="str">
        <f>IF(B79&gt;0,I78+Y79,"")</f>
        <v/>
      </c>
      <c r="J79" s="427" t="str">
        <f t="shared" si="7"/>
        <v/>
      </c>
      <c r="K79" s="382"/>
      <c r="L79" s="411"/>
      <c r="M79" s="425"/>
      <c r="O79" s="415" t="str">
        <f>IF(L79&gt;0,ROUNDDOWN((J79/AB79),2),"")</f>
        <v/>
      </c>
      <c r="P79" s="429" t="str">
        <f>IF(B79&gt;0,(#REF!*O79),"")</f>
        <v/>
      </c>
      <c r="Q79" s="285"/>
      <c r="R79" s="405"/>
      <c r="S79" s="405"/>
      <c r="T79" s="405"/>
      <c r="U79" s="406"/>
      <c r="V79" s="407" t="str">
        <f>IF(B79&gt;0,(R79-T79)+R79,"")</f>
        <v/>
      </c>
      <c r="W79" s="398"/>
      <c r="X79" s="292" t="str">
        <f>IF(B79&gt;0,IF(AE79&gt;0,(S79-R79)/(R79-T79),""),"")</f>
        <v/>
      </c>
      <c r="Y79" s="418" t="str">
        <f>IF(U79="","",IF(C79&gt;0,AK79,""))</f>
        <v/>
      </c>
      <c r="Z79" s="419" t="str">
        <f>IF(F79&gt;0,AK79+Z78,"")</f>
        <v/>
      </c>
      <c r="AA79" s="284"/>
      <c r="AB79" s="417" t="str">
        <f>IF(B79&gt;0,ABS(R79-T79)*-1,"")</f>
        <v/>
      </c>
      <c r="AC79" s="419" t="str">
        <f>IF(B79="","",IF(Q79="LONG",(U79-R79),(R79-U79)))</f>
        <v/>
      </c>
      <c r="AD79" s="390"/>
      <c r="AE79" s="396" t="str">
        <f t="shared" si="8"/>
        <v/>
      </c>
      <c r="AF79" s="397" t="str">
        <f t="shared" si="9"/>
        <v/>
      </c>
      <c r="AG79" s="392"/>
      <c r="AH79" s="437" t="str">
        <f>IF(B79&gt;0,(R79*O79),"")</f>
        <v/>
      </c>
      <c r="AI79" s="438" t="str">
        <f>IF(B79&gt;0,(U79*O79),"")</f>
        <v/>
      </c>
      <c r="AJ79" s="390"/>
      <c r="AK79" s="437" t="str">
        <f t="shared" si="10"/>
        <v/>
      </c>
      <c r="AL79" s="288" t="str">
        <f t="shared" si="11"/>
        <v/>
      </c>
      <c r="AM79" s="293"/>
      <c r="AN79" s="275" t="e">
        <f>IF(O79&gt;1,(R79*O79)/AE79,"")</f>
        <v>#VALUE!</v>
      </c>
      <c r="AO79" s="272" t="str">
        <f>IF(B79&gt;0,AN79/#REF!,"")</f>
        <v/>
      </c>
      <c r="AP79" s="276" t="e">
        <f>IF(O79&gt;1,(AN79*AE79),"")</f>
        <v>#VALUE!</v>
      </c>
      <c r="AQ79" s="374" t="e">
        <f>IF(O79&gt;1,(AN79/O79),"")</f>
        <v>#VALUE!</v>
      </c>
    </row>
    <row r="80" spans="2:43" ht="18" customHeight="1" x14ac:dyDescent="0.3">
      <c r="B80" s="401"/>
      <c r="C80" s="274"/>
      <c r="D80" s="285"/>
      <c r="E80" s="286"/>
      <c r="F80" s="286"/>
      <c r="G80" s="286"/>
      <c r="H80" s="287" t="str">
        <f t="shared" si="6"/>
        <v/>
      </c>
      <c r="I80" s="435" t="str">
        <f>IF(B80&gt;0,I79+Y80,"")</f>
        <v/>
      </c>
      <c r="J80" s="427" t="str">
        <f t="shared" si="7"/>
        <v/>
      </c>
      <c r="K80" s="382"/>
      <c r="L80" s="411"/>
      <c r="M80" s="425"/>
      <c r="O80" s="415" t="str">
        <f>IF(L80&gt;0,ROUNDDOWN((J80/AB80),2),"")</f>
        <v/>
      </c>
      <c r="P80" s="429" t="str">
        <f>IF(B80&gt;0,(#REF!*O80),"")</f>
        <v/>
      </c>
      <c r="Q80" s="285"/>
      <c r="R80" s="405"/>
      <c r="S80" s="405"/>
      <c r="T80" s="405"/>
      <c r="U80" s="406"/>
      <c r="V80" s="407" t="str">
        <f>IF(B80&gt;0,(R80-T80)+R80,"")</f>
        <v/>
      </c>
      <c r="W80" s="398"/>
      <c r="X80" s="292" t="str">
        <f>IF(B80&gt;0,IF(AE80&gt;0,(S80-R80)/(R80-T80),""),"")</f>
        <v/>
      </c>
      <c r="Y80" s="418" t="str">
        <f>IF(U80="","",IF(C80&gt;0,AK80,""))</f>
        <v/>
      </c>
      <c r="Z80" s="419" t="str">
        <f>IF(F80&gt;0,AK80+Z79,"")</f>
        <v/>
      </c>
      <c r="AA80" s="284"/>
      <c r="AB80" s="417" t="str">
        <f>IF(B80&gt;0,ABS(R80-T80)*-1,"")</f>
        <v/>
      </c>
      <c r="AC80" s="419" t="str">
        <f>IF(B80="","",IF(Q80="LONG",(U80-R80),(R80-U80)))</f>
        <v/>
      </c>
      <c r="AD80" s="390"/>
      <c r="AE80" s="396" t="str">
        <f t="shared" si="8"/>
        <v/>
      </c>
      <c r="AF80" s="397" t="str">
        <f t="shared" si="9"/>
        <v/>
      </c>
      <c r="AG80" s="392"/>
      <c r="AH80" s="437" t="str">
        <f>IF(B80&gt;0,(R80*O80),"")</f>
        <v/>
      </c>
      <c r="AI80" s="438" t="str">
        <f>IF(B80&gt;0,(U80*O80),"")</f>
        <v/>
      </c>
      <c r="AJ80" s="390"/>
      <c r="AK80" s="437" t="str">
        <f t="shared" si="10"/>
        <v/>
      </c>
      <c r="AL80" s="288" t="str">
        <f t="shared" si="11"/>
        <v/>
      </c>
      <c r="AM80" s="293"/>
      <c r="AN80" s="275" t="e">
        <f>IF(O80&gt;1,(R80*O80)/AE80,"")</f>
        <v>#VALUE!</v>
      </c>
      <c r="AO80" s="272" t="str">
        <f>IF(B80&gt;0,AN80/#REF!,"")</f>
        <v/>
      </c>
      <c r="AP80" s="276" t="e">
        <f>IF(O80&gt;1,(AN80*AE80),"")</f>
        <v>#VALUE!</v>
      </c>
      <c r="AQ80" s="374" t="e">
        <f>IF(O80&gt;1,(AN80/O80),"")</f>
        <v>#VALUE!</v>
      </c>
    </row>
    <row r="81" spans="2:43" ht="18" customHeight="1" x14ac:dyDescent="0.3">
      <c r="B81" s="401"/>
      <c r="C81" s="274"/>
      <c r="D81" s="285"/>
      <c r="E81" s="286"/>
      <c r="F81" s="286"/>
      <c r="G81" s="286"/>
      <c r="H81" s="287" t="str">
        <f t="shared" si="6"/>
        <v/>
      </c>
      <c r="I81" s="435" t="str">
        <f>IF(B81&gt;0,I80+Y81,"")</f>
        <v/>
      </c>
      <c r="J81" s="427" t="str">
        <f t="shared" si="7"/>
        <v/>
      </c>
      <c r="K81" s="382"/>
      <c r="L81" s="411"/>
      <c r="M81" s="425"/>
      <c r="O81" s="415" t="str">
        <f>IF(L81&gt;0,ROUNDDOWN((J81/AB81),2),"")</f>
        <v/>
      </c>
      <c r="P81" s="429" t="str">
        <f>IF(B81&gt;0,(#REF!*O81),"")</f>
        <v/>
      </c>
      <c r="Q81" s="285"/>
      <c r="R81" s="405"/>
      <c r="S81" s="405"/>
      <c r="T81" s="405"/>
      <c r="U81" s="406"/>
      <c r="V81" s="407" t="str">
        <f>IF(B81&gt;0,(R81-T81)+R81,"")</f>
        <v/>
      </c>
      <c r="W81" s="398"/>
      <c r="X81" s="292" t="str">
        <f>IF(B81&gt;0,IF(AE81&gt;0,(S81-R81)/(R81-T81),""),"")</f>
        <v/>
      </c>
      <c r="Y81" s="418" t="str">
        <f>IF(U81="","",IF(C81&gt;0,AK81,""))</f>
        <v/>
      </c>
      <c r="Z81" s="419" t="str">
        <f>IF(F81&gt;0,AK81+Z80,"")</f>
        <v/>
      </c>
      <c r="AA81" s="284"/>
      <c r="AB81" s="417" t="str">
        <f>IF(B81&gt;0,ABS(R81-T81)*-1,"")</f>
        <v/>
      </c>
      <c r="AC81" s="419" t="str">
        <f>IF(B81="","",IF(Q81="LONG",(U81-R81),(R81-U81)))</f>
        <v/>
      </c>
      <c r="AD81" s="390"/>
      <c r="AE81" s="396" t="str">
        <f t="shared" si="8"/>
        <v/>
      </c>
      <c r="AF81" s="397" t="str">
        <f t="shared" si="9"/>
        <v/>
      </c>
      <c r="AG81" s="392"/>
      <c r="AH81" s="437" t="str">
        <f>IF(B81&gt;0,(R81*O81),"")</f>
        <v/>
      </c>
      <c r="AI81" s="438" t="str">
        <f>IF(B81&gt;0,(U81*O81),"")</f>
        <v/>
      </c>
      <c r="AJ81" s="390"/>
      <c r="AK81" s="437" t="str">
        <f t="shared" si="10"/>
        <v/>
      </c>
      <c r="AL81" s="288" t="str">
        <f t="shared" si="11"/>
        <v/>
      </c>
      <c r="AM81" s="293"/>
      <c r="AN81" s="275" t="e">
        <f>IF(O81&gt;1,(R81*O81)/AE81,"")</f>
        <v>#VALUE!</v>
      </c>
      <c r="AO81" s="272" t="str">
        <f>IF(B81&gt;0,AN81/#REF!,"")</f>
        <v/>
      </c>
      <c r="AP81" s="276" t="e">
        <f>IF(O81&gt;1,(AN81*AE81),"")</f>
        <v>#VALUE!</v>
      </c>
      <c r="AQ81" s="374" t="e">
        <f>IF(O81&gt;1,(AN81/O81),"")</f>
        <v>#VALUE!</v>
      </c>
    </row>
    <row r="82" spans="2:43" ht="18" customHeight="1" x14ac:dyDescent="0.3">
      <c r="B82" s="401"/>
      <c r="C82" s="274"/>
      <c r="D82" s="285"/>
      <c r="E82" s="286"/>
      <c r="F82" s="286"/>
      <c r="G82" s="286"/>
      <c r="H82" s="287" t="str">
        <f t="shared" si="6"/>
        <v/>
      </c>
      <c r="I82" s="435" t="str">
        <f>IF(B82&gt;0,I81+Y82,"")</f>
        <v/>
      </c>
      <c r="J82" s="427" t="str">
        <f t="shared" si="7"/>
        <v/>
      </c>
      <c r="K82" s="382"/>
      <c r="L82" s="411"/>
      <c r="M82" s="425"/>
      <c r="O82" s="415" t="str">
        <f>IF(L82&gt;0,ROUNDDOWN((J82/AB82),2),"")</f>
        <v/>
      </c>
      <c r="P82" s="429" t="str">
        <f>IF(B82&gt;0,(#REF!*O82),"")</f>
        <v/>
      </c>
      <c r="Q82" s="285"/>
      <c r="R82" s="405"/>
      <c r="S82" s="405"/>
      <c r="T82" s="405"/>
      <c r="U82" s="406"/>
      <c r="V82" s="407" t="str">
        <f>IF(B82&gt;0,(R82-T82)+R82,"")</f>
        <v/>
      </c>
      <c r="W82" s="398"/>
      <c r="X82" s="292" t="str">
        <f>IF(B82&gt;0,IF(AE82&gt;0,(S82-R82)/(R82-T82),""),"")</f>
        <v/>
      </c>
      <c r="Y82" s="418" t="str">
        <f>IF(U82="","",IF(C82&gt;0,AK82,""))</f>
        <v/>
      </c>
      <c r="Z82" s="419" t="str">
        <f>IF(F82&gt;0,AK82+Z81,"")</f>
        <v/>
      </c>
      <c r="AA82" s="284"/>
      <c r="AB82" s="417" t="str">
        <f>IF(B82&gt;0,ABS(R82-T82)*-1,"")</f>
        <v/>
      </c>
      <c r="AC82" s="419" t="str">
        <f>IF(B82="","",IF(Q82="LONG",(U82-R82),(R82-U82)))</f>
        <v/>
      </c>
      <c r="AD82" s="390"/>
      <c r="AE82" s="396" t="str">
        <f t="shared" si="8"/>
        <v/>
      </c>
      <c r="AF82" s="397" t="str">
        <f t="shared" si="9"/>
        <v/>
      </c>
      <c r="AG82" s="392"/>
      <c r="AH82" s="437" t="str">
        <f>IF(B82&gt;0,(R82*O82),"")</f>
        <v/>
      </c>
      <c r="AI82" s="438" t="str">
        <f>IF(B82&gt;0,(U82*O82),"")</f>
        <v/>
      </c>
      <c r="AJ82" s="390"/>
      <c r="AK82" s="437" t="str">
        <f t="shared" si="10"/>
        <v/>
      </c>
      <c r="AL82" s="288" t="str">
        <f t="shared" si="11"/>
        <v/>
      </c>
      <c r="AM82" s="293"/>
      <c r="AN82" s="275" t="e">
        <f>IF(O82&gt;1,(R82*O82)/AE82,"")</f>
        <v>#VALUE!</v>
      </c>
      <c r="AO82" s="272" t="str">
        <f>IF(B82&gt;0,AN82/#REF!,"")</f>
        <v/>
      </c>
      <c r="AP82" s="276" t="e">
        <f>IF(O82&gt;1,(AN82*AE82),"")</f>
        <v>#VALUE!</v>
      </c>
      <c r="AQ82" s="374" t="e">
        <f>IF(O82&gt;1,(AN82/O82),"")</f>
        <v>#VALUE!</v>
      </c>
    </row>
    <row r="83" spans="2:43" ht="18" customHeight="1" x14ac:dyDescent="0.3">
      <c r="B83" s="401"/>
      <c r="C83" s="274"/>
      <c r="D83" s="285"/>
      <c r="E83" s="286"/>
      <c r="F83" s="286"/>
      <c r="G83" s="286"/>
      <c r="H83" s="287" t="str">
        <f t="shared" si="6"/>
        <v/>
      </c>
      <c r="I83" s="435" t="str">
        <f>IF(B83&gt;0,I82+Y83,"")</f>
        <v/>
      </c>
      <c r="J83" s="427" t="str">
        <f t="shared" si="7"/>
        <v/>
      </c>
      <c r="K83" s="382"/>
      <c r="L83" s="411"/>
      <c r="M83" s="425"/>
      <c r="O83" s="415" t="str">
        <f>IF(L83&gt;0,ROUNDDOWN((J83/AB83),2),"")</f>
        <v/>
      </c>
      <c r="P83" s="429" t="str">
        <f>IF(B83&gt;0,(#REF!*O83),"")</f>
        <v/>
      </c>
      <c r="Q83" s="285"/>
      <c r="R83" s="405"/>
      <c r="S83" s="405"/>
      <c r="T83" s="405"/>
      <c r="U83" s="406"/>
      <c r="V83" s="407" t="str">
        <f>IF(B83&gt;0,(R83-T83)+R83,"")</f>
        <v/>
      </c>
      <c r="W83" s="398"/>
      <c r="X83" s="292" t="str">
        <f>IF(B83&gt;0,IF(AE83&gt;0,(S83-R83)/(R83-T83),""),"")</f>
        <v/>
      </c>
      <c r="Y83" s="418" t="str">
        <f>IF(U83="","",IF(C83&gt;0,AK83,""))</f>
        <v/>
      </c>
      <c r="Z83" s="419" t="str">
        <f>IF(F83&gt;0,AK83+Z82,"")</f>
        <v/>
      </c>
      <c r="AA83" s="284"/>
      <c r="AB83" s="417" t="str">
        <f>IF(B83&gt;0,ABS(R83-T83)*-1,"")</f>
        <v/>
      </c>
      <c r="AC83" s="419" t="str">
        <f>IF(B83="","",IF(Q83="LONG",(U83-R83),(R83-U83)))</f>
        <v/>
      </c>
      <c r="AD83" s="390"/>
      <c r="AE83" s="396" t="str">
        <f t="shared" si="8"/>
        <v/>
      </c>
      <c r="AF83" s="397" t="str">
        <f t="shared" si="9"/>
        <v/>
      </c>
      <c r="AG83" s="392"/>
      <c r="AH83" s="437" t="str">
        <f>IF(B83&gt;0,(R83*O83),"")</f>
        <v/>
      </c>
      <c r="AI83" s="438" t="str">
        <f>IF(B83&gt;0,(U83*O83),"")</f>
        <v/>
      </c>
      <c r="AJ83" s="390"/>
      <c r="AK83" s="437" t="str">
        <f t="shared" si="10"/>
        <v/>
      </c>
      <c r="AL83" s="288" t="str">
        <f t="shared" si="11"/>
        <v/>
      </c>
      <c r="AM83" s="293"/>
      <c r="AN83" s="275" t="e">
        <f>IF(O83&gt;1,(R83*O83)/AE83,"")</f>
        <v>#VALUE!</v>
      </c>
      <c r="AO83" s="272" t="str">
        <f>IF(B83&gt;0,AN83/#REF!,"")</f>
        <v/>
      </c>
      <c r="AP83" s="276" t="e">
        <f>IF(O83&gt;1,(AN83*AE83),"")</f>
        <v>#VALUE!</v>
      </c>
      <c r="AQ83" s="374" t="e">
        <f>IF(O83&gt;1,(AN83/O83),"")</f>
        <v>#VALUE!</v>
      </c>
    </row>
    <row r="84" spans="2:43" ht="18" customHeight="1" x14ac:dyDescent="0.3">
      <c r="B84" s="401"/>
      <c r="C84" s="274"/>
      <c r="D84" s="285"/>
      <c r="E84" s="286"/>
      <c r="F84" s="286"/>
      <c r="G84" s="286"/>
      <c r="H84" s="287" t="str">
        <f t="shared" si="6"/>
        <v/>
      </c>
      <c r="I84" s="435" t="str">
        <f>IF(B84&gt;0,I83+Y84,"")</f>
        <v/>
      </c>
      <c r="J84" s="427" t="str">
        <f t="shared" si="7"/>
        <v/>
      </c>
      <c r="K84" s="382"/>
      <c r="L84" s="411"/>
      <c r="M84" s="425"/>
      <c r="O84" s="415" t="str">
        <f>IF(L84&gt;0,ROUNDDOWN((J84/AB84),2),"")</f>
        <v/>
      </c>
      <c r="P84" s="429" t="str">
        <f>IF(B84&gt;0,(#REF!*O84),"")</f>
        <v/>
      </c>
      <c r="Q84" s="285"/>
      <c r="R84" s="405"/>
      <c r="S84" s="405"/>
      <c r="T84" s="405"/>
      <c r="U84" s="406"/>
      <c r="V84" s="407" t="str">
        <f>IF(B84&gt;0,(R84-T84)+R84,"")</f>
        <v/>
      </c>
      <c r="W84" s="398"/>
      <c r="X84" s="292" t="str">
        <f>IF(B84&gt;0,IF(AE84&gt;0,(S84-R84)/(R84-T84),""),"")</f>
        <v/>
      </c>
      <c r="Y84" s="418" t="str">
        <f>IF(U84="","",IF(C84&gt;0,AK84,""))</f>
        <v/>
      </c>
      <c r="Z84" s="419" t="str">
        <f>IF(F84&gt;0,AK84+Z83,"")</f>
        <v/>
      </c>
      <c r="AA84" s="284"/>
      <c r="AB84" s="417" t="str">
        <f>IF(B84&gt;0,ABS(R84-T84)*-1,"")</f>
        <v/>
      </c>
      <c r="AC84" s="419" t="str">
        <f>IF(B84="","",IF(Q84="LONG",(U84-R84),(R84-U84)))</f>
        <v/>
      </c>
      <c r="AD84" s="390"/>
      <c r="AE84" s="396" t="str">
        <f t="shared" si="8"/>
        <v/>
      </c>
      <c r="AF84" s="397" t="str">
        <f t="shared" si="9"/>
        <v/>
      </c>
      <c r="AG84" s="392"/>
      <c r="AH84" s="437" t="str">
        <f>IF(B84&gt;0,(R84*O84),"")</f>
        <v/>
      </c>
      <c r="AI84" s="438" t="str">
        <f>IF(B84&gt;0,(U84*O84),"")</f>
        <v/>
      </c>
      <c r="AJ84" s="390"/>
      <c r="AK84" s="437" t="str">
        <f t="shared" si="10"/>
        <v/>
      </c>
      <c r="AL84" s="288" t="str">
        <f t="shared" si="11"/>
        <v/>
      </c>
      <c r="AM84" s="293"/>
      <c r="AN84" s="275" t="e">
        <f>IF(O84&gt;1,(R84*O84)/AE84,"")</f>
        <v>#VALUE!</v>
      </c>
      <c r="AO84" s="272" t="str">
        <f>IF(B84&gt;0,AN84/#REF!,"")</f>
        <v/>
      </c>
      <c r="AP84" s="276" t="e">
        <f>IF(O84&gt;1,(AN84*AE84),"")</f>
        <v>#VALUE!</v>
      </c>
      <c r="AQ84" s="374" t="e">
        <f>IF(O84&gt;1,(AN84/O84),"")</f>
        <v>#VALUE!</v>
      </c>
    </row>
    <row r="85" spans="2:43" ht="18" customHeight="1" x14ac:dyDescent="0.3">
      <c r="B85" s="401"/>
      <c r="C85" s="274"/>
      <c r="D85" s="285"/>
      <c r="E85" s="286"/>
      <c r="F85" s="286"/>
      <c r="G85" s="286"/>
      <c r="H85" s="287" t="str">
        <f t="shared" si="6"/>
        <v/>
      </c>
      <c r="I85" s="435" t="str">
        <f>IF(B85&gt;0,I84+Y85,"")</f>
        <v/>
      </c>
      <c r="J85" s="427" t="str">
        <f t="shared" si="7"/>
        <v/>
      </c>
      <c r="K85" s="382"/>
      <c r="L85" s="411"/>
      <c r="M85" s="425"/>
      <c r="O85" s="415" t="str">
        <f>IF(L85&gt;0,ROUNDDOWN((J85/AB85),2),"")</f>
        <v/>
      </c>
      <c r="P85" s="429" t="str">
        <f>IF(B85&gt;0,(#REF!*O85),"")</f>
        <v/>
      </c>
      <c r="Q85" s="285"/>
      <c r="R85" s="405"/>
      <c r="S85" s="405"/>
      <c r="T85" s="405"/>
      <c r="U85" s="406"/>
      <c r="V85" s="407" t="str">
        <f>IF(B85&gt;0,(R85-T85)+R85,"")</f>
        <v/>
      </c>
      <c r="W85" s="398"/>
      <c r="X85" s="292" t="str">
        <f>IF(B85&gt;0,IF(AE85&gt;0,(S85-R85)/(R85-T85),""),"")</f>
        <v/>
      </c>
      <c r="Y85" s="418" t="str">
        <f>IF(U85="","",IF(C85&gt;0,AK85,""))</f>
        <v/>
      </c>
      <c r="Z85" s="419" t="str">
        <f>IF(F85&gt;0,AK85+Z84,"")</f>
        <v/>
      </c>
      <c r="AA85" s="284"/>
      <c r="AB85" s="417" t="str">
        <f>IF(B85&gt;0,ABS(R85-T85)*-1,"")</f>
        <v/>
      </c>
      <c r="AC85" s="419" t="str">
        <f>IF(B85="","",IF(Q85="LONG",(U85-R85),(R85-U85)))</f>
        <v/>
      </c>
      <c r="AD85" s="390"/>
      <c r="AE85" s="396" t="str">
        <f t="shared" si="8"/>
        <v/>
      </c>
      <c r="AF85" s="397" t="str">
        <f t="shared" si="9"/>
        <v/>
      </c>
      <c r="AG85" s="392"/>
      <c r="AH85" s="437" t="str">
        <f>IF(B85&gt;0,(R85*O85),"")</f>
        <v/>
      </c>
      <c r="AI85" s="438" t="str">
        <f>IF(B85&gt;0,(U85*O85),"")</f>
        <v/>
      </c>
      <c r="AJ85" s="390"/>
      <c r="AK85" s="437" t="str">
        <f t="shared" si="10"/>
        <v/>
      </c>
      <c r="AL85" s="288" t="str">
        <f t="shared" si="11"/>
        <v/>
      </c>
      <c r="AM85" s="293"/>
      <c r="AN85" s="275" t="e">
        <f>IF(O85&gt;1,(R85*O85)/AE85,"")</f>
        <v>#VALUE!</v>
      </c>
      <c r="AO85" s="272" t="str">
        <f>IF(B85&gt;0,AN85/#REF!,"")</f>
        <v/>
      </c>
      <c r="AP85" s="276" t="e">
        <f>IF(O85&gt;1,(AN85*AE85),"")</f>
        <v>#VALUE!</v>
      </c>
      <c r="AQ85" s="374" t="e">
        <f>IF(O85&gt;1,(AN85/O85),"")</f>
        <v>#VALUE!</v>
      </c>
    </row>
    <row r="86" spans="2:43" ht="18" customHeight="1" x14ac:dyDescent="0.3">
      <c r="B86" s="401"/>
      <c r="C86" s="274"/>
      <c r="D86" s="285"/>
      <c r="E86" s="286"/>
      <c r="F86" s="286"/>
      <c r="G86" s="286"/>
      <c r="H86" s="287" t="str">
        <f t="shared" si="6"/>
        <v/>
      </c>
      <c r="I86" s="435" t="str">
        <f>IF(B86&gt;0,I85+Y86,"")</f>
        <v/>
      </c>
      <c r="J86" s="427" t="str">
        <f t="shared" si="7"/>
        <v/>
      </c>
      <c r="K86" s="382"/>
      <c r="L86" s="411"/>
      <c r="M86" s="425"/>
      <c r="O86" s="415" t="str">
        <f>IF(L86&gt;0,ROUNDDOWN((J86/AB86),2),"")</f>
        <v/>
      </c>
      <c r="P86" s="429" t="str">
        <f>IF(B86&gt;0,(#REF!*O86),"")</f>
        <v/>
      </c>
      <c r="Q86" s="285"/>
      <c r="R86" s="405"/>
      <c r="S86" s="405"/>
      <c r="T86" s="405"/>
      <c r="U86" s="406"/>
      <c r="V86" s="407" t="str">
        <f>IF(B86&gt;0,(R86-T86)+R86,"")</f>
        <v/>
      </c>
      <c r="W86" s="398"/>
      <c r="X86" s="292" t="str">
        <f>IF(B86&gt;0,IF(AE86&gt;0,(S86-R86)/(R86-T86),""),"")</f>
        <v/>
      </c>
      <c r="Y86" s="418" t="str">
        <f>IF(U86="","",IF(C86&gt;0,AK86,""))</f>
        <v/>
      </c>
      <c r="Z86" s="419" t="str">
        <f>IF(F86&gt;0,AK86+Z85,"")</f>
        <v/>
      </c>
      <c r="AA86" s="284"/>
      <c r="AB86" s="417" t="str">
        <f>IF(B86&gt;0,ABS(R86-T86)*-1,"")</f>
        <v/>
      </c>
      <c r="AC86" s="419" t="str">
        <f>IF(B86="","",IF(Q86="LONG",(U86-R86),(R86-U86)))</f>
        <v/>
      </c>
      <c r="AD86" s="390"/>
      <c r="AE86" s="396" t="str">
        <f t="shared" si="8"/>
        <v/>
      </c>
      <c r="AF86" s="397" t="str">
        <f t="shared" si="9"/>
        <v/>
      </c>
      <c r="AG86" s="392"/>
      <c r="AH86" s="437" t="str">
        <f>IF(B86&gt;0,(R86*O86),"")</f>
        <v/>
      </c>
      <c r="AI86" s="438" t="str">
        <f>IF(B86&gt;0,(U86*O86),"")</f>
        <v/>
      </c>
      <c r="AJ86" s="390"/>
      <c r="AK86" s="437" t="str">
        <f t="shared" si="10"/>
        <v/>
      </c>
      <c r="AL86" s="288" t="str">
        <f t="shared" si="11"/>
        <v/>
      </c>
      <c r="AM86" s="293"/>
      <c r="AN86" s="275" t="e">
        <f>IF(O86&gt;1,(R86*O86)/AE86,"")</f>
        <v>#VALUE!</v>
      </c>
      <c r="AO86" s="272" t="str">
        <f>IF(B86&gt;0,AN86/#REF!,"")</f>
        <v/>
      </c>
      <c r="AP86" s="276" t="e">
        <f>IF(O86&gt;1,(AN86*AE86),"")</f>
        <v>#VALUE!</v>
      </c>
      <c r="AQ86" s="374" t="e">
        <f>IF(O86&gt;1,(AN86/O86),"")</f>
        <v>#VALUE!</v>
      </c>
    </row>
    <row r="87" spans="2:43" ht="18" customHeight="1" x14ac:dyDescent="0.3">
      <c r="B87" s="401"/>
      <c r="C87" s="274"/>
      <c r="D87" s="285"/>
      <c r="E87" s="286"/>
      <c r="F87" s="286"/>
      <c r="G87" s="286"/>
      <c r="H87" s="287" t="str">
        <f t="shared" si="6"/>
        <v/>
      </c>
      <c r="I87" s="435" t="str">
        <f>IF(B87&gt;0,I86+Y87,"")</f>
        <v/>
      </c>
      <c r="J87" s="427" t="str">
        <f t="shared" si="7"/>
        <v/>
      </c>
      <c r="K87" s="382"/>
      <c r="L87" s="411"/>
      <c r="M87" s="425"/>
      <c r="O87" s="415" t="str">
        <f>IF(L87&gt;0,ROUNDDOWN((J87/AB87),2),"")</f>
        <v/>
      </c>
      <c r="P87" s="429" t="str">
        <f>IF(B87&gt;0,(#REF!*O87),"")</f>
        <v/>
      </c>
      <c r="Q87" s="285"/>
      <c r="R87" s="405"/>
      <c r="S87" s="405"/>
      <c r="T87" s="405"/>
      <c r="U87" s="406"/>
      <c r="V87" s="407" t="str">
        <f>IF(B87&gt;0,(R87-T87)+R87,"")</f>
        <v/>
      </c>
      <c r="W87" s="398"/>
      <c r="X87" s="292" t="str">
        <f>IF(B87&gt;0,IF(AE87&gt;0,(S87-R87)/(R87-T87),""),"")</f>
        <v/>
      </c>
      <c r="Y87" s="418" t="str">
        <f>IF(U87="","",IF(C87&gt;0,AK87,""))</f>
        <v/>
      </c>
      <c r="Z87" s="419" t="str">
        <f>IF(F87&gt;0,AK87+Z86,"")</f>
        <v/>
      </c>
      <c r="AA87" s="284"/>
      <c r="AB87" s="417" t="str">
        <f>IF(B87&gt;0,ABS(R87-T87)*-1,"")</f>
        <v/>
      </c>
      <c r="AC87" s="419" t="str">
        <f>IF(B87="","",IF(Q87="LONG",(U87-R87),(R87-U87)))</f>
        <v/>
      </c>
      <c r="AD87" s="390"/>
      <c r="AE87" s="396" t="str">
        <f t="shared" si="8"/>
        <v/>
      </c>
      <c r="AF87" s="397" t="str">
        <f t="shared" si="9"/>
        <v/>
      </c>
      <c r="AG87" s="392"/>
      <c r="AH87" s="437" t="str">
        <f>IF(B87&gt;0,(R87*O87),"")</f>
        <v/>
      </c>
      <c r="AI87" s="438" t="str">
        <f>IF(B87&gt;0,(U87*O87),"")</f>
        <v/>
      </c>
      <c r="AJ87" s="390"/>
      <c r="AK87" s="437" t="str">
        <f t="shared" si="10"/>
        <v/>
      </c>
      <c r="AL87" s="288" t="str">
        <f t="shared" si="11"/>
        <v/>
      </c>
      <c r="AM87" s="293"/>
      <c r="AN87" s="275" t="e">
        <f>IF(O87&gt;1,(R87*O87)/AE87,"")</f>
        <v>#VALUE!</v>
      </c>
      <c r="AO87" s="272" t="str">
        <f>IF(B87&gt;0,AN87/#REF!,"")</f>
        <v/>
      </c>
      <c r="AP87" s="276" t="e">
        <f>IF(O87&gt;1,(AN87*AE87),"")</f>
        <v>#VALUE!</v>
      </c>
      <c r="AQ87" s="374" t="e">
        <f>IF(O87&gt;1,(AN87/O87),"")</f>
        <v>#VALUE!</v>
      </c>
    </row>
    <row r="88" spans="2:43" ht="18" customHeight="1" x14ac:dyDescent="0.3">
      <c r="B88" s="401"/>
      <c r="C88" s="274"/>
      <c r="D88" s="285"/>
      <c r="E88" s="286"/>
      <c r="F88" s="286"/>
      <c r="G88" s="286"/>
      <c r="H88" s="287" t="str">
        <f t="shared" si="6"/>
        <v/>
      </c>
      <c r="I88" s="435" t="str">
        <f>IF(B88&gt;0,I87+Y88,"")</f>
        <v/>
      </c>
      <c r="J88" s="427" t="str">
        <f t="shared" si="7"/>
        <v/>
      </c>
      <c r="K88" s="382"/>
      <c r="L88" s="411"/>
      <c r="M88" s="425"/>
      <c r="O88" s="415" t="str">
        <f>IF(L88&gt;0,ROUNDDOWN((J88/AB88),2),"")</f>
        <v/>
      </c>
      <c r="P88" s="429" t="str">
        <f>IF(B88&gt;0,(#REF!*O88),"")</f>
        <v/>
      </c>
      <c r="Q88" s="285"/>
      <c r="R88" s="405"/>
      <c r="S88" s="405"/>
      <c r="T88" s="405"/>
      <c r="U88" s="406"/>
      <c r="V88" s="407" t="str">
        <f>IF(B88&gt;0,(R88-T88)+R88,"")</f>
        <v/>
      </c>
      <c r="W88" s="398"/>
      <c r="X88" s="292" t="str">
        <f>IF(B88&gt;0,IF(AE88&gt;0,(S88-R88)/(R88-T88),""),"")</f>
        <v/>
      </c>
      <c r="Y88" s="418" t="str">
        <f>IF(U88="","",IF(C88&gt;0,AK88,""))</f>
        <v/>
      </c>
      <c r="Z88" s="419" t="str">
        <f>IF(F88&gt;0,AK88+Z87,"")</f>
        <v/>
      </c>
      <c r="AA88" s="284"/>
      <c r="AB88" s="417" t="str">
        <f>IF(B88&gt;0,ABS(R88-T88)*-1,"")</f>
        <v/>
      </c>
      <c r="AC88" s="419" t="str">
        <f>IF(B88="","",IF(Q88="LONG",(U88-R88),(R88-U88)))</f>
        <v/>
      </c>
      <c r="AD88" s="390"/>
      <c r="AE88" s="396" t="str">
        <f t="shared" si="8"/>
        <v/>
      </c>
      <c r="AF88" s="397" t="str">
        <f t="shared" si="9"/>
        <v/>
      </c>
      <c r="AG88" s="392"/>
      <c r="AH88" s="437" t="str">
        <f>IF(B88&gt;0,(R88*O88),"")</f>
        <v/>
      </c>
      <c r="AI88" s="438" t="str">
        <f>IF(B88&gt;0,(U88*O88),"")</f>
        <v/>
      </c>
      <c r="AJ88" s="390"/>
      <c r="AK88" s="437" t="str">
        <f t="shared" si="10"/>
        <v/>
      </c>
      <c r="AL88" s="288" t="str">
        <f t="shared" si="11"/>
        <v/>
      </c>
      <c r="AM88" s="293"/>
      <c r="AN88" s="275" t="e">
        <f>IF(O88&gt;1,(R88*O88)/AE88,"")</f>
        <v>#VALUE!</v>
      </c>
      <c r="AO88" s="272" t="str">
        <f>IF(B88&gt;0,AN88/#REF!,"")</f>
        <v/>
      </c>
      <c r="AP88" s="276" t="e">
        <f>IF(O88&gt;1,(AN88*AE88),"")</f>
        <v>#VALUE!</v>
      </c>
      <c r="AQ88" s="374" t="e">
        <f>IF(O88&gt;1,(AN88/O88),"")</f>
        <v>#VALUE!</v>
      </c>
    </row>
    <row r="89" spans="2:43" ht="18" customHeight="1" x14ac:dyDescent="0.3">
      <c r="B89" s="401"/>
      <c r="C89" s="274"/>
      <c r="D89" s="285"/>
      <c r="E89" s="286"/>
      <c r="F89" s="286"/>
      <c r="G89" s="286"/>
      <c r="H89" s="287" t="str">
        <f t="shared" si="6"/>
        <v/>
      </c>
      <c r="I89" s="435" t="str">
        <f>IF(B89&gt;0,I88+Y89,"")</f>
        <v/>
      </c>
      <c r="J89" s="427" t="str">
        <f t="shared" si="7"/>
        <v/>
      </c>
      <c r="K89" s="382"/>
      <c r="L89" s="411"/>
      <c r="M89" s="425"/>
      <c r="O89" s="415" t="str">
        <f>IF(L89&gt;0,ROUNDDOWN((J89/AB89),2),"")</f>
        <v/>
      </c>
      <c r="P89" s="429" t="str">
        <f>IF(B89&gt;0,(#REF!*O89),"")</f>
        <v/>
      </c>
      <c r="Q89" s="285"/>
      <c r="R89" s="405"/>
      <c r="S89" s="405"/>
      <c r="T89" s="405"/>
      <c r="U89" s="406"/>
      <c r="V89" s="407" t="str">
        <f>IF(B89&gt;0,(R89-T89)+R89,"")</f>
        <v/>
      </c>
      <c r="W89" s="398"/>
      <c r="X89" s="292" t="str">
        <f>IF(B89&gt;0,IF(AE89&gt;0,(S89-R89)/(R89-T89),""),"")</f>
        <v/>
      </c>
      <c r="Y89" s="418" t="str">
        <f>IF(U89="","",IF(C89&gt;0,AK89,""))</f>
        <v/>
      </c>
      <c r="Z89" s="419" t="str">
        <f>IF(F89&gt;0,AK89+Z88,"")</f>
        <v/>
      </c>
      <c r="AA89" s="284"/>
      <c r="AB89" s="417" t="str">
        <f>IF(B89&gt;0,ABS(R89-T89)*-1,"")</f>
        <v/>
      </c>
      <c r="AC89" s="419" t="str">
        <f>IF(B89="","",IF(Q89="LONG",(U89-R89),(R89-U89)))</f>
        <v/>
      </c>
      <c r="AD89" s="390"/>
      <c r="AE89" s="396" t="str">
        <f t="shared" si="8"/>
        <v/>
      </c>
      <c r="AF89" s="397" t="str">
        <f t="shared" si="9"/>
        <v/>
      </c>
      <c r="AG89" s="392"/>
      <c r="AH89" s="437" t="str">
        <f>IF(B89&gt;0,(R89*O89),"")</f>
        <v/>
      </c>
      <c r="AI89" s="438" t="str">
        <f>IF(B89&gt;0,(U89*O89),"")</f>
        <v/>
      </c>
      <c r="AJ89" s="390"/>
      <c r="AK89" s="437" t="str">
        <f t="shared" si="10"/>
        <v/>
      </c>
      <c r="AL89" s="288" t="str">
        <f t="shared" si="11"/>
        <v/>
      </c>
      <c r="AM89" s="293"/>
      <c r="AN89" s="275" t="e">
        <f>IF(O89&gt;1,(R89*O89)/AE89,"")</f>
        <v>#VALUE!</v>
      </c>
      <c r="AO89" s="272" t="str">
        <f>IF(B89&gt;0,AN89/#REF!,"")</f>
        <v/>
      </c>
      <c r="AP89" s="276" t="e">
        <f>IF(O89&gt;1,(AN89*AE89),"")</f>
        <v>#VALUE!</v>
      </c>
      <c r="AQ89" s="374" t="e">
        <f>IF(O89&gt;1,(AN89/O89),"")</f>
        <v>#VALUE!</v>
      </c>
    </row>
    <row r="90" spans="2:43" ht="18" customHeight="1" x14ac:dyDescent="0.3">
      <c r="B90" s="401"/>
      <c r="C90" s="274"/>
      <c r="D90" s="285"/>
      <c r="E90" s="286"/>
      <c r="F90" s="286"/>
      <c r="G90" s="286"/>
      <c r="H90" s="287" t="str">
        <f t="shared" si="6"/>
        <v/>
      </c>
      <c r="I90" s="435" t="str">
        <f>IF(B90&gt;0,I89+Y90,"")</f>
        <v/>
      </c>
      <c r="J90" s="427" t="str">
        <f t="shared" si="7"/>
        <v/>
      </c>
      <c r="K90" s="382"/>
      <c r="L90" s="411"/>
      <c r="M90" s="425"/>
      <c r="O90" s="415" t="str">
        <f>IF(L90&gt;0,ROUNDDOWN((J90/AB90),2),"")</f>
        <v/>
      </c>
      <c r="P90" s="429" t="str">
        <f>IF(B90&gt;0,(#REF!*O90),"")</f>
        <v/>
      </c>
      <c r="Q90" s="285"/>
      <c r="R90" s="405"/>
      <c r="S90" s="405"/>
      <c r="T90" s="405"/>
      <c r="U90" s="406"/>
      <c r="V90" s="407" t="str">
        <f>IF(B90&gt;0,(R90-T90)+R90,"")</f>
        <v/>
      </c>
      <c r="W90" s="398"/>
      <c r="X90" s="292" t="str">
        <f>IF(B90&gt;0,IF(AE90&gt;0,(S90-R90)/(R90-T90),""),"")</f>
        <v/>
      </c>
      <c r="Y90" s="418" t="str">
        <f>IF(U90="","",IF(C90&gt;0,AK90,""))</f>
        <v/>
      </c>
      <c r="Z90" s="419" t="str">
        <f>IF(F90&gt;0,AK90+Z89,"")</f>
        <v/>
      </c>
      <c r="AA90" s="284"/>
      <c r="AB90" s="417" t="str">
        <f>IF(B90&gt;0,ABS(R90-T90)*-1,"")</f>
        <v/>
      </c>
      <c r="AC90" s="419" t="str">
        <f>IF(B90="","",IF(Q90="LONG",(U90-R90),(R90-U90)))</f>
        <v/>
      </c>
      <c r="AD90" s="390"/>
      <c r="AE90" s="396" t="str">
        <f t="shared" si="8"/>
        <v/>
      </c>
      <c r="AF90" s="397" t="str">
        <f t="shared" si="9"/>
        <v/>
      </c>
      <c r="AG90" s="392"/>
      <c r="AH90" s="437" t="str">
        <f>IF(B90&gt;0,(R90*O90),"")</f>
        <v/>
      </c>
      <c r="AI90" s="438" t="str">
        <f>IF(B90&gt;0,(U90*O90),"")</f>
        <v/>
      </c>
      <c r="AJ90" s="390"/>
      <c r="AK90" s="437" t="str">
        <f t="shared" si="10"/>
        <v/>
      </c>
      <c r="AL90" s="288" t="str">
        <f t="shared" si="11"/>
        <v/>
      </c>
      <c r="AM90" s="293"/>
      <c r="AN90" s="275" t="e">
        <f>IF(O90&gt;1,(R90*O90)/AE90,"")</f>
        <v>#VALUE!</v>
      </c>
      <c r="AO90" s="272" t="str">
        <f>IF(B90&gt;0,AN90/#REF!,"")</f>
        <v/>
      </c>
      <c r="AP90" s="276" t="e">
        <f>IF(O90&gt;1,(AN90*AE90),"")</f>
        <v>#VALUE!</v>
      </c>
      <c r="AQ90" s="374" t="e">
        <f>IF(O90&gt;1,(AN90/O90),"")</f>
        <v>#VALUE!</v>
      </c>
    </row>
    <row r="91" spans="2:43" ht="18" customHeight="1" x14ac:dyDescent="0.3">
      <c r="B91" s="401"/>
      <c r="C91" s="274"/>
      <c r="D91" s="285"/>
      <c r="E91" s="286"/>
      <c r="F91" s="286"/>
      <c r="G91" s="286"/>
      <c r="H91" s="287" t="str">
        <f t="shared" si="6"/>
        <v/>
      </c>
      <c r="I91" s="435" t="str">
        <f>IF(B91&gt;0,I90+Y91,"")</f>
        <v/>
      </c>
      <c r="J91" s="427" t="str">
        <f t="shared" si="7"/>
        <v/>
      </c>
      <c r="K91" s="382"/>
      <c r="L91" s="411"/>
      <c r="M91" s="425"/>
      <c r="O91" s="415" t="str">
        <f>IF(L91&gt;0,ROUNDDOWN((J91/AB91),2),"")</f>
        <v/>
      </c>
      <c r="P91" s="429" t="str">
        <f>IF(B91&gt;0,(#REF!*O91),"")</f>
        <v/>
      </c>
      <c r="Q91" s="285"/>
      <c r="R91" s="405"/>
      <c r="S91" s="405"/>
      <c r="T91" s="405"/>
      <c r="U91" s="406"/>
      <c r="V91" s="407" t="str">
        <f>IF(B91&gt;0,(R91-T91)+R91,"")</f>
        <v/>
      </c>
      <c r="W91" s="398"/>
      <c r="X91" s="292" t="str">
        <f>IF(B91&gt;0,IF(AE91&gt;0,(S91-R91)/(R91-T91),""),"")</f>
        <v/>
      </c>
      <c r="Y91" s="418" t="str">
        <f>IF(U91="","",IF(C91&gt;0,AK91,""))</f>
        <v/>
      </c>
      <c r="Z91" s="419" t="str">
        <f>IF(F91&gt;0,AK91+Z90,"")</f>
        <v/>
      </c>
      <c r="AA91" s="284"/>
      <c r="AB91" s="417" t="str">
        <f>IF(B91&gt;0,ABS(R91-T91)*-1,"")</f>
        <v/>
      </c>
      <c r="AC91" s="419" t="str">
        <f>IF(B91="","",IF(Q91="LONG",(U91-R91),(R91-U91)))</f>
        <v/>
      </c>
      <c r="AD91" s="390"/>
      <c r="AE91" s="396" t="str">
        <f t="shared" si="8"/>
        <v/>
      </c>
      <c r="AF91" s="397" t="str">
        <f t="shared" si="9"/>
        <v/>
      </c>
      <c r="AG91" s="392"/>
      <c r="AH91" s="437" t="str">
        <f>IF(B91&gt;0,(R91*O91),"")</f>
        <v/>
      </c>
      <c r="AI91" s="438" t="str">
        <f>IF(B91&gt;0,(U91*O91),"")</f>
        <v/>
      </c>
      <c r="AJ91" s="390"/>
      <c r="AK91" s="437" t="str">
        <f t="shared" si="10"/>
        <v/>
      </c>
      <c r="AL91" s="288" t="str">
        <f t="shared" si="11"/>
        <v/>
      </c>
      <c r="AM91" s="293"/>
      <c r="AN91" s="275" t="e">
        <f>IF(O91&gt;1,(R91*O91)/AE91,"")</f>
        <v>#VALUE!</v>
      </c>
      <c r="AO91" s="272" t="str">
        <f>IF(B91&gt;0,AN91/#REF!,"")</f>
        <v/>
      </c>
      <c r="AP91" s="276" t="e">
        <f>IF(O91&gt;1,(AN91*AE91),"")</f>
        <v>#VALUE!</v>
      </c>
      <c r="AQ91" s="374" t="e">
        <f>IF(O91&gt;1,(AN91/O91),"")</f>
        <v>#VALUE!</v>
      </c>
    </row>
    <row r="92" spans="2:43" ht="18" customHeight="1" x14ac:dyDescent="0.3">
      <c r="B92" s="401"/>
      <c r="C92" s="274"/>
      <c r="D92" s="285"/>
      <c r="E92" s="286"/>
      <c r="F92" s="286"/>
      <c r="G92" s="286"/>
      <c r="H92" s="287" t="str">
        <f t="shared" si="6"/>
        <v/>
      </c>
      <c r="I92" s="435" t="str">
        <f>IF(B92&gt;0,I91+Y92,"")</f>
        <v/>
      </c>
      <c r="J92" s="427" t="str">
        <f t="shared" si="7"/>
        <v/>
      </c>
      <c r="K92" s="382"/>
      <c r="L92" s="411"/>
      <c r="M92" s="425"/>
      <c r="O92" s="415" t="str">
        <f>IF(L92&gt;0,ROUNDDOWN((J92/AB92),2),"")</f>
        <v/>
      </c>
      <c r="P92" s="429" t="str">
        <f>IF(B92&gt;0,(#REF!*O92),"")</f>
        <v/>
      </c>
      <c r="Q92" s="285"/>
      <c r="R92" s="405"/>
      <c r="S92" s="405"/>
      <c r="T92" s="405"/>
      <c r="U92" s="406"/>
      <c r="V92" s="407" t="str">
        <f>IF(B92&gt;0,(R92-T92)+R92,"")</f>
        <v/>
      </c>
      <c r="W92" s="398"/>
      <c r="X92" s="292" t="str">
        <f>IF(B92&gt;0,IF(AE92&gt;0,(S92-R92)/(R92-T92),""),"")</f>
        <v/>
      </c>
      <c r="Y92" s="418" t="str">
        <f>IF(U92="","",IF(C92&gt;0,AK92,""))</f>
        <v/>
      </c>
      <c r="Z92" s="419" t="str">
        <f>IF(F92&gt;0,AK92+Z91,"")</f>
        <v/>
      </c>
      <c r="AA92" s="284"/>
      <c r="AB92" s="417" t="str">
        <f>IF(B92&gt;0,ABS(R92-T92)*-1,"")</f>
        <v/>
      </c>
      <c r="AC92" s="419" t="str">
        <f>IF(B92="","",IF(Q92="LONG",(U92-R92),(R92-U92)))</f>
        <v/>
      </c>
      <c r="AD92" s="390"/>
      <c r="AE92" s="396" t="str">
        <f t="shared" si="8"/>
        <v/>
      </c>
      <c r="AF92" s="397" t="str">
        <f t="shared" si="9"/>
        <v/>
      </c>
      <c r="AG92" s="392"/>
      <c r="AH92" s="437" t="str">
        <f>IF(B92&gt;0,(R92*O92),"")</f>
        <v/>
      </c>
      <c r="AI92" s="438" t="str">
        <f>IF(B92&gt;0,(U92*O92),"")</f>
        <v/>
      </c>
      <c r="AJ92" s="390"/>
      <c r="AK92" s="437" t="str">
        <f t="shared" si="10"/>
        <v/>
      </c>
      <c r="AL92" s="288" t="str">
        <f t="shared" si="11"/>
        <v/>
      </c>
      <c r="AM92" s="293"/>
      <c r="AN92" s="275" t="e">
        <f>IF(O92&gt;1,(R92*O92)/AE92,"")</f>
        <v>#VALUE!</v>
      </c>
      <c r="AO92" s="272" t="str">
        <f>IF(B92&gt;0,AN92/#REF!,"")</f>
        <v/>
      </c>
      <c r="AP92" s="276" t="e">
        <f>IF(O92&gt;1,(AN92*AE92),"")</f>
        <v>#VALUE!</v>
      </c>
      <c r="AQ92" s="374" t="e">
        <f>IF(O92&gt;1,(AN92/O92),"")</f>
        <v>#VALUE!</v>
      </c>
    </row>
    <row r="93" spans="2:43" ht="18" customHeight="1" x14ac:dyDescent="0.3">
      <c r="B93" s="401"/>
      <c r="C93" s="274"/>
      <c r="D93" s="285"/>
      <c r="E93" s="286"/>
      <c r="F93" s="286"/>
      <c r="G93" s="286"/>
      <c r="H93" s="287" t="str">
        <f t="shared" si="6"/>
        <v/>
      </c>
      <c r="I93" s="435" t="str">
        <f>IF(B93&gt;0,I92+Y93,"")</f>
        <v/>
      </c>
      <c r="J93" s="427" t="str">
        <f t="shared" si="7"/>
        <v/>
      </c>
      <c r="K93" s="382"/>
      <c r="L93" s="411"/>
      <c r="M93" s="425"/>
      <c r="O93" s="415" t="str">
        <f>IF(L93&gt;0,ROUNDDOWN((J93/AB93),2),"")</f>
        <v/>
      </c>
      <c r="P93" s="429" t="str">
        <f>IF(B93&gt;0,(#REF!*O93),"")</f>
        <v/>
      </c>
      <c r="Q93" s="285"/>
      <c r="R93" s="405"/>
      <c r="S93" s="405"/>
      <c r="T93" s="405"/>
      <c r="U93" s="406"/>
      <c r="V93" s="407" t="str">
        <f>IF(B93&gt;0,(R93-T93)+R93,"")</f>
        <v/>
      </c>
      <c r="W93" s="398"/>
      <c r="X93" s="292" t="str">
        <f>IF(B93&gt;0,IF(AE93&gt;0,(S93-R93)/(R93-T93),""),"")</f>
        <v/>
      </c>
      <c r="Y93" s="418" t="str">
        <f>IF(U93="","",IF(C93&gt;0,AK93,""))</f>
        <v/>
      </c>
      <c r="Z93" s="419" t="str">
        <f>IF(F93&gt;0,AK93+Z92,"")</f>
        <v/>
      </c>
      <c r="AA93" s="284"/>
      <c r="AB93" s="417" t="str">
        <f>IF(B93&gt;0,ABS(R93-T93)*-1,"")</f>
        <v/>
      </c>
      <c r="AC93" s="419" t="str">
        <f>IF(B93="","",IF(Q93="LONG",(U93-R93),(R93-U93)))</f>
        <v/>
      </c>
      <c r="AD93" s="390"/>
      <c r="AE93" s="396" t="str">
        <f t="shared" si="8"/>
        <v/>
      </c>
      <c r="AF93" s="397" t="str">
        <f t="shared" si="9"/>
        <v/>
      </c>
      <c r="AG93" s="392"/>
      <c r="AH93" s="437" t="str">
        <f>IF(B93&gt;0,(R93*O93),"")</f>
        <v/>
      </c>
      <c r="AI93" s="438" t="str">
        <f>IF(B93&gt;0,(U93*O93),"")</f>
        <v/>
      </c>
      <c r="AJ93" s="390"/>
      <c r="AK93" s="437" t="str">
        <f t="shared" si="10"/>
        <v/>
      </c>
      <c r="AL93" s="288" t="str">
        <f t="shared" si="11"/>
        <v/>
      </c>
      <c r="AM93" s="293"/>
      <c r="AN93" s="275" t="e">
        <f>IF(O93&gt;1,(R93*O93)/AE93,"")</f>
        <v>#VALUE!</v>
      </c>
      <c r="AO93" s="272" t="str">
        <f>IF(B93&gt;0,AN93/#REF!,"")</f>
        <v/>
      </c>
      <c r="AP93" s="276" t="e">
        <f>IF(O93&gt;1,(AN93*AE93),"")</f>
        <v>#VALUE!</v>
      </c>
      <c r="AQ93" s="374" t="e">
        <f>IF(O93&gt;1,(AN93/O93),"")</f>
        <v>#VALUE!</v>
      </c>
    </row>
    <row r="94" spans="2:43" ht="18" customHeight="1" x14ac:dyDescent="0.3">
      <c r="B94" s="401"/>
      <c r="C94" s="274"/>
      <c r="D94" s="285"/>
      <c r="E94" s="286"/>
      <c r="F94" s="286"/>
      <c r="G94" s="286"/>
      <c r="H94" s="287" t="str">
        <f t="shared" si="6"/>
        <v/>
      </c>
      <c r="I94" s="435" t="str">
        <f>IF(B94&gt;0,I93+Y94,"")</f>
        <v/>
      </c>
      <c r="J94" s="427" t="str">
        <f t="shared" si="7"/>
        <v/>
      </c>
      <c r="K94" s="382"/>
      <c r="L94" s="411"/>
      <c r="M94" s="425"/>
      <c r="O94" s="415" t="str">
        <f>IF(L94&gt;0,ROUNDDOWN((J94/AB94),2),"")</f>
        <v/>
      </c>
      <c r="P94" s="429" t="str">
        <f>IF(B94&gt;0,(#REF!*O94),"")</f>
        <v/>
      </c>
      <c r="Q94" s="285"/>
      <c r="R94" s="405"/>
      <c r="S94" s="405"/>
      <c r="T94" s="405"/>
      <c r="U94" s="406"/>
      <c r="V94" s="407" t="str">
        <f>IF(B94&gt;0,(R94-T94)+R94,"")</f>
        <v/>
      </c>
      <c r="W94" s="398"/>
      <c r="X94" s="292" t="str">
        <f>IF(B94&gt;0,IF(AE94&gt;0,(S94-R94)/(R94-T94),""),"")</f>
        <v/>
      </c>
      <c r="Y94" s="418" t="str">
        <f>IF(U94="","",IF(C94&gt;0,AK94,""))</f>
        <v/>
      </c>
      <c r="Z94" s="419" t="str">
        <f>IF(F94&gt;0,AK94+Z93,"")</f>
        <v/>
      </c>
      <c r="AA94" s="284"/>
      <c r="AB94" s="417" t="str">
        <f>IF(B94&gt;0,ABS(R94-T94)*-1,"")</f>
        <v/>
      </c>
      <c r="AC94" s="419" t="str">
        <f>IF(B94="","",IF(Q94="LONG",(U94-R94),(R94-U94)))</f>
        <v/>
      </c>
      <c r="AD94" s="390"/>
      <c r="AE94" s="396" t="str">
        <f t="shared" si="8"/>
        <v/>
      </c>
      <c r="AF94" s="397" t="str">
        <f t="shared" si="9"/>
        <v/>
      </c>
      <c r="AG94" s="392"/>
      <c r="AH94" s="437" t="str">
        <f>IF(B94&gt;0,(R94*O94),"")</f>
        <v/>
      </c>
      <c r="AI94" s="438" t="str">
        <f>IF(B94&gt;0,(U94*O94),"")</f>
        <v/>
      </c>
      <c r="AJ94" s="390"/>
      <c r="AK94" s="437" t="str">
        <f t="shared" si="10"/>
        <v/>
      </c>
      <c r="AL94" s="288" t="str">
        <f t="shared" si="11"/>
        <v/>
      </c>
      <c r="AM94" s="293"/>
      <c r="AN94" s="275" t="e">
        <f>IF(O94&gt;1,(R94*O94)/AE94,"")</f>
        <v>#VALUE!</v>
      </c>
      <c r="AO94" s="272" t="str">
        <f>IF(B94&gt;0,AN94/#REF!,"")</f>
        <v/>
      </c>
      <c r="AP94" s="276" t="e">
        <f>IF(O94&gt;1,(AN94*AE94),"")</f>
        <v>#VALUE!</v>
      </c>
      <c r="AQ94" s="374" t="e">
        <f>IF(O94&gt;1,(AN94/O94),"")</f>
        <v>#VALUE!</v>
      </c>
    </row>
    <row r="95" spans="2:43" ht="18" customHeight="1" x14ac:dyDescent="0.3">
      <c r="B95" s="401"/>
      <c r="C95" s="274"/>
      <c r="D95" s="285"/>
      <c r="E95" s="286"/>
      <c r="F95" s="286"/>
      <c r="G95" s="286"/>
      <c r="H95" s="287" t="str">
        <f t="shared" si="6"/>
        <v/>
      </c>
      <c r="I95" s="435" t="str">
        <f>IF(B95&gt;0,I94+Y95,"")</f>
        <v/>
      </c>
      <c r="J95" s="427" t="str">
        <f t="shared" si="7"/>
        <v/>
      </c>
      <c r="K95" s="382"/>
      <c r="L95" s="411"/>
      <c r="M95" s="425"/>
      <c r="O95" s="415" t="str">
        <f>IF(L95&gt;0,ROUNDDOWN((J95/AB95),2),"")</f>
        <v/>
      </c>
      <c r="P95" s="429" t="str">
        <f>IF(B95&gt;0,(#REF!*O95),"")</f>
        <v/>
      </c>
      <c r="Q95" s="285"/>
      <c r="R95" s="405"/>
      <c r="S95" s="405"/>
      <c r="T95" s="405"/>
      <c r="U95" s="406"/>
      <c r="V95" s="407" t="str">
        <f>IF(B95&gt;0,(R95-T95)+R95,"")</f>
        <v/>
      </c>
      <c r="W95" s="398"/>
      <c r="X95" s="292" t="str">
        <f>IF(B95&gt;0,IF(AE95&gt;0,(S95-R95)/(R95-T95),""),"")</f>
        <v/>
      </c>
      <c r="Y95" s="418" t="str">
        <f>IF(U95="","",IF(C95&gt;0,AK95,""))</f>
        <v/>
      </c>
      <c r="Z95" s="419" t="str">
        <f>IF(F95&gt;0,AK95+Z94,"")</f>
        <v/>
      </c>
      <c r="AA95" s="284"/>
      <c r="AB95" s="417" t="str">
        <f>IF(B95&gt;0,ABS(R95-T95)*-1,"")</f>
        <v/>
      </c>
      <c r="AC95" s="419" t="str">
        <f>IF(B95="","",IF(Q95="LONG",(U95-R95),(R95-U95)))</f>
        <v/>
      </c>
      <c r="AD95" s="390"/>
      <c r="AE95" s="396" t="str">
        <f t="shared" si="8"/>
        <v/>
      </c>
      <c r="AF95" s="397" t="str">
        <f t="shared" si="9"/>
        <v/>
      </c>
      <c r="AG95" s="392"/>
      <c r="AH95" s="437" t="str">
        <f>IF(B95&gt;0,(R95*O95),"")</f>
        <v/>
      </c>
      <c r="AI95" s="438" t="str">
        <f>IF(B95&gt;0,(U95*O95),"")</f>
        <v/>
      </c>
      <c r="AJ95" s="390"/>
      <c r="AK95" s="437" t="str">
        <f t="shared" si="10"/>
        <v/>
      </c>
      <c r="AL95" s="288" t="str">
        <f t="shared" si="11"/>
        <v/>
      </c>
      <c r="AM95" s="293"/>
      <c r="AN95" s="275" t="e">
        <f>IF(O95&gt;1,(R95*O95)/AE95,"")</f>
        <v>#VALUE!</v>
      </c>
      <c r="AO95" s="272" t="str">
        <f>IF(B95&gt;0,AN95/#REF!,"")</f>
        <v/>
      </c>
      <c r="AP95" s="276" t="e">
        <f>IF(O95&gt;1,(AN95*AE95),"")</f>
        <v>#VALUE!</v>
      </c>
      <c r="AQ95" s="374" t="e">
        <f>IF(O95&gt;1,(AN95/O95),"")</f>
        <v>#VALUE!</v>
      </c>
    </row>
    <row r="96" spans="2:43" ht="18" customHeight="1" x14ac:dyDescent="0.3">
      <c r="B96" s="401"/>
      <c r="C96" s="274"/>
      <c r="D96" s="285"/>
      <c r="E96" s="286"/>
      <c r="F96" s="286"/>
      <c r="G96" s="286"/>
      <c r="H96" s="287" t="str">
        <f t="shared" si="6"/>
        <v/>
      </c>
      <c r="I96" s="435" t="str">
        <f>IF(B96&gt;0,I95+Y96,"")</f>
        <v/>
      </c>
      <c r="J96" s="427" t="str">
        <f t="shared" si="7"/>
        <v/>
      </c>
      <c r="K96" s="382"/>
      <c r="L96" s="411"/>
      <c r="M96" s="425"/>
      <c r="O96" s="415" t="str">
        <f>IF(L96&gt;0,ROUNDDOWN((J96/AB96),2),"")</f>
        <v/>
      </c>
      <c r="P96" s="429" t="str">
        <f>IF(B96&gt;0,(#REF!*O96),"")</f>
        <v/>
      </c>
      <c r="Q96" s="285"/>
      <c r="R96" s="405"/>
      <c r="S96" s="405"/>
      <c r="T96" s="405"/>
      <c r="U96" s="406"/>
      <c r="V96" s="407" t="str">
        <f>IF(B96&gt;0,(R96-T96)+R96,"")</f>
        <v/>
      </c>
      <c r="W96" s="398"/>
      <c r="X96" s="292" t="str">
        <f>IF(B96&gt;0,IF(AE96&gt;0,(S96-R96)/(R96-T96),""),"")</f>
        <v/>
      </c>
      <c r="Y96" s="418" t="str">
        <f>IF(U96="","",IF(C96&gt;0,AK96,""))</f>
        <v/>
      </c>
      <c r="Z96" s="419" t="str">
        <f>IF(F96&gt;0,AK96+Z95,"")</f>
        <v/>
      </c>
      <c r="AA96" s="284"/>
      <c r="AB96" s="417" t="str">
        <f>IF(B96&gt;0,ABS(R96-T96)*-1,"")</f>
        <v/>
      </c>
      <c r="AC96" s="419" t="str">
        <f>IF(B96="","",IF(Q96="LONG",(U96-R96),(R96-U96)))</f>
        <v/>
      </c>
      <c r="AD96" s="390"/>
      <c r="AE96" s="396" t="str">
        <f t="shared" si="8"/>
        <v/>
      </c>
      <c r="AF96" s="397" t="str">
        <f t="shared" si="9"/>
        <v/>
      </c>
      <c r="AG96" s="392"/>
      <c r="AH96" s="437" t="str">
        <f>IF(B96&gt;0,(R96*O96),"")</f>
        <v/>
      </c>
      <c r="AI96" s="438" t="str">
        <f>IF(B96&gt;0,(U96*O96),"")</f>
        <v/>
      </c>
      <c r="AJ96" s="390"/>
      <c r="AK96" s="437" t="str">
        <f t="shared" si="10"/>
        <v/>
      </c>
      <c r="AL96" s="288" t="str">
        <f t="shared" si="11"/>
        <v/>
      </c>
      <c r="AM96" s="293"/>
      <c r="AN96" s="275" t="e">
        <f>IF(O96&gt;1,(R96*O96)/AE96,"")</f>
        <v>#VALUE!</v>
      </c>
      <c r="AO96" s="272" t="str">
        <f>IF(B96&gt;0,AN96/#REF!,"")</f>
        <v/>
      </c>
      <c r="AP96" s="276" t="e">
        <f>IF(O96&gt;1,(AN96*AE96),"")</f>
        <v>#VALUE!</v>
      </c>
      <c r="AQ96" s="374" t="e">
        <f>IF(O96&gt;1,(AN96/O96),"")</f>
        <v>#VALUE!</v>
      </c>
    </row>
    <row r="97" spans="2:43" ht="18" customHeight="1" x14ac:dyDescent="0.3">
      <c r="B97" s="401"/>
      <c r="C97" s="274"/>
      <c r="D97" s="285"/>
      <c r="E97" s="286"/>
      <c r="F97" s="286"/>
      <c r="G97" s="286"/>
      <c r="H97" s="287" t="str">
        <f t="shared" si="6"/>
        <v/>
      </c>
      <c r="I97" s="435" t="str">
        <f>IF(B97&gt;0,I96+Y97,"")</f>
        <v/>
      </c>
      <c r="J97" s="427" t="str">
        <f t="shared" si="7"/>
        <v/>
      </c>
      <c r="K97" s="382"/>
      <c r="L97" s="411"/>
      <c r="M97" s="425"/>
      <c r="O97" s="415" t="str">
        <f>IF(L97&gt;0,ROUNDDOWN((J97/AB97),2),"")</f>
        <v/>
      </c>
      <c r="P97" s="429" t="str">
        <f>IF(B97&gt;0,(#REF!*O97),"")</f>
        <v/>
      </c>
      <c r="Q97" s="285"/>
      <c r="R97" s="405"/>
      <c r="S97" s="405"/>
      <c r="T97" s="405"/>
      <c r="U97" s="406"/>
      <c r="V97" s="407" t="str">
        <f>IF(B97&gt;0,(R97-T97)+R97,"")</f>
        <v/>
      </c>
      <c r="W97" s="398"/>
      <c r="X97" s="292" t="str">
        <f>IF(B97&gt;0,IF(AE97&gt;0,(S97-R97)/(R97-T97),""),"")</f>
        <v/>
      </c>
      <c r="Y97" s="418" t="str">
        <f>IF(U97="","",IF(C97&gt;0,AK97,""))</f>
        <v/>
      </c>
      <c r="Z97" s="419" t="str">
        <f>IF(F97&gt;0,AK97+Z96,"")</f>
        <v/>
      </c>
      <c r="AA97" s="284"/>
      <c r="AB97" s="417" t="str">
        <f>IF(B97&gt;0,ABS(R97-T97)*-1,"")</f>
        <v/>
      </c>
      <c r="AC97" s="419" t="str">
        <f>IF(B97="","",IF(Q97="LONG",(U97-R97),(R97-U97)))</f>
        <v/>
      </c>
      <c r="AD97" s="390"/>
      <c r="AE97" s="396" t="str">
        <f t="shared" si="8"/>
        <v/>
      </c>
      <c r="AF97" s="397" t="str">
        <f t="shared" si="9"/>
        <v/>
      </c>
      <c r="AG97" s="392"/>
      <c r="AH97" s="437" t="str">
        <f>IF(B97&gt;0,(R97*O97),"")</f>
        <v/>
      </c>
      <c r="AI97" s="438" t="str">
        <f>IF(B97&gt;0,(U97*O97),"")</f>
        <v/>
      </c>
      <c r="AJ97" s="390"/>
      <c r="AK97" s="437" t="str">
        <f t="shared" si="10"/>
        <v/>
      </c>
      <c r="AL97" s="288" t="str">
        <f t="shared" si="11"/>
        <v/>
      </c>
      <c r="AM97" s="293"/>
      <c r="AN97" s="275" t="e">
        <f>IF(O97&gt;1,(R97*O97)/AE97,"")</f>
        <v>#VALUE!</v>
      </c>
      <c r="AO97" s="272" t="str">
        <f>IF(B97&gt;0,AN97/#REF!,"")</f>
        <v/>
      </c>
      <c r="AP97" s="276" t="e">
        <f>IF(O97&gt;1,(AN97*AE97),"")</f>
        <v>#VALUE!</v>
      </c>
      <c r="AQ97" s="374" t="e">
        <f>IF(O97&gt;1,(AN97/O97),"")</f>
        <v>#VALUE!</v>
      </c>
    </row>
    <row r="98" spans="2:43" ht="18" customHeight="1" x14ac:dyDescent="0.3">
      <c r="B98" s="401"/>
      <c r="C98" s="274"/>
      <c r="D98" s="285"/>
      <c r="E98" s="286"/>
      <c r="F98" s="286"/>
      <c r="G98" s="286"/>
      <c r="H98" s="287" t="str">
        <f t="shared" si="6"/>
        <v/>
      </c>
      <c r="I98" s="435" t="str">
        <f>IF(B98&gt;0,I97+Y98,"")</f>
        <v/>
      </c>
      <c r="J98" s="427" t="str">
        <f t="shared" si="7"/>
        <v/>
      </c>
      <c r="K98" s="382"/>
      <c r="L98" s="411"/>
      <c r="M98" s="425"/>
      <c r="O98" s="415" t="str">
        <f>IF(L98&gt;0,ROUNDDOWN((J98/AB98),2),"")</f>
        <v/>
      </c>
      <c r="P98" s="429" t="str">
        <f>IF(B98&gt;0,(#REF!*O98),"")</f>
        <v/>
      </c>
      <c r="Q98" s="285"/>
      <c r="R98" s="405"/>
      <c r="S98" s="405"/>
      <c r="T98" s="405"/>
      <c r="U98" s="406"/>
      <c r="V98" s="407" t="str">
        <f>IF(B98&gt;0,(R98-T98)+R98,"")</f>
        <v/>
      </c>
      <c r="W98" s="398"/>
      <c r="X98" s="292" t="str">
        <f>IF(B98&gt;0,IF(AE98&gt;0,(S98-R98)/(R98-T98),""),"")</f>
        <v/>
      </c>
      <c r="Y98" s="418" t="str">
        <f>IF(U98="","",IF(C98&gt;0,AK98,""))</f>
        <v/>
      </c>
      <c r="Z98" s="419" t="str">
        <f>IF(F98&gt;0,AK98+Z97,"")</f>
        <v/>
      </c>
      <c r="AA98" s="284"/>
      <c r="AB98" s="417" t="str">
        <f>IF(B98&gt;0,ABS(R98-T98)*-1,"")</f>
        <v/>
      </c>
      <c r="AC98" s="419" t="str">
        <f>IF(B98="","",IF(Q98="LONG",(U98-R98),(R98-U98)))</f>
        <v/>
      </c>
      <c r="AD98" s="390"/>
      <c r="AE98" s="396" t="str">
        <f t="shared" si="8"/>
        <v/>
      </c>
      <c r="AF98" s="397" t="str">
        <f t="shared" si="9"/>
        <v/>
      </c>
      <c r="AG98" s="392"/>
      <c r="AH98" s="437" t="str">
        <f>IF(B98&gt;0,(R98*O98),"")</f>
        <v/>
      </c>
      <c r="AI98" s="438" t="str">
        <f>IF(B98&gt;0,(U98*O98),"")</f>
        <v/>
      </c>
      <c r="AJ98" s="390"/>
      <c r="AK98" s="437" t="str">
        <f t="shared" si="10"/>
        <v/>
      </c>
      <c r="AL98" s="288" t="str">
        <f t="shared" si="11"/>
        <v/>
      </c>
      <c r="AM98" s="293"/>
      <c r="AN98" s="275" t="e">
        <f>IF(O98&gt;1,(R98*O98)/AE98,"")</f>
        <v>#VALUE!</v>
      </c>
      <c r="AO98" s="272" t="str">
        <f>IF(B98&gt;0,AN98/#REF!,"")</f>
        <v/>
      </c>
      <c r="AP98" s="276" t="e">
        <f>IF(O98&gt;1,(AN98*AE98),"")</f>
        <v>#VALUE!</v>
      </c>
      <c r="AQ98" s="374" t="e">
        <f>IF(O98&gt;1,(AN98/O98),"")</f>
        <v>#VALUE!</v>
      </c>
    </row>
    <row r="99" spans="2:43" ht="18" customHeight="1" x14ac:dyDescent="0.3">
      <c r="B99" s="401"/>
      <c r="C99" s="274"/>
      <c r="D99" s="285"/>
      <c r="E99" s="286"/>
      <c r="F99" s="286"/>
      <c r="G99" s="286"/>
      <c r="H99" s="287" t="str">
        <f t="shared" si="6"/>
        <v/>
      </c>
      <c r="I99" s="435" t="str">
        <f>IF(B99&gt;0,I98+Y99,"")</f>
        <v/>
      </c>
      <c r="J99" s="427" t="str">
        <f t="shared" si="7"/>
        <v/>
      </c>
      <c r="K99" s="382"/>
      <c r="L99" s="411"/>
      <c r="M99" s="425"/>
      <c r="O99" s="415" t="str">
        <f>IF(L99&gt;0,ROUNDDOWN((J99/AB99),2),"")</f>
        <v/>
      </c>
      <c r="P99" s="429" t="str">
        <f>IF(B99&gt;0,(#REF!*O99),"")</f>
        <v/>
      </c>
      <c r="Q99" s="285"/>
      <c r="R99" s="405"/>
      <c r="S99" s="405"/>
      <c r="T99" s="405"/>
      <c r="U99" s="406"/>
      <c r="V99" s="407" t="str">
        <f>IF(B99&gt;0,(R99-T99)+R99,"")</f>
        <v/>
      </c>
      <c r="W99" s="398"/>
      <c r="X99" s="292" t="str">
        <f>IF(B99&gt;0,IF(AE99&gt;0,(S99-R99)/(R99-T99),""),"")</f>
        <v/>
      </c>
      <c r="Y99" s="418" t="str">
        <f>IF(U99="","",IF(C99&gt;0,AK99,""))</f>
        <v/>
      </c>
      <c r="Z99" s="419" t="str">
        <f>IF(F99&gt;0,AK99+Z98,"")</f>
        <v/>
      </c>
      <c r="AA99" s="284"/>
      <c r="AB99" s="417" t="str">
        <f>IF(B99&gt;0,ABS(R99-T99)*-1,"")</f>
        <v/>
      </c>
      <c r="AC99" s="419" t="str">
        <f>IF(B99="","",IF(Q99="LONG",(U99-R99),(R99-U99)))</f>
        <v/>
      </c>
      <c r="AD99" s="390"/>
      <c r="AE99" s="396" t="str">
        <f t="shared" si="8"/>
        <v/>
      </c>
      <c r="AF99" s="397" t="str">
        <f t="shared" si="9"/>
        <v/>
      </c>
      <c r="AG99" s="392"/>
      <c r="AH99" s="437" t="str">
        <f>IF(B99&gt;0,(R99*O99),"")</f>
        <v/>
      </c>
      <c r="AI99" s="438" t="str">
        <f>IF(B99&gt;0,(U99*O99),"")</f>
        <v/>
      </c>
      <c r="AJ99" s="390"/>
      <c r="AK99" s="437" t="str">
        <f t="shared" si="10"/>
        <v/>
      </c>
      <c r="AL99" s="288" t="str">
        <f t="shared" si="11"/>
        <v/>
      </c>
      <c r="AM99" s="293"/>
      <c r="AN99" s="275" t="e">
        <f>IF(O99&gt;1,(R99*O99)/AE99,"")</f>
        <v>#VALUE!</v>
      </c>
      <c r="AO99" s="272" t="str">
        <f>IF(B99&gt;0,AN99/#REF!,"")</f>
        <v/>
      </c>
      <c r="AP99" s="276" t="e">
        <f>IF(O99&gt;1,(AN99*AE99),"")</f>
        <v>#VALUE!</v>
      </c>
      <c r="AQ99" s="374" t="e">
        <f>IF(O99&gt;1,(AN99/O99),"")</f>
        <v>#VALUE!</v>
      </c>
    </row>
    <row r="100" spans="2:43" ht="18" customHeight="1" x14ac:dyDescent="0.3">
      <c r="B100" s="401"/>
      <c r="C100" s="274"/>
      <c r="D100" s="285"/>
      <c r="E100" s="286"/>
      <c r="F100" s="286"/>
      <c r="G100" s="286"/>
      <c r="H100" s="287" t="str">
        <f t="shared" si="6"/>
        <v/>
      </c>
      <c r="I100" s="435" t="str">
        <f>IF(B100&gt;0,I99+Y100,"")</f>
        <v/>
      </c>
      <c r="J100" s="427" t="str">
        <f t="shared" si="7"/>
        <v/>
      </c>
      <c r="K100" s="382"/>
      <c r="L100" s="411"/>
      <c r="M100" s="425"/>
      <c r="O100" s="415" t="str">
        <f>IF(L100&gt;0,ROUNDDOWN((J100/AB100),2),"")</f>
        <v/>
      </c>
      <c r="P100" s="429" t="str">
        <f>IF(B100&gt;0,(#REF!*O100),"")</f>
        <v/>
      </c>
      <c r="Q100" s="285"/>
      <c r="R100" s="405"/>
      <c r="S100" s="405"/>
      <c r="T100" s="405"/>
      <c r="U100" s="406"/>
      <c r="V100" s="407" t="str">
        <f>IF(B100&gt;0,(R100-T100)+R100,"")</f>
        <v/>
      </c>
      <c r="W100" s="398"/>
      <c r="X100" s="292" t="str">
        <f>IF(B100&gt;0,IF(AE100&gt;0,(S100-R100)/(R100-T100),""),"")</f>
        <v/>
      </c>
      <c r="Y100" s="418" t="str">
        <f>IF(U100="","",IF(C100&gt;0,AK100,""))</f>
        <v/>
      </c>
      <c r="Z100" s="419" t="str">
        <f>IF(F100&gt;0,AK100+Z99,"")</f>
        <v/>
      </c>
      <c r="AA100" s="284"/>
      <c r="AB100" s="417" t="str">
        <f>IF(B100&gt;0,ABS(R100-T100)*-1,"")</f>
        <v/>
      </c>
      <c r="AC100" s="419" t="str">
        <f>IF(B100="","",IF(Q100="LONG",(U100-R100),(R100-U100)))</f>
        <v/>
      </c>
      <c r="AD100" s="390"/>
      <c r="AE100" s="396" t="str">
        <f t="shared" si="8"/>
        <v/>
      </c>
      <c r="AF100" s="397" t="str">
        <f t="shared" si="9"/>
        <v/>
      </c>
      <c r="AG100" s="392"/>
      <c r="AH100" s="437" t="str">
        <f>IF(B100&gt;0,(R100*O100),"")</f>
        <v/>
      </c>
      <c r="AI100" s="438" t="str">
        <f>IF(B100&gt;0,(U100*O100),"")</f>
        <v/>
      </c>
      <c r="AJ100" s="390"/>
      <c r="AK100" s="437" t="str">
        <f t="shared" si="10"/>
        <v/>
      </c>
      <c r="AL100" s="288" t="str">
        <f t="shared" si="11"/>
        <v/>
      </c>
      <c r="AM100" s="293"/>
      <c r="AN100" s="275" t="e">
        <f>IF(O100&gt;1,(R100*O100)/AE100,"")</f>
        <v>#VALUE!</v>
      </c>
      <c r="AO100" s="272" t="str">
        <f>IF(B100&gt;0,AN100/#REF!,"")</f>
        <v/>
      </c>
      <c r="AP100" s="276" t="e">
        <f>IF(O100&gt;1,(AN100*AE100),"")</f>
        <v>#VALUE!</v>
      </c>
      <c r="AQ100" s="374" t="e">
        <f>IF(O100&gt;1,(AN100/O100),"")</f>
        <v>#VALUE!</v>
      </c>
    </row>
    <row r="101" spans="2:43" ht="18" customHeight="1" x14ac:dyDescent="0.3">
      <c r="B101" s="401"/>
      <c r="C101" s="274"/>
      <c r="D101" s="285"/>
      <c r="E101" s="286"/>
      <c r="F101" s="286"/>
      <c r="G101" s="286"/>
      <c r="H101" s="287" t="str">
        <f t="shared" si="6"/>
        <v/>
      </c>
      <c r="I101" s="435" t="str">
        <f>IF(B101&gt;0,I100+Y101,"")</f>
        <v/>
      </c>
      <c r="J101" s="427" t="str">
        <f t="shared" si="7"/>
        <v/>
      </c>
      <c r="K101" s="382"/>
      <c r="L101" s="411"/>
      <c r="M101" s="425"/>
      <c r="O101" s="415" t="str">
        <f>IF(L101&gt;0,ROUNDDOWN((J101/AB101),2),"")</f>
        <v/>
      </c>
      <c r="P101" s="429" t="str">
        <f>IF(B101&gt;0,(#REF!*O101),"")</f>
        <v/>
      </c>
      <c r="Q101" s="285"/>
      <c r="R101" s="405"/>
      <c r="S101" s="405"/>
      <c r="T101" s="405"/>
      <c r="U101" s="406"/>
      <c r="V101" s="407" t="str">
        <f>IF(B101&gt;0,(R101-T101)+R101,"")</f>
        <v/>
      </c>
      <c r="W101" s="398"/>
      <c r="X101" s="292" t="str">
        <f>IF(B101&gt;0,IF(AE101&gt;0,(S101-R101)/(R101-T101),""),"")</f>
        <v/>
      </c>
      <c r="Y101" s="418" t="str">
        <f>IF(U101="","",IF(C101&gt;0,AK101,""))</f>
        <v/>
      </c>
      <c r="Z101" s="419" t="str">
        <f>IF(F101&gt;0,AK101+Z100,"")</f>
        <v/>
      </c>
      <c r="AA101" s="284"/>
      <c r="AB101" s="417" t="str">
        <f>IF(B101&gt;0,ABS(R101-T101)*-1,"")</f>
        <v/>
      </c>
      <c r="AC101" s="419" t="str">
        <f>IF(B101="","",IF(Q101="LONG",(U101-R101),(R101-U101)))</f>
        <v/>
      </c>
      <c r="AD101" s="390"/>
      <c r="AE101" s="396" t="str">
        <f t="shared" si="8"/>
        <v/>
      </c>
      <c r="AF101" s="397" t="str">
        <f t="shared" si="9"/>
        <v/>
      </c>
      <c r="AG101" s="392"/>
      <c r="AH101" s="437" t="str">
        <f>IF(B101&gt;0,(R101*O101),"")</f>
        <v/>
      </c>
      <c r="AI101" s="438" t="str">
        <f>IF(B101&gt;0,(U101*O101),"")</f>
        <v/>
      </c>
      <c r="AJ101" s="390"/>
      <c r="AK101" s="437" t="str">
        <f t="shared" si="10"/>
        <v/>
      </c>
      <c r="AL101" s="288" t="str">
        <f t="shared" si="11"/>
        <v/>
      </c>
      <c r="AM101" s="293"/>
      <c r="AN101" s="275" t="e">
        <f>IF(O101&gt;1,(R101*O101)/AE101,"")</f>
        <v>#VALUE!</v>
      </c>
      <c r="AO101" s="272" t="str">
        <f>IF(B101&gt;0,AN101/#REF!,"")</f>
        <v/>
      </c>
      <c r="AP101" s="276" t="e">
        <f>IF(O101&gt;1,(AN101*AE101),"")</f>
        <v>#VALUE!</v>
      </c>
      <c r="AQ101" s="374" t="e">
        <f>IF(O101&gt;1,(AN101/O101),"")</f>
        <v>#VALUE!</v>
      </c>
    </row>
    <row r="102" spans="2:43" ht="18" customHeight="1" x14ac:dyDescent="0.3">
      <c r="B102" s="401"/>
      <c r="C102" s="274"/>
      <c r="D102" s="285"/>
      <c r="E102" s="286"/>
      <c r="F102" s="286"/>
      <c r="G102" s="286"/>
      <c r="H102" s="287" t="str">
        <f t="shared" si="6"/>
        <v/>
      </c>
      <c r="I102" s="435" t="str">
        <f>IF(B102&gt;0,I101+Y102,"")</f>
        <v/>
      </c>
      <c r="J102" s="427" t="str">
        <f t="shared" si="7"/>
        <v/>
      </c>
      <c r="K102" s="382"/>
      <c r="L102" s="411"/>
      <c r="M102" s="425"/>
      <c r="O102" s="415" t="str">
        <f>IF(L102&gt;0,ROUNDDOWN((J102/AB102),2),"")</f>
        <v/>
      </c>
      <c r="P102" s="429" t="str">
        <f>IF(B102&gt;0,(#REF!*O102),"")</f>
        <v/>
      </c>
      <c r="Q102" s="285"/>
      <c r="R102" s="405"/>
      <c r="S102" s="405"/>
      <c r="T102" s="405"/>
      <c r="U102" s="406"/>
      <c r="V102" s="407" t="str">
        <f>IF(B102&gt;0,(R102-T102)+R102,"")</f>
        <v/>
      </c>
      <c r="W102" s="398"/>
      <c r="X102" s="292" t="str">
        <f>IF(B102&gt;0,IF(AE102&gt;0,(S102-R102)/(R102-T102),""),"")</f>
        <v/>
      </c>
      <c r="Y102" s="418" t="str">
        <f>IF(U102="","",IF(C102&gt;0,AK102,""))</f>
        <v/>
      </c>
      <c r="Z102" s="419" t="str">
        <f>IF(F102&gt;0,AK102+Z101,"")</f>
        <v/>
      </c>
      <c r="AA102" s="284"/>
      <c r="AB102" s="417" t="str">
        <f>IF(B102&gt;0,ABS(R102-T102)*-1,"")</f>
        <v/>
      </c>
      <c r="AC102" s="419" t="str">
        <f>IF(B102="","",IF(Q102="LONG",(U102-R102),(R102-U102)))</f>
        <v/>
      </c>
      <c r="AD102" s="390"/>
      <c r="AE102" s="396" t="str">
        <f t="shared" si="8"/>
        <v/>
      </c>
      <c r="AF102" s="397" t="str">
        <f t="shared" si="9"/>
        <v/>
      </c>
      <c r="AG102" s="392"/>
      <c r="AH102" s="437" t="str">
        <f>IF(B102&gt;0,(R102*O102),"")</f>
        <v/>
      </c>
      <c r="AI102" s="438" t="str">
        <f>IF(B102&gt;0,(U102*O102),"")</f>
        <v/>
      </c>
      <c r="AJ102" s="390"/>
      <c r="AK102" s="437" t="str">
        <f t="shared" si="10"/>
        <v/>
      </c>
      <c r="AL102" s="288" t="str">
        <f t="shared" si="11"/>
        <v/>
      </c>
      <c r="AM102" s="293"/>
      <c r="AN102" s="275" t="e">
        <f>IF(O102&gt;1,(R102*O102)/AE102,"")</f>
        <v>#VALUE!</v>
      </c>
      <c r="AO102" s="272" t="str">
        <f>IF(B102&gt;0,AN102/#REF!,"")</f>
        <v/>
      </c>
      <c r="AP102" s="276" t="e">
        <f>IF(O102&gt;1,(AN102*AE102),"")</f>
        <v>#VALUE!</v>
      </c>
      <c r="AQ102" s="374" t="e">
        <f>IF(O102&gt;1,(AN102/O102),"")</f>
        <v>#VALUE!</v>
      </c>
    </row>
    <row r="103" spans="2:43" ht="18" customHeight="1" x14ac:dyDescent="0.3">
      <c r="B103" s="401"/>
      <c r="C103" s="274"/>
      <c r="D103" s="285"/>
      <c r="E103" s="286"/>
      <c r="F103" s="286"/>
      <c r="G103" s="286"/>
      <c r="H103" s="287" t="str">
        <f t="shared" si="6"/>
        <v/>
      </c>
      <c r="I103" s="435" t="str">
        <f>IF(B103&gt;0,I102+Y103,"")</f>
        <v/>
      </c>
      <c r="J103" s="427" t="str">
        <f t="shared" si="7"/>
        <v/>
      </c>
      <c r="K103" s="382"/>
      <c r="L103" s="411"/>
      <c r="M103" s="425"/>
      <c r="O103" s="415" t="str">
        <f>IF(L103&gt;0,ROUNDDOWN((J103/AB103),2),"")</f>
        <v/>
      </c>
      <c r="P103" s="429" t="str">
        <f>IF(B103&gt;0,(#REF!*O103),"")</f>
        <v/>
      </c>
      <c r="Q103" s="285"/>
      <c r="R103" s="405"/>
      <c r="S103" s="405"/>
      <c r="T103" s="405"/>
      <c r="U103" s="406"/>
      <c r="V103" s="407" t="str">
        <f>IF(B103&gt;0,(R103-T103)+R103,"")</f>
        <v/>
      </c>
      <c r="W103" s="398"/>
      <c r="X103" s="292" t="str">
        <f>IF(B103&gt;0,IF(AE103&gt;0,(S103-R103)/(R103-T103),""),"")</f>
        <v/>
      </c>
      <c r="Y103" s="418" t="str">
        <f>IF(U103="","",IF(C103&gt;0,AK103,""))</f>
        <v/>
      </c>
      <c r="Z103" s="419" t="str">
        <f>IF(F103&gt;0,AK103+Z102,"")</f>
        <v/>
      </c>
      <c r="AA103" s="284"/>
      <c r="AB103" s="417" t="str">
        <f>IF(B103&gt;0,ABS(R103-T103)*-1,"")</f>
        <v/>
      </c>
      <c r="AC103" s="419" t="str">
        <f>IF(B103="","",IF(Q103="LONG",(U103-R103),(R103-U103)))</f>
        <v/>
      </c>
      <c r="AD103" s="390"/>
      <c r="AE103" s="396" t="str">
        <f t="shared" si="8"/>
        <v/>
      </c>
      <c r="AF103" s="397" t="str">
        <f t="shared" si="9"/>
        <v/>
      </c>
      <c r="AG103" s="392"/>
      <c r="AH103" s="437" t="str">
        <f>IF(B103&gt;0,(R103*O103),"")</f>
        <v/>
      </c>
      <c r="AI103" s="438" t="str">
        <f>IF(B103&gt;0,(U103*O103),"")</f>
        <v/>
      </c>
      <c r="AJ103" s="390"/>
      <c r="AK103" s="437" t="str">
        <f t="shared" si="10"/>
        <v/>
      </c>
      <c r="AL103" s="288" t="str">
        <f t="shared" si="11"/>
        <v/>
      </c>
      <c r="AM103" s="293"/>
      <c r="AN103" s="275" t="e">
        <f>IF(O103&gt;1,(R103*O103)/AE103,"")</f>
        <v>#VALUE!</v>
      </c>
      <c r="AO103" s="272" t="str">
        <f>IF(B103&gt;0,AN103/#REF!,"")</f>
        <v/>
      </c>
      <c r="AP103" s="276" t="e">
        <f>IF(O103&gt;1,(AN103*AE103),"")</f>
        <v>#VALUE!</v>
      </c>
      <c r="AQ103" s="374" t="e">
        <f>IF(O103&gt;1,(AN103/O103),"")</f>
        <v>#VALUE!</v>
      </c>
    </row>
    <row r="104" spans="2:43" ht="18" customHeight="1" x14ac:dyDescent="0.3">
      <c r="B104" s="401"/>
      <c r="C104" s="274"/>
      <c r="D104" s="285"/>
      <c r="E104" s="286"/>
      <c r="F104" s="286"/>
      <c r="G104" s="286"/>
      <c r="H104" s="287" t="str">
        <f t="shared" si="6"/>
        <v/>
      </c>
      <c r="I104" s="435" t="str">
        <f>IF(B104&gt;0,I103+Y104,"")</f>
        <v/>
      </c>
      <c r="J104" s="427" t="str">
        <f t="shared" si="7"/>
        <v/>
      </c>
      <c r="K104" s="382"/>
      <c r="L104" s="411"/>
      <c r="M104" s="425"/>
      <c r="O104" s="415" t="str">
        <f>IF(L104&gt;0,ROUNDDOWN((J104/AB104),2),"")</f>
        <v/>
      </c>
      <c r="P104" s="429" t="str">
        <f>IF(B104&gt;0,(#REF!*O104),"")</f>
        <v/>
      </c>
      <c r="Q104" s="285"/>
      <c r="R104" s="405"/>
      <c r="S104" s="405"/>
      <c r="T104" s="405"/>
      <c r="U104" s="406"/>
      <c r="V104" s="407" t="str">
        <f>IF(B104&gt;0,(R104-T104)+R104,"")</f>
        <v/>
      </c>
      <c r="W104" s="398"/>
      <c r="X104" s="292" t="str">
        <f>IF(B104&gt;0,IF(AE104&gt;0,(S104-R104)/(R104-T104),""),"")</f>
        <v/>
      </c>
      <c r="Y104" s="418" t="str">
        <f>IF(U104="","",IF(C104&gt;0,AK104,""))</f>
        <v/>
      </c>
      <c r="Z104" s="419" t="str">
        <f>IF(F104&gt;0,AK104+Z103,"")</f>
        <v/>
      </c>
      <c r="AA104" s="284"/>
      <c r="AB104" s="417" t="str">
        <f>IF(B104&gt;0,ABS(R104-T104)*-1,"")</f>
        <v/>
      </c>
      <c r="AC104" s="419" t="str">
        <f>IF(B104="","",IF(Q104="LONG",(U104-R104),(R104-U104)))</f>
        <v/>
      </c>
      <c r="AD104" s="390"/>
      <c r="AE104" s="396" t="str">
        <f t="shared" si="8"/>
        <v/>
      </c>
      <c r="AF104" s="397" t="str">
        <f t="shared" si="9"/>
        <v/>
      </c>
      <c r="AG104" s="392"/>
      <c r="AH104" s="437" t="str">
        <f>IF(B104&gt;0,(R104*O104),"")</f>
        <v/>
      </c>
      <c r="AI104" s="438" t="str">
        <f>IF(B104&gt;0,(U104*O104),"")</f>
        <v/>
      </c>
      <c r="AJ104" s="390"/>
      <c r="AK104" s="437" t="str">
        <f t="shared" si="10"/>
        <v/>
      </c>
      <c r="AL104" s="288" t="str">
        <f t="shared" si="11"/>
        <v/>
      </c>
      <c r="AM104" s="293"/>
      <c r="AN104" s="275" t="e">
        <f>IF(O104&gt;1,(R104*O104)/AE104,"")</f>
        <v>#VALUE!</v>
      </c>
      <c r="AO104" s="272" t="str">
        <f>IF(B104&gt;0,AN104/#REF!,"")</f>
        <v/>
      </c>
      <c r="AP104" s="276" t="e">
        <f>IF(O104&gt;1,(AN104*AE104),"")</f>
        <v>#VALUE!</v>
      </c>
      <c r="AQ104" s="374" t="e">
        <f>IF(O104&gt;1,(AN104/O104),"")</f>
        <v>#VALUE!</v>
      </c>
    </row>
    <row r="105" spans="2:43" ht="18" customHeight="1" x14ac:dyDescent="0.3">
      <c r="B105" s="401"/>
      <c r="C105" s="274"/>
      <c r="D105" s="285"/>
      <c r="E105" s="286"/>
      <c r="F105" s="286"/>
      <c r="G105" s="286"/>
      <c r="H105" s="287" t="str">
        <f t="shared" si="6"/>
        <v/>
      </c>
      <c r="I105" s="435" t="str">
        <f>IF(B105&gt;0,I104+Y105,"")</f>
        <v/>
      </c>
      <c r="J105" s="427" t="str">
        <f t="shared" si="7"/>
        <v/>
      </c>
      <c r="K105" s="382"/>
      <c r="L105" s="411"/>
      <c r="M105" s="425"/>
      <c r="O105" s="415" t="str">
        <f>IF(L105&gt;0,ROUNDDOWN((J105/AB105),2),"")</f>
        <v/>
      </c>
      <c r="P105" s="429" t="str">
        <f>IF(B105&gt;0,(#REF!*O105),"")</f>
        <v/>
      </c>
      <c r="Q105" s="285"/>
      <c r="R105" s="405"/>
      <c r="S105" s="405"/>
      <c r="T105" s="405"/>
      <c r="U105" s="406"/>
      <c r="V105" s="407" t="str">
        <f>IF(B105&gt;0,(R105-T105)+R105,"")</f>
        <v/>
      </c>
      <c r="W105" s="398"/>
      <c r="X105" s="292" t="str">
        <f>IF(B105&gt;0,IF(AE105&gt;0,(S105-R105)/(R105-T105),""),"")</f>
        <v/>
      </c>
      <c r="Y105" s="418" t="str">
        <f>IF(U105="","",IF(C105&gt;0,AK105,""))</f>
        <v/>
      </c>
      <c r="Z105" s="419" t="str">
        <f>IF(F105&gt;0,AK105+Z104,"")</f>
        <v/>
      </c>
      <c r="AA105" s="284"/>
      <c r="AB105" s="417" t="str">
        <f>IF(B105&gt;0,ABS(R105-T105)*-1,"")</f>
        <v/>
      </c>
      <c r="AC105" s="419" t="str">
        <f>IF(B105="","",IF(Q105="LONG",(U105-R105),(R105-U105)))</f>
        <v/>
      </c>
      <c r="AD105" s="390"/>
      <c r="AE105" s="396" t="str">
        <f t="shared" si="8"/>
        <v/>
      </c>
      <c r="AF105" s="397" t="str">
        <f t="shared" si="9"/>
        <v/>
      </c>
      <c r="AG105" s="392"/>
      <c r="AH105" s="437" t="str">
        <f>IF(B105&gt;0,(R105*O105),"")</f>
        <v/>
      </c>
      <c r="AI105" s="438" t="str">
        <f>IF(B105&gt;0,(U105*O105),"")</f>
        <v/>
      </c>
      <c r="AJ105" s="390"/>
      <c r="AK105" s="437" t="str">
        <f t="shared" si="10"/>
        <v/>
      </c>
      <c r="AL105" s="288" t="str">
        <f t="shared" si="11"/>
        <v/>
      </c>
      <c r="AM105" s="293"/>
      <c r="AN105" s="275" t="e">
        <f>IF(O105&gt;1,(R105*O105)/AE105,"")</f>
        <v>#VALUE!</v>
      </c>
      <c r="AO105" s="272" t="str">
        <f>IF(B105&gt;0,AN105/#REF!,"")</f>
        <v/>
      </c>
      <c r="AP105" s="276" t="e">
        <f>IF(O105&gt;1,(AN105*AE105),"")</f>
        <v>#VALUE!</v>
      </c>
      <c r="AQ105" s="374" t="e">
        <f>IF(O105&gt;1,(AN105/O105),"")</f>
        <v>#VALUE!</v>
      </c>
    </row>
    <row r="106" spans="2:43" ht="18" customHeight="1" x14ac:dyDescent="0.3">
      <c r="B106" s="401"/>
      <c r="C106" s="274"/>
      <c r="D106" s="285"/>
      <c r="E106" s="286"/>
      <c r="F106" s="286"/>
      <c r="G106" s="286"/>
      <c r="H106" s="287" t="str">
        <f t="shared" si="6"/>
        <v/>
      </c>
      <c r="I106" s="435" t="str">
        <f>IF(B106&gt;0,I105+Y106,"")</f>
        <v/>
      </c>
      <c r="J106" s="427" t="str">
        <f t="shared" si="7"/>
        <v/>
      </c>
      <c r="K106" s="382"/>
      <c r="L106" s="411"/>
      <c r="M106" s="425"/>
      <c r="O106" s="415" t="str">
        <f>IF(L106&gt;0,ROUNDDOWN((J106/AB106),2),"")</f>
        <v/>
      </c>
      <c r="P106" s="429" t="str">
        <f>IF(B106&gt;0,(#REF!*O106),"")</f>
        <v/>
      </c>
      <c r="Q106" s="285"/>
      <c r="R106" s="405"/>
      <c r="S106" s="405"/>
      <c r="T106" s="405"/>
      <c r="U106" s="406"/>
      <c r="V106" s="407" t="str">
        <f>IF(B106&gt;0,(R106-T106)+R106,"")</f>
        <v/>
      </c>
      <c r="W106" s="398"/>
      <c r="X106" s="292" t="str">
        <f>IF(B106&gt;0,IF(AE106&gt;0,(S106-R106)/(R106-T106),""),"")</f>
        <v/>
      </c>
      <c r="Y106" s="418" t="str">
        <f>IF(U106="","",IF(C106&gt;0,AK106,""))</f>
        <v/>
      </c>
      <c r="Z106" s="419" t="str">
        <f>IF(F106&gt;0,AK106+Z105,"")</f>
        <v/>
      </c>
      <c r="AA106" s="284"/>
      <c r="AB106" s="417" t="str">
        <f>IF(B106&gt;0,ABS(R106-T106)*-1,"")</f>
        <v/>
      </c>
      <c r="AC106" s="419" t="str">
        <f>IF(B106="","",IF(Q106="LONG",(U106-R106),(R106-U106)))</f>
        <v/>
      </c>
      <c r="AD106" s="390"/>
      <c r="AE106" s="396" t="str">
        <f t="shared" si="8"/>
        <v/>
      </c>
      <c r="AF106" s="397" t="str">
        <f t="shared" si="9"/>
        <v/>
      </c>
      <c r="AG106" s="392"/>
      <c r="AH106" s="437" t="str">
        <f>IF(B106&gt;0,(R106*O106),"")</f>
        <v/>
      </c>
      <c r="AI106" s="438" t="str">
        <f>IF(B106&gt;0,(U106*O106),"")</f>
        <v/>
      </c>
      <c r="AJ106" s="390"/>
      <c r="AK106" s="437" t="str">
        <f t="shared" si="10"/>
        <v/>
      </c>
      <c r="AL106" s="288" t="str">
        <f t="shared" si="11"/>
        <v/>
      </c>
      <c r="AM106" s="293"/>
      <c r="AN106" s="275" t="e">
        <f>IF(O106&gt;1,(R106*O106)/AE106,"")</f>
        <v>#VALUE!</v>
      </c>
      <c r="AO106" s="272" t="str">
        <f>IF(B106&gt;0,AN106/#REF!,"")</f>
        <v/>
      </c>
      <c r="AP106" s="276" t="e">
        <f>IF(O106&gt;1,(AN106*AE106),"")</f>
        <v>#VALUE!</v>
      </c>
      <c r="AQ106" s="374" t="e">
        <f>IF(O106&gt;1,(AN106/O106),"")</f>
        <v>#VALUE!</v>
      </c>
    </row>
    <row r="107" spans="2:43" ht="18" customHeight="1" x14ac:dyDescent="0.3">
      <c r="B107" s="401"/>
      <c r="C107" s="274"/>
      <c r="D107" s="285"/>
      <c r="E107" s="286"/>
      <c r="F107" s="286"/>
      <c r="G107" s="286"/>
      <c r="H107" s="287" t="str">
        <f t="shared" si="6"/>
        <v/>
      </c>
      <c r="I107" s="435" t="str">
        <f>IF(B107&gt;0,I106+Y107,"")</f>
        <v/>
      </c>
      <c r="J107" s="427" t="str">
        <f t="shared" si="7"/>
        <v/>
      </c>
      <c r="K107" s="382"/>
      <c r="L107" s="411"/>
      <c r="M107" s="425"/>
      <c r="O107" s="415" t="str">
        <f>IF(L107&gt;0,ROUNDDOWN((J107/AB107),2),"")</f>
        <v/>
      </c>
      <c r="P107" s="429" t="str">
        <f>IF(B107&gt;0,(#REF!*O107),"")</f>
        <v/>
      </c>
      <c r="Q107" s="285"/>
      <c r="R107" s="405"/>
      <c r="S107" s="405"/>
      <c r="T107" s="405"/>
      <c r="U107" s="406"/>
      <c r="V107" s="407" t="str">
        <f>IF(B107&gt;0,(R107-T107)+R107,"")</f>
        <v/>
      </c>
      <c r="W107" s="398"/>
      <c r="X107" s="292" t="str">
        <f>IF(B107&gt;0,IF(AE107&gt;0,(S107-R107)/(R107-T107),""),"")</f>
        <v/>
      </c>
      <c r="Y107" s="418" t="str">
        <f>IF(U107="","",IF(C107&gt;0,AK107,""))</f>
        <v/>
      </c>
      <c r="Z107" s="419" t="str">
        <f>IF(F107&gt;0,AK107+Z106,"")</f>
        <v/>
      </c>
      <c r="AA107" s="284"/>
      <c r="AB107" s="417" t="str">
        <f>IF(B107&gt;0,ABS(R107-T107)*-1,"")</f>
        <v/>
      </c>
      <c r="AC107" s="419" t="str">
        <f>IF(B107="","",IF(Q107="LONG",(U107-R107),(R107-U107)))</f>
        <v/>
      </c>
      <c r="AD107" s="390"/>
      <c r="AE107" s="396" t="str">
        <f t="shared" si="8"/>
        <v/>
      </c>
      <c r="AF107" s="397" t="str">
        <f t="shared" si="9"/>
        <v/>
      </c>
      <c r="AG107" s="392"/>
      <c r="AH107" s="437" t="str">
        <f>IF(B107&gt;0,(R107*O107),"")</f>
        <v/>
      </c>
      <c r="AI107" s="438" t="str">
        <f>IF(B107&gt;0,(U107*O107),"")</f>
        <v/>
      </c>
      <c r="AJ107" s="390"/>
      <c r="AK107" s="437" t="str">
        <f t="shared" si="10"/>
        <v/>
      </c>
      <c r="AL107" s="288" t="str">
        <f t="shared" si="11"/>
        <v/>
      </c>
      <c r="AM107" s="293"/>
      <c r="AN107" s="275" t="e">
        <f>IF(O107&gt;1,(R107*O107)/AE107,"")</f>
        <v>#VALUE!</v>
      </c>
      <c r="AO107" s="272" t="str">
        <f>IF(B107&gt;0,AN107/#REF!,"")</f>
        <v/>
      </c>
      <c r="AP107" s="276" t="e">
        <f>IF(O107&gt;1,(AN107*AE107),"")</f>
        <v>#VALUE!</v>
      </c>
      <c r="AQ107" s="374" t="e">
        <f>IF(O107&gt;1,(AN107/O107),"")</f>
        <v>#VALUE!</v>
      </c>
    </row>
    <row r="108" spans="2:43" ht="18" customHeight="1" x14ac:dyDescent="0.3">
      <c r="B108" s="401"/>
      <c r="C108" s="274"/>
      <c r="D108" s="285"/>
      <c r="E108" s="286"/>
      <c r="F108" s="286"/>
      <c r="G108" s="286"/>
      <c r="H108" s="287" t="str">
        <f t="shared" si="6"/>
        <v/>
      </c>
      <c r="I108" s="435" t="str">
        <f>IF(B108&gt;0,I107+Y108,"")</f>
        <v/>
      </c>
      <c r="J108" s="427" t="str">
        <f t="shared" si="7"/>
        <v/>
      </c>
      <c r="K108" s="382"/>
      <c r="L108" s="411"/>
      <c r="M108" s="425"/>
      <c r="O108" s="415" t="str">
        <f>IF(L108&gt;0,ROUNDDOWN((J108/AB108),2),"")</f>
        <v/>
      </c>
      <c r="P108" s="429" t="str">
        <f>IF(B108&gt;0,(#REF!*O108),"")</f>
        <v/>
      </c>
      <c r="Q108" s="285"/>
      <c r="R108" s="405"/>
      <c r="S108" s="405"/>
      <c r="T108" s="405"/>
      <c r="U108" s="406"/>
      <c r="V108" s="407" t="str">
        <f>IF(B108&gt;0,(R108-T108)+R108,"")</f>
        <v/>
      </c>
      <c r="W108" s="398"/>
      <c r="X108" s="292" t="str">
        <f>IF(B108&gt;0,IF(AE108&gt;0,(S108-R108)/(R108-T108),""),"")</f>
        <v/>
      </c>
      <c r="Y108" s="418" t="str">
        <f>IF(U108="","",IF(C108&gt;0,AK108,""))</f>
        <v/>
      </c>
      <c r="Z108" s="419" t="str">
        <f>IF(F108&gt;0,AK108+Z107,"")</f>
        <v/>
      </c>
      <c r="AA108" s="284"/>
      <c r="AB108" s="417" t="str">
        <f>IF(B108&gt;0,ABS(R108-T108)*-1,"")</f>
        <v/>
      </c>
      <c r="AC108" s="419" t="str">
        <f>IF(B108="","",IF(Q108="LONG",(U108-R108),(R108-U108)))</f>
        <v/>
      </c>
      <c r="AD108" s="390"/>
      <c r="AE108" s="396" t="str">
        <f t="shared" si="8"/>
        <v/>
      </c>
      <c r="AF108" s="397" t="str">
        <f t="shared" si="9"/>
        <v/>
      </c>
      <c r="AG108" s="392"/>
      <c r="AH108" s="437" t="str">
        <f>IF(B108&gt;0,(R108*O108),"")</f>
        <v/>
      </c>
      <c r="AI108" s="438" t="str">
        <f>IF(B108&gt;0,(U108*O108),"")</f>
        <v/>
      </c>
      <c r="AJ108" s="390"/>
      <c r="AK108" s="437" t="str">
        <f t="shared" si="10"/>
        <v/>
      </c>
      <c r="AL108" s="288" t="str">
        <f t="shared" si="11"/>
        <v/>
      </c>
      <c r="AM108" s="293"/>
      <c r="AN108" s="275" t="e">
        <f>IF(O108&gt;1,(R108*O108)/AE108,"")</f>
        <v>#VALUE!</v>
      </c>
      <c r="AO108" s="272" t="str">
        <f>IF(B108&gt;0,AN108/#REF!,"")</f>
        <v/>
      </c>
      <c r="AP108" s="276" t="e">
        <f>IF(O108&gt;1,(AN108*AE108),"")</f>
        <v>#VALUE!</v>
      </c>
      <c r="AQ108" s="374" t="e">
        <f>IF(O108&gt;1,(AN108/O108),"")</f>
        <v>#VALUE!</v>
      </c>
    </row>
    <row r="109" spans="2:43" ht="18" customHeight="1" x14ac:dyDescent="0.3">
      <c r="B109" s="401"/>
      <c r="C109" s="274"/>
      <c r="D109" s="285"/>
      <c r="E109" s="286"/>
      <c r="F109" s="286"/>
      <c r="G109" s="286"/>
      <c r="H109" s="287" t="str">
        <f t="shared" si="6"/>
        <v/>
      </c>
      <c r="I109" s="435" t="str">
        <f>IF(B109&gt;0,I108+Y109,"")</f>
        <v/>
      </c>
      <c r="J109" s="427" t="str">
        <f t="shared" si="7"/>
        <v/>
      </c>
      <c r="K109" s="382"/>
      <c r="L109" s="411"/>
      <c r="M109" s="425"/>
      <c r="O109" s="415" t="str">
        <f>IF(L109&gt;0,ROUNDDOWN((J109/AB109),2),"")</f>
        <v/>
      </c>
      <c r="P109" s="429" t="str">
        <f>IF(B109&gt;0,(#REF!*O109),"")</f>
        <v/>
      </c>
      <c r="Q109" s="285"/>
      <c r="R109" s="405"/>
      <c r="S109" s="405"/>
      <c r="T109" s="405"/>
      <c r="U109" s="406"/>
      <c r="V109" s="407" t="str">
        <f>IF(B109&gt;0,(R109-T109)+R109,"")</f>
        <v/>
      </c>
      <c r="W109" s="398"/>
      <c r="X109" s="292" t="str">
        <f>IF(B109&gt;0,IF(AE109&gt;0,(S109-R109)/(R109-T109),""),"")</f>
        <v/>
      </c>
      <c r="Y109" s="418" t="str">
        <f>IF(U109="","",IF(C109&gt;0,AK109,""))</f>
        <v/>
      </c>
      <c r="Z109" s="419" t="str">
        <f>IF(F109&gt;0,AK109+Z108,"")</f>
        <v/>
      </c>
      <c r="AA109" s="284"/>
      <c r="AB109" s="417" t="str">
        <f>IF(B109&gt;0,ABS(R109-T109)*-1,"")</f>
        <v/>
      </c>
      <c r="AC109" s="419" t="str">
        <f>IF(B109="","",IF(Q109="LONG",(U109-R109),(R109-U109)))</f>
        <v/>
      </c>
      <c r="AD109" s="390"/>
      <c r="AE109" s="396" t="str">
        <f t="shared" si="8"/>
        <v/>
      </c>
      <c r="AF109" s="397" t="str">
        <f t="shared" si="9"/>
        <v/>
      </c>
      <c r="AG109" s="392"/>
      <c r="AH109" s="437" t="str">
        <f>IF(B109&gt;0,(R109*O109),"")</f>
        <v/>
      </c>
      <c r="AI109" s="438" t="str">
        <f>IF(B109&gt;0,(U109*O109),"")</f>
        <v/>
      </c>
      <c r="AJ109" s="390"/>
      <c r="AK109" s="437" t="str">
        <f t="shared" si="10"/>
        <v/>
      </c>
      <c r="AL109" s="288" t="str">
        <f t="shared" si="11"/>
        <v/>
      </c>
      <c r="AM109" s="293"/>
      <c r="AN109" s="275" t="e">
        <f>IF(O109&gt;1,(R109*O109)/AE109,"")</f>
        <v>#VALUE!</v>
      </c>
      <c r="AO109" s="272" t="str">
        <f>IF(B109&gt;0,AN109/#REF!,"")</f>
        <v/>
      </c>
      <c r="AP109" s="276" t="e">
        <f>IF(O109&gt;1,(AN109*AE109),"")</f>
        <v>#VALUE!</v>
      </c>
      <c r="AQ109" s="374" t="e">
        <f>IF(O109&gt;1,(AN109/O109),"")</f>
        <v>#VALUE!</v>
      </c>
    </row>
    <row r="110" spans="2:43" ht="18" customHeight="1" x14ac:dyDescent="0.3">
      <c r="B110" s="401"/>
      <c r="C110" s="274"/>
      <c r="D110" s="285"/>
      <c r="E110" s="286"/>
      <c r="F110" s="286"/>
      <c r="G110" s="286"/>
      <c r="H110" s="287" t="str">
        <f t="shared" si="6"/>
        <v/>
      </c>
      <c r="I110" s="435" t="str">
        <f>IF(B110&gt;0,I109+Y110,"")</f>
        <v/>
      </c>
      <c r="J110" s="427" t="str">
        <f t="shared" si="7"/>
        <v/>
      </c>
      <c r="K110" s="382"/>
      <c r="L110" s="411"/>
      <c r="M110" s="425"/>
      <c r="O110" s="415" t="str">
        <f>IF(L110&gt;0,ROUNDDOWN((J110/AB110),2),"")</f>
        <v/>
      </c>
      <c r="P110" s="429" t="str">
        <f>IF(B110&gt;0,(#REF!*O110),"")</f>
        <v/>
      </c>
      <c r="Q110" s="285"/>
      <c r="R110" s="405"/>
      <c r="S110" s="405"/>
      <c r="T110" s="405"/>
      <c r="U110" s="406"/>
      <c r="V110" s="407" t="str">
        <f>IF(B110&gt;0,(R110-T110)+R110,"")</f>
        <v/>
      </c>
      <c r="W110" s="398"/>
      <c r="X110" s="292" t="str">
        <f>IF(B110&gt;0,IF(AE110&gt;0,(S110-R110)/(R110-T110),""),"")</f>
        <v/>
      </c>
      <c r="Y110" s="418" t="str">
        <f>IF(U110="","",IF(C110&gt;0,AK110,""))</f>
        <v/>
      </c>
      <c r="Z110" s="419" t="str">
        <f>IF(F110&gt;0,AK110+Z109,"")</f>
        <v/>
      </c>
      <c r="AA110" s="284"/>
      <c r="AB110" s="417" t="str">
        <f>IF(B110&gt;0,ABS(R110-T110)*-1,"")</f>
        <v/>
      </c>
      <c r="AC110" s="419" t="str">
        <f>IF(B110="","",IF(Q110="LONG",(U110-R110),(R110-U110)))</f>
        <v/>
      </c>
      <c r="AD110" s="390"/>
      <c r="AE110" s="396" t="str">
        <f t="shared" si="8"/>
        <v/>
      </c>
      <c r="AF110" s="397" t="str">
        <f t="shared" si="9"/>
        <v/>
      </c>
      <c r="AG110" s="392"/>
      <c r="AH110" s="437" t="str">
        <f>IF(B110&gt;0,(R110*O110),"")</f>
        <v/>
      </c>
      <c r="AI110" s="438" t="str">
        <f>IF(B110&gt;0,(U110*O110),"")</f>
        <v/>
      </c>
      <c r="AJ110" s="390"/>
      <c r="AK110" s="437" t="str">
        <f t="shared" si="10"/>
        <v/>
      </c>
      <c r="AL110" s="288" t="str">
        <f t="shared" si="11"/>
        <v/>
      </c>
      <c r="AM110" s="293"/>
      <c r="AN110" s="275" t="e">
        <f>IF(O110&gt;1,(R110*O110)/AE110,"")</f>
        <v>#VALUE!</v>
      </c>
      <c r="AO110" s="272" t="str">
        <f>IF(B110&gt;0,AN110/#REF!,"")</f>
        <v/>
      </c>
      <c r="AP110" s="276" t="e">
        <f>IF(O110&gt;1,(AN110*AE110),"")</f>
        <v>#VALUE!</v>
      </c>
      <c r="AQ110" s="374" t="e">
        <f>IF(O110&gt;1,(AN110/O110),"")</f>
        <v>#VALUE!</v>
      </c>
    </row>
    <row r="111" spans="2:43" ht="18" customHeight="1" x14ac:dyDescent="0.3">
      <c r="B111" s="401"/>
      <c r="C111" s="274"/>
      <c r="D111" s="285"/>
      <c r="E111" s="286"/>
      <c r="F111" s="286"/>
      <c r="G111" s="286"/>
      <c r="H111" s="287" t="str">
        <f t="shared" si="6"/>
        <v/>
      </c>
      <c r="I111" s="435" t="str">
        <f>IF(B111&gt;0,I110+Y111,"")</f>
        <v/>
      </c>
      <c r="J111" s="427" t="str">
        <f t="shared" si="7"/>
        <v/>
      </c>
      <c r="K111" s="382"/>
      <c r="L111" s="411"/>
      <c r="M111" s="425"/>
      <c r="O111" s="415" t="str">
        <f>IF(L111&gt;0,ROUNDDOWN((J111/AB111),2),"")</f>
        <v/>
      </c>
      <c r="P111" s="429" t="str">
        <f>IF(B111&gt;0,(#REF!*O111),"")</f>
        <v/>
      </c>
      <c r="Q111" s="285"/>
      <c r="R111" s="405"/>
      <c r="S111" s="405"/>
      <c r="T111" s="405"/>
      <c r="U111" s="406"/>
      <c r="V111" s="407" t="str">
        <f>IF(B111&gt;0,(R111-T111)+R111,"")</f>
        <v/>
      </c>
      <c r="W111" s="398"/>
      <c r="X111" s="292" t="str">
        <f>IF(B111&gt;0,IF(AE111&gt;0,(S111-R111)/(R111-T111),""),"")</f>
        <v/>
      </c>
      <c r="Y111" s="418" t="str">
        <f>IF(U111="","",IF(C111&gt;0,AK111,""))</f>
        <v/>
      </c>
      <c r="Z111" s="419" t="str">
        <f>IF(F111&gt;0,AK111+Z110,"")</f>
        <v/>
      </c>
      <c r="AA111" s="284"/>
      <c r="AB111" s="417" t="str">
        <f>IF(B111&gt;0,ABS(R111-T111)*-1,"")</f>
        <v/>
      </c>
      <c r="AC111" s="419" t="str">
        <f>IF(B111="","",IF(Q111="LONG",(U111-R111),(R111-U111)))</f>
        <v/>
      </c>
      <c r="AD111" s="390"/>
      <c r="AE111" s="396" t="str">
        <f t="shared" si="8"/>
        <v/>
      </c>
      <c r="AF111" s="397" t="str">
        <f t="shared" si="9"/>
        <v/>
      </c>
      <c r="AG111" s="392"/>
      <c r="AH111" s="437" t="str">
        <f>IF(B111&gt;0,(R111*O111),"")</f>
        <v/>
      </c>
      <c r="AI111" s="438" t="str">
        <f>IF(B111&gt;0,(U111*O111),"")</f>
        <v/>
      </c>
      <c r="AJ111" s="390"/>
      <c r="AK111" s="437" t="str">
        <f t="shared" si="10"/>
        <v/>
      </c>
      <c r="AL111" s="288" t="str">
        <f t="shared" si="11"/>
        <v/>
      </c>
      <c r="AM111" s="293"/>
      <c r="AN111" s="275" t="e">
        <f>IF(O111&gt;1,(R111*O111)/AE111,"")</f>
        <v>#VALUE!</v>
      </c>
      <c r="AO111" s="272" t="str">
        <f>IF(B111&gt;0,AN111/#REF!,"")</f>
        <v/>
      </c>
      <c r="AP111" s="276" t="e">
        <f>IF(O111&gt;1,(AN111*AE111),"")</f>
        <v>#VALUE!</v>
      </c>
      <c r="AQ111" s="374" t="e">
        <f>IF(O111&gt;1,(AN111/O111),"")</f>
        <v>#VALUE!</v>
      </c>
    </row>
    <row r="112" spans="2:43" ht="18" customHeight="1" x14ac:dyDescent="0.3">
      <c r="B112" s="401"/>
      <c r="C112" s="274"/>
      <c r="D112" s="285"/>
      <c r="E112" s="286"/>
      <c r="F112" s="286"/>
      <c r="G112" s="286"/>
      <c r="H112" s="287" t="str">
        <f t="shared" si="6"/>
        <v/>
      </c>
      <c r="I112" s="435" t="str">
        <f>IF(B112&gt;0,I111+Y112,"")</f>
        <v/>
      </c>
      <c r="J112" s="427" t="str">
        <f t="shared" si="7"/>
        <v/>
      </c>
      <c r="K112" s="382"/>
      <c r="L112" s="411"/>
      <c r="M112" s="425"/>
      <c r="O112" s="415" t="str">
        <f>IF(L112&gt;0,ROUNDDOWN((J112/AB112),2),"")</f>
        <v/>
      </c>
      <c r="P112" s="429" t="str">
        <f>IF(B112&gt;0,(#REF!*O112),"")</f>
        <v/>
      </c>
      <c r="Q112" s="285"/>
      <c r="R112" s="405"/>
      <c r="S112" s="405"/>
      <c r="T112" s="405"/>
      <c r="U112" s="406"/>
      <c r="V112" s="407" t="str">
        <f>IF(B112&gt;0,(R112-T112)+R112,"")</f>
        <v/>
      </c>
      <c r="W112" s="398"/>
      <c r="X112" s="292" t="str">
        <f>IF(B112&gt;0,IF(AE112&gt;0,(S112-R112)/(R112-T112),""),"")</f>
        <v/>
      </c>
      <c r="Y112" s="418" t="str">
        <f>IF(U112="","",IF(C112&gt;0,AK112,""))</f>
        <v/>
      </c>
      <c r="Z112" s="419" t="str">
        <f>IF(F112&gt;0,AK112+Z111,"")</f>
        <v/>
      </c>
      <c r="AA112" s="284"/>
      <c r="AB112" s="417" t="str">
        <f>IF(B112&gt;0,ABS(R112-T112)*-1,"")</f>
        <v/>
      </c>
      <c r="AC112" s="419" t="str">
        <f>IF(B112="","",IF(Q112="LONG",(U112-R112),(R112-U112)))</f>
        <v/>
      </c>
      <c r="AD112" s="390"/>
      <c r="AE112" s="396" t="str">
        <f t="shared" si="8"/>
        <v/>
      </c>
      <c r="AF112" s="397" t="str">
        <f t="shared" si="9"/>
        <v/>
      </c>
      <c r="AG112" s="392"/>
      <c r="AH112" s="437" t="str">
        <f>IF(B112&gt;0,(R112*O112),"")</f>
        <v/>
      </c>
      <c r="AI112" s="438" t="str">
        <f>IF(B112&gt;0,(U112*O112),"")</f>
        <v/>
      </c>
      <c r="AJ112" s="390"/>
      <c r="AK112" s="437" t="str">
        <f t="shared" si="10"/>
        <v/>
      </c>
      <c r="AL112" s="288" t="str">
        <f t="shared" si="11"/>
        <v/>
      </c>
      <c r="AM112" s="293"/>
      <c r="AN112" s="275" t="e">
        <f>IF(O112&gt;1,(R112*O112)/AE112,"")</f>
        <v>#VALUE!</v>
      </c>
      <c r="AO112" s="272" t="str">
        <f>IF(B112&gt;0,AN112/#REF!,"")</f>
        <v/>
      </c>
      <c r="AP112" s="276" t="e">
        <f>IF(O112&gt;1,(AN112*AE112),"")</f>
        <v>#VALUE!</v>
      </c>
      <c r="AQ112" s="374" t="e">
        <f>IF(O112&gt;1,(AN112/O112),"")</f>
        <v>#VALUE!</v>
      </c>
    </row>
    <row r="113" spans="2:43" ht="18" customHeight="1" x14ac:dyDescent="0.3">
      <c r="B113" s="401"/>
      <c r="C113" s="274"/>
      <c r="D113" s="285"/>
      <c r="E113" s="286"/>
      <c r="F113" s="286"/>
      <c r="G113" s="286"/>
      <c r="H113" s="287" t="str">
        <f t="shared" si="6"/>
        <v/>
      </c>
      <c r="I113" s="435" t="str">
        <f>IF(B113&gt;0,I112+Y113,"")</f>
        <v/>
      </c>
      <c r="J113" s="427" t="str">
        <f t="shared" si="7"/>
        <v/>
      </c>
      <c r="K113" s="382"/>
      <c r="L113" s="411"/>
      <c r="M113" s="425"/>
      <c r="O113" s="415" t="str">
        <f>IF(L113&gt;0,ROUNDDOWN((J113/AB113),2),"")</f>
        <v/>
      </c>
      <c r="P113" s="429" t="str">
        <f>IF(B113&gt;0,(#REF!*O113),"")</f>
        <v/>
      </c>
      <c r="Q113" s="285"/>
      <c r="R113" s="405"/>
      <c r="S113" s="405"/>
      <c r="T113" s="405"/>
      <c r="U113" s="406"/>
      <c r="V113" s="407" t="str">
        <f>IF(B113&gt;0,(R113-T113)+R113,"")</f>
        <v/>
      </c>
      <c r="W113" s="398"/>
      <c r="X113" s="292" t="str">
        <f>IF(B113&gt;0,IF(AE113&gt;0,(S113-R113)/(R113-T113),""),"")</f>
        <v/>
      </c>
      <c r="Y113" s="418" t="str">
        <f>IF(U113="","",IF(C113&gt;0,AK113,""))</f>
        <v/>
      </c>
      <c r="Z113" s="419" t="str">
        <f>IF(F113&gt;0,AK113+Z112,"")</f>
        <v/>
      </c>
      <c r="AA113" s="284"/>
      <c r="AB113" s="417" t="str">
        <f>IF(B113&gt;0,ABS(R113-T113)*-1,"")</f>
        <v/>
      </c>
      <c r="AC113" s="419" t="str">
        <f>IF(B113="","",IF(Q113="LONG",(U113-R113),(R113-U113)))</f>
        <v/>
      </c>
      <c r="AD113" s="390"/>
      <c r="AE113" s="396" t="str">
        <f t="shared" si="8"/>
        <v/>
      </c>
      <c r="AF113" s="397" t="str">
        <f t="shared" si="9"/>
        <v/>
      </c>
      <c r="AG113" s="392"/>
      <c r="AH113" s="437" t="str">
        <f>IF(B113&gt;0,(R113*O113),"")</f>
        <v/>
      </c>
      <c r="AI113" s="438" t="str">
        <f>IF(B113&gt;0,(U113*O113),"")</f>
        <v/>
      </c>
      <c r="AJ113" s="390"/>
      <c r="AK113" s="437" t="str">
        <f t="shared" si="10"/>
        <v/>
      </c>
      <c r="AL113" s="288" t="str">
        <f t="shared" si="11"/>
        <v/>
      </c>
      <c r="AM113" s="293"/>
      <c r="AN113" s="275" t="e">
        <f>IF(O113&gt;1,(R113*O113)/AE113,"")</f>
        <v>#VALUE!</v>
      </c>
      <c r="AO113" s="272" t="str">
        <f>IF(B113&gt;0,AN113/#REF!,"")</f>
        <v/>
      </c>
      <c r="AP113" s="276" t="e">
        <f>IF(O113&gt;1,(AN113*AE113),"")</f>
        <v>#VALUE!</v>
      </c>
      <c r="AQ113" s="374" t="e">
        <f>IF(O113&gt;1,(AN113/O113),"")</f>
        <v>#VALUE!</v>
      </c>
    </row>
    <row r="114" spans="2:43" ht="18" customHeight="1" x14ac:dyDescent="0.3">
      <c r="B114" s="401"/>
      <c r="C114" s="274"/>
      <c r="D114" s="285"/>
      <c r="E114" s="286"/>
      <c r="F114" s="286"/>
      <c r="G114" s="286"/>
      <c r="H114" s="287" t="str">
        <f t="shared" si="6"/>
        <v/>
      </c>
      <c r="I114" s="435" t="str">
        <f>IF(B114&gt;0,I113+Y114,"")</f>
        <v/>
      </c>
      <c r="J114" s="427" t="str">
        <f t="shared" si="7"/>
        <v/>
      </c>
      <c r="K114" s="382"/>
      <c r="L114" s="411"/>
      <c r="M114" s="425"/>
      <c r="O114" s="415" t="str">
        <f>IF(L114&gt;0,ROUNDDOWN((J114/AB114),2),"")</f>
        <v/>
      </c>
      <c r="P114" s="429" t="str">
        <f>IF(B114&gt;0,(#REF!*O114),"")</f>
        <v/>
      </c>
      <c r="Q114" s="285"/>
      <c r="R114" s="405"/>
      <c r="S114" s="405"/>
      <c r="T114" s="405"/>
      <c r="U114" s="406"/>
      <c r="V114" s="407" t="str">
        <f>IF(B114&gt;0,(R114-T114)+R114,"")</f>
        <v/>
      </c>
      <c r="W114" s="398"/>
      <c r="X114" s="292" t="str">
        <f>IF(B114&gt;0,IF(AE114&gt;0,(S114-R114)/(R114-T114),""),"")</f>
        <v/>
      </c>
      <c r="Y114" s="418" t="str">
        <f>IF(U114="","",IF(C114&gt;0,AK114,""))</f>
        <v/>
      </c>
      <c r="Z114" s="419" t="str">
        <f>IF(F114&gt;0,AK114+Z113,"")</f>
        <v/>
      </c>
      <c r="AA114" s="284"/>
      <c r="AB114" s="417" t="str">
        <f>IF(B114&gt;0,ABS(R114-T114)*-1,"")</f>
        <v/>
      </c>
      <c r="AC114" s="419" t="str">
        <f>IF(B114="","",IF(Q114="LONG",(U114-R114),(R114-U114)))</f>
        <v/>
      </c>
      <c r="AD114" s="390"/>
      <c r="AE114" s="396" t="str">
        <f t="shared" si="8"/>
        <v/>
      </c>
      <c r="AF114" s="397" t="str">
        <f t="shared" si="9"/>
        <v/>
      </c>
      <c r="AG114" s="392"/>
      <c r="AH114" s="437" t="str">
        <f>IF(B114&gt;0,(R114*O114),"")</f>
        <v/>
      </c>
      <c r="AI114" s="438" t="str">
        <f>IF(B114&gt;0,(U114*O114),"")</f>
        <v/>
      </c>
      <c r="AJ114" s="390"/>
      <c r="AK114" s="437" t="str">
        <f t="shared" si="10"/>
        <v/>
      </c>
      <c r="AL114" s="288" t="str">
        <f t="shared" si="11"/>
        <v/>
      </c>
      <c r="AM114" s="293"/>
      <c r="AN114" s="275" t="e">
        <f>IF(O114&gt;1,(R114*O114)/AE114,"")</f>
        <v>#VALUE!</v>
      </c>
      <c r="AO114" s="272" t="str">
        <f>IF(B114&gt;0,AN114/#REF!,"")</f>
        <v/>
      </c>
      <c r="AP114" s="276" t="e">
        <f>IF(O114&gt;1,(AN114*AE114),"")</f>
        <v>#VALUE!</v>
      </c>
      <c r="AQ114" s="374" t="e">
        <f>IF(O114&gt;1,(AN114/O114),"")</f>
        <v>#VALUE!</v>
      </c>
    </row>
    <row r="115" spans="2:43" ht="18" customHeight="1" x14ac:dyDescent="0.3">
      <c r="B115" s="401"/>
      <c r="C115" s="274"/>
      <c r="D115" s="285"/>
      <c r="E115" s="286"/>
      <c r="F115" s="286"/>
      <c r="G115" s="286"/>
      <c r="H115" s="287" t="str">
        <f t="shared" si="6"/>
        <v/>
      </c>
      <c r="I115" s="435" t="str">
        <f>IF(B115&gt;0,I114+Y115,"")</f>
        <v/>
      </c>
      <c r="J115" s="427" t="str">
        <f t="shared" si="7"/>
        <v/>
      </c>
      <c r="K115" s="382"/>
      <c r="L115" s="411"/>
      <c r="M115" s="425"/>
      <c r="O115" s="415" t="str">
        <f>IF(L115&gt;0,ROUNDDOWN((J115/AB115),2),"")</f>
        <v/>
      </c>
      <c r="P115" s="429" t="str">
        <f>IF(B115&gt;0,(#REF!*O115),"")</f>
        <v/>
      </c>
      <c r="Q115" s="285"/>
      <c r="R115" s="405"/>
      <c r="S115" s="405"/>
      <c r="T115" s="405"/>
      <c r="U115" s="406"/>
      <c r="V115" s="407" t="str">
        <f>IF(B115&gt;0,(R115-T115)+R115,"")</f>
        <v/>
      </c>
      <c r="W115" s="398"/>
      <c r="X115" s="292" t="str">
        <f>IF(B115&gt;0,IF(AE115&gt;0,(S115-R115)/(R115-T115),""),"")</f>
        <v/>
      </c>
      <c r="Y115" s="418" t="str">
        <f>IF(U115="","",IF(C115&gt;0,AK115,""))</f>
        <v/>
      </c>
      <c r="Z115" s="419" t="str">
        <f>IF(F115&gt;0,AK115+Z114,"")</f>
        <v/>
      </c>
      <c r="AA115" s="284"/>
      <c r="AB115" s="417" t="str">
        <f>IF(B115&gt;0,ABS(R115-T115)*-1,"")</f>
        <v/>
      </c>
      <c r="AC115" s="419" t="str">
        <f>IF(B115="","",IF(Q115="LONG",(U115-R115),(R115-U115)))</f>
        <v/>
      </c>
      <c r="AD115" s="390"/>
      <c r="AE115" s="396" t="str">
        <f t="shared" si="8"/>
        <v/>
      </c>
      <c r="AF115" s="397" t="str">
        <f t="shared" si="9"/>
        <v/>
      </c>
      <c r="AG115" s="392"/>
      <c r="AH115" s="437" t="str">
        <f>IF(B115&gt;0,(R115*O115),"")</f>
        <v/>
      </c>
      <c r="AI115" s="438" t="str">
        <f>IF(B115&gt;0,(U115*O115),"")</f>
        <v/>
      </c>
      <c r="AJ115" s="390"/>
      <c r="AK115" s="437" t="str">
        <f t="shared" si="10"/>
        <v/>
      </c>
      <c r="AL115" s="288" t="str">
        <f t="shared" si="11"/>
        <v/>
      </c>
      <c r="AM115" s="293"/>
      <c r="AN115" s="275" t="e">
        <f>IF(O115&gt;1,(R115*O115)/AE115,"")</f>
        <v>#VALUE!</v>
      </c>
      <c r="AO115" s="272" t="str">
        <f>IF(B115&gt;0,AN115/#REF!,"")</f>
        <v/>
      </c>
      <c r="AP115" s="276" t="e">
        <f>IF(O115&gt;1,(AN115*AE115),"")</f>
        <v>#VALUE!</v>
      </c>
      <c r="AQ115" s="374" t="e">
        <f>IF(O115&gt;1,(AN115/O115),"")</f>
        <v>#VALUE!</v>
      </c>
    </row>
    <row r="116" spans="2:43" ht="18" customHeight="1" x14ac:dyDescent="0.3">
      <c r="B116" s="401"/>
      <c r="C116" s="274"/>
      <c r="D116" s="285"/>
      <c r="E116" s="286"/>
      <c r="F116" s="286"/>
      <c r="G116" s="286"/>
      <c r="H116" s="287" t="str">
        <f t="shared" si="6"/>
        <v/>
      </c>
      <c r="I116" s="435" t="str">
        <f>IF(B116&gt;0,I115+Y116,"")</f>
        <v/>
      </c>
      <c r="J116" s="427" t="str">
        <f t="shared" si="7"/>
        <v/>
      </c>
      <c r="K116" s="382"/>
      <c r="L116" s="411"/>
      <c r="M116" s="425"/>
      <c r="O116" s="415" t="str">
        <f>IF(L116&gt;0,ROUNDDOWN((J116/AB116),2),"")</f>
        <v/>
      </c>
      <c r="P116" s="429" t="str">
        <f>IF(B116&gt;0,(#REF!*O116),"")</f>
        <v/>
      </c>
      <c r="Q116" s="285"/>
      <c r="R116" s="405"/>
      <c r="S116" s="405"/>
      <c r="T116" s="405"/>
      <c r="U116" s="406"/>
      <c r="V116" s="407" t="str">
        <f>IF(B116&gt;0,(R116-T116)+R116,"")</f>
        <v/>
      </c>
      <c r="W116" s="398"/>
      <c r="X116" s="292" t="str">
        <f>IF(B116&gt;0,IF(AE116&gt;0,(S116-R116)/(R116-T116),""),"")</f>
        <v/>
      </c>
      <c r="Y116" s="418" t="str">
        <f>IF(U116="","",IF(C116&gt;0,AK116,""))</f>
        <v/>
      </c>
      <c r="Z116" s="419" t="str">
        <f>IF(F116&gt;0,AK116+Z115,"")</f>
        <v/>
      </c>
      <c r="AA116" s="284"/>
      <c r="AB116" s="417" t="str">
        <f>IF(B116&gt;0,ABS(R116-T116)*-1,"")</f>
        <v/>
      </c>
      <c r="AC116" s="419" t="str">
        <f>IF(B116="","",IF(Q116="LONG",(U116-R116),(R116-U116)))</f>
        <v/>
      </c>
      <c r="AD116" s="390"/>
      <c r="AE116" s="396" t="str">
        <f t="shared" si="8"/>
        <v/>
      </c>
      <c r="AF116" s="397" t="str">
        <f t="shared" si="9"/>
        <v/>
      </c>
      <c r="AG116" s="392"/>
      <c r="AH116" s="437" t="str">
        <f>IF(B116&gt;0,(R116*O116),"")</f>
        <v/>
      </c>
      <c r="AI116" s="438" t="str">
        <f>IF(B116&gt;0,(U116*O116),"")</f>
        <v/>
      </c>
      <c r="AJ116" s="390"/>
      <c r="AK116" s="437" t="str">
        <f t="shared" si="10"/>
        <v/>
      </c>
      <c r="AL116" s="288" t="str">
        <f t="shared" si="11"/>
        <v/>
      </c>
      <c r="AM116" s="293"/>
      <c r="AN116" s="275" t="e">
        <f>IF(O116&gt;1,(R116*O116)/AE116,"")</f>
        <v>#VALUE!</v>
      </c>
      <c r="AO116" s="272" t="str">
        <f>IF(B116&gt;0,AN116/#REF!,"")</f>
        <v/>
      </c>
      <c r="AP116" s="276" t="e">
        <f>IF(O116&gt;1,(AN116*AE116),"")</f>
        <v>#VALUE!</v>
      </c>
      <c r="AQ116" s="374" t="e">
        <f>IF(O116&gt;1,(AN116/O116),"")</f>
        <v>#VALUE!</v>
      </c>
    </row>
    <row r="117" spans="2:43" ht="18" customHeight="1" x14ac:dyDescent="0.3">
      <c r="B117" s="401"/>
      <c r="C117" s="274"/>
      <c r="D117" s="285"/>
      <c r="E117" s="286"/>
      <c r="F117" s="286"/>
      <c r="G117" s="286"/>
      <c r="H117" s="287" t="str">
        <f t="shared" si="6"/>
        <v/>
      </c>
      <c r="I117" s="435" t="str">
        <f>IF(B117&gt;0,I116+Y117,"")</f>
        <v/>
      </c>
      <c r="J117" s="427" t="str">
        <f t="shared" si="7"/>
        <v/>
      </c>
      <c r="K117" s="382"/>
      <c r="L117" s="411"/>
      <c r="M117" s="425"/>
      <c r="O117" s="415" t="str">
        <f>IF(L117&gt;0,ROUNDDOWN((J117/AB117),2),"")</f>
        <v/>
      </c>
      <c r="P117" s="429" t="str">
        <f>IF(B117&gt;0,(#REF!*O117),"")</f>
        <v/>
      </c>
      <c r="Q117" s="285"/>
      <c r="R117" s="405"/>
      <c r="S117" s="405"/>
      <c r="T117" s="405"/>
      <c r="U117" s="406"/>
      <c r="V117" s="407" t="str">
        <f>IF(B117&gt;0,(R117-T117)+R117,"")</f>
        <v/>
      </c>
      <c r="W117" s="398"/>
      <c r="X117" s="292" t="str">
        <f>IF(B117&gt;0,IF(AE117&gt;0,(S117-R117)/(R117-T117),""),"")</f>
        <v/>
      </c>
      <c r="Y117" s="418" t="str">
        <f>IF(U117="","",IF(C117&gt;0,AK117,""))</f>
        <v/>
      </c>
      <c r="Z117" s="419" t="str">
        <f>IF(F117&gt;0,AK117+Z116,"")</f>
        <v/>
      </c>
      <c r="AA117" s="284"/>
      <c r="AB117" s="417" t="str">
        <f>IF(B117&gt;0,ABS(R117-T117)*-1,"")</f>
        <v/>
      </c>
      <c r="AC117" s="419" t="str">
        <f>IF(B117="","",IF(Q117="LONG",(U117-R117),(R117-U117)))</f>
        <v/>
      </c>
      <c r="AD117" s="390"/>
      <c r="AE117" s="396" t="str">
        <f t="shared" si="8"/>
        <v/>
      </c>
      <c r="AF117" s="397" t="str">
        <f t="shared" si="9"/>
        <v/>
      </c>
      <c r="AG117" s="392"/>
      <c r="AH117" s="437" t="str">
        <f>IF(B117&gt;0,(R117*O117),"")</f>
        <v/>
      </c>
      <c r="AI117" s="438" t="str">
        <f>IF(B117&gt;0,(U117*O117),"")</f>
        <v/>
      </c>
      <c r="AJ117" s="390"/>
      <c r="AK117" s="437" t="str">
        <f t="shared" si="10"/>
        <v/>
      </c>
      <c r="AL117" s="288" t="str">
        <f t="shared" si="11"/>
        <v/>
      </c>
      <c r="AM117" s="293"/>
      <c r="AN117" s="275" t="e">
        <f>IF(O117&gt;1,(R117*O117)/AE117,"")</f>
        <v>#VALUE!</v>
      </c>
      <c r="AO117" s="272" t="str">
        <f>IF(B117&gt;0,AN117/#REF!,"")</f>
        <v/>
      </c>
      <c r="AP117" s="276" t="e">
        <f>IF(O117&gt;1,(AN117*AE117),"")</f>
        <v>#VALUE!</v>
      </c>
      <c r="AQ117" s="374" t="e">
        <f>IF(O117&gt;1,(AN117/O117),"")</f>
        <v>#VALUE!</v>
      </c>
    </row>
    <row r="118" spans="2:43" ht="18" customHeight="1" x14ac:dyDescent="0.3">
      <c r="B118" s="401"/>
      <c r="C118" s="274"/>
      <c r="D118" s="285"/>
      <c r="E118" s="286"/>
      <c r="F118" s="286"/>
      <c r="G118" s="286"/>
      <c r="H118" s="287" t="str">
        <f t="shared" si="6"/>
        <v/>
      </c>
      <c r="I118" s="435" t="str">
        <f>IF(B118&gt;0,I117+Y118,"")</f>
        <v/>
      </c>
      <c r="J118" s="427" t="str">
        <f t="shared" si="7"/>
        <v/>
      </c>
      <c r="K118" s="382"/>
      <c r="L118" s="411"/>
      <c r="M118" s="425"/>
      <c r="O118" s="415" t="str">
        <f>IF(L118&gt;0,ROUNDDOWN((J118/AB118),2),"")</f>
        <v/>
      </c>
      <c r="P118" s="429" t="str">
        <f>IF(B118&gt;0,(#REF!*O118),"")</f>
        <v/>
      </c>
      <c r="Q118" s="285"/>
      <c r="R118" s="405"/>
      <c r="S118" s="405"/>
      <c r="T118" s="405"/>
      <c r="U118" s="406"/>
      <c r="V118" s="407" t="str">
        <f>IF(B118&gt;0,(R118-T118)+R118,"")</f>
        <v/>
      </c>
      <c r="W118" s="398"/>
      <c r="X118" s="292" t="str">
        <f>IF(B118&gt;0,IF(AE118&gt;0,(S118-R118)/(R118-T118),""),"")</f>
        <v/>
      </c>
      <c r="Y118" s="418" t="str">
        <f>IF(U118="","",IF(C118&gt;0,AK118,""))</f>
        <v/>
      </c>
      <c r="Z118" s="419" t="str">
        <f>IF(F118&gt;0,AK118+Z117,"")</f>
        <v/>
      </c>
      <c r="AA118" s="284"/>
      <c r="AB118" s="417" t="str">
        <f>IF(B118&gt;0,ABS(R118-T118)*-1,"")</f>
        <v/>
      </c>
      <c r="AC118" s="419" t="str">
        <f>IF(B118="","",IF(Q118="LONG",(U118-R118),(R118-U118)))</f>
        <v/>
      </c>
      <c r="AD118" s="390"/>
      <c r="AE118" s="396" t="str">
        <f t="shared" si="8"/>
        <v/>
      </c>
      <c r="AF118" s="397" t="str">
        <f t="shared" si="9"/>
        <v/>
      </c>
      <c r="AG118" s="392"/>
      <c r="AH118" s="437" t="str">
        <f>IF(B118&gt;0,(R118*O118),"")</f>
        <v/>
      </c>
      <c r="AI118" s="438" t="str">
        <f>IF(B118&gt;0,(U118*O118),"")</f>
        <v/>
      </c>
      <c r="AJ118" s="390"/>
      <c r="AK118" s="437" t="str">
        <f t="shared" si="10"/>
        <v/>
      </c>
      <c r="AL118" s="288" t="str">
        <f t="shared" si="11"/>
        <v/>
      </c>
      <c r="AM118" s="293"/>
      <c r="AN118" s="275" t="e">
        <f>IF(O118&gt;1,(R118*O118)/AE118,"")</f>
        <v>#VALUE!</v>
      </c>
      <c r="AO118" s="272" t="str">
        <f>IF(B118&gt;0,AN118/#REF!,"")</f>
        <v/>
      </c>
      <c r="AP118" s="276" t="e">
        <f>IF(O118&gt;1,(AN118*AE118),"")</f>
        <v>#VALUE!</v>
      </c>
      <c r="AQ118" s="374" t="e">
        <f>IF(O118&gt;1,(AN118/O118),"")</f>
        <v>#VALUE!</v>
      </c>
    </row>
    <row r="119" spans="2:43" ht="18" customHeight="1" x14ac:dyDescent="0.3">
      <c r="B119" s="401"/>
      <c r="C119" s="274"/>
      <c r="D119" s="285"/>
      <c r="E119" s="286"/>
      <c r="F119" s="286"/>
      <c r="G119" s="286"/>
      <c r="H119" s="287" t="str">
        <f t="shared" si="6"/>
        <v/>
      </c>
      <c r="I119" s="435" t="str">
        <f>IF(B119&gt;0,I118+Y119,"")</f>
        <v/>
      </c>
      <c r="J119" s="427" t="str">
        <f t="shared" si="7"/>
        <v/>
      </c>
      <c r="K119" s="382"/>
      <c r="L119" s="411"/>
      <c r="M119" s="425"/>
      <c r="O119" s="415" t="str">
        <f>IF(L119&gt;0,ROUNDDOWN((J119/AB119),2),"")</f>
        <v/>
      </c>
      <c r="P119" s="429" t="str">
        <f>IF(B119&gt;0,(#REF!*O119),"")</f>
        <v/>
      </c>
      <c r="Q119" s="285"/>
      <c r="R119" s="405"/>
      <c r="S119" s="405"/>
      <c r="T119" s="405"/>
      <c r="U119" s="406"/>
      <c r="V119" s="407" t="str">
        <f>IF(B119&gt;0,(R119-T119)+R119,"")</f>
        <v/>
      </c>
      <c r="W119" s="398"/>
      <c r="X119" s="292" t="str">
        <f>IF(B119&gt;0,IF(AE119&gt;0,(S119-R119)/(R119-T119),""),"")</f>
        <v/>
      </c>
      <c r="Y119" s="418" t="str">
        <f>IF(U119="","",IF(C119&gt;0,AK119,""))</f>
        <v/>
      </c>
      <c r="Z119" s="419" t="str">
        <f>IF(F119&gt;0,AK119+Z118,"")</f>
        <v/>
      </c>
      <c r="AA119" s="284"/>
      <c r="AB119" s="417" t="str">
        <f>IF(B119&gt;0,ABS(R119-T119)*-1,"")</f>
        <v/>
      </c>
      <c r="AC119" s="419" t="str">
        <f>IF(B119="","",IF(Q119="LONG",(U119-R119),(R119-U119)))</f>
        <v/>
      </c>
      <c r="AD119" s="390"/>
      <c r="AE119" s="396" t="str">
        <f t="shared" si="8"/>
        <v/>
      </c>
      <c r="AF119" s="397" t="str">
        <f t="shared" si="9"/>
        <v/>
      </c>
      <c r="AG119" s="392"/>
      <c r="AH119" s="437" t="str">
        <f>IF(B119&gt;0,(R119*O119),"")</f>
        <v/>
      </c>
      <c r="AI119" s="438" t="str">
        <f>IF(B119&gt;0,(U119*O119),"")</f>
        <v/>
      </c>
      <c r="AJ119" s="390"/>
      <c r="AK119" s="437" t="str">
        <f t="shared" si="10"/>
        <v/>
      </c>
      <c r="AL119" s="288" t="str">
        <f t="shared" si="11"/>
        <v/>
      </c>
      <c r="AM119" s="293"/>
      <c r="AN119" s="275" t="e">
        <f>IF(O119&gt;1,(R119*O119)/AE119,"")</f>
        <v>#VALUE!</v>
      </c>
      <c r="AO119" s="272" t="str">
        <f>IF(B119&gt;0,AN119/#REF!,"")</f>
        <v/>
      </c>
      <c r="AP119" s="276" t="e">
        <f>IF(O119&gt;1,(AN119*AE119),"")</f>
        <v>#VALUE!</v>
      </c>
      <c r="AQ119" s="374" t="e">
        <f>IF(O119&gt;1,(AN119/O119),"")</f>
        <v>#VALUE!</v>
      </c>
    </row>
    <row r="120" spans="2:43" ht="18" customHeight="1" x14ac:dyDescent="0.3">
      <c r="B120" s="401"/>
      <c r="C120" s="274"/>
      <c r="D120" s="285"/>
      <c r="E120" s="286"/>
      <c r="F120" s="286"/>
      <c r="G120" s="286"/>
      <c r="H120" s="287" t="str">
        <f t="shared" si="6"/>
        <v/>
      </c>
      <c r="I120" s="435" t="str">
        <f>IF(B120&gt;0,I119+Y120,"")</f>
        <v/>
      </c>
      <c r="J120" s="427" t="str">
        <f t="shared" si="7"/>
        <v/>
      </c>
      <c r="K120" s="382"/>
      <c r="L120" s="411"/>
      <c r="M120" s="425"/>
      <c r="O120" s="415" t="str">
        <f>IF(L120&gt;0,ROUNDDOWN((J120/AB120),2),"")</f>
        <v/>
      </c>
      <c r="P120" s="429" t="str">
        <f>IF(B120&gt;0,(#REF!*O120),"")</f>
        <v/>
      </c>
      <c r="Q120" s="285"/>
      <c r="R120" s="405"/>
      <c r="S120" s="405"/>
      <c r="T120" s="405"/>
      <c r="U120" s="406"/>
      <c r="V120" s="407" t="str">
        <f>IF(B120&gt;0,(R120-T120)+R120,"")</f>
        <v/>
      </c>
      <c r="W120" s="398"/>
      <c r="X120" s="292" t="str">
        <f>IF(B120&gt;0,IF(AE120&gt;0,(S120-R120)/(R120-T120),""),"")</f>
        <v/>
      </c>
      <c r="Y120" s="418" t="str">
        <f>IF(U120="","",IF(C120&gt;0,AK120,""))</f>
        <v/>
      </c>
      <c r="Z120" s="419" t="str">
        <f>IF(F120&gt;0,AK120+Z119,"")</f>
        <v/>
      </c>
      <c r="AA120" s="284"/>
      <c r="AB120" s="417" t="str">
        <f>IF(B120&gt;0,ABS(R120-T120)*-1,"")</f>
        <v/>
      </c>
      <c r="AC120" s="419" t="str">
        <f>IF(B120="","",IF(Q120="LONG",(U120-R120),(R120-U120)))</f>
        <v/>
      </c>
      <c r="AD120" s="390"/>
      <c r="AE120" s="396" t="str">
        <f t="shared" si="8"/>
        <v/>
      </c>
      <c r="AF120" s="397" t="str">
        <f t="shared" si="9"/>
        <v/>
      </c>
      <c r="AG120" s="392"/>
      <c r="AH120" s="437" t="str">
        <f>IF(B120&gt;0,(R120*O120),"")</f>
        <v/>
      </c>
      <c r="AI120" s="438" t="str">
        <f>IF(B120&gt;0,(U120*O120),"")</f>
        <v/>
      </c>
      <c r="AJ120" s="390"/>
      <c r="AK120" s="437" t="str">
        <f t="shared" si="10"/>
        <v/>
      </c>
      <c r="AL120" s="288" t="str">
        <f t="shared" si="11"/>
        <v/>
      </c>
      <c r="AM120" s="293"/>
      <c r="AN120" s="275" t="e">
        <f>IF(O120&gt;1,(R120*O120)/AE120,"")</f>
        <v>#VALUE!</v>
      </c>
      <c r="AO120" s="272" t="str">
        <f>IF(B120&gt;0,AN120/#REF!,"")</f>
        <v/>
      </c>
      <c r="AP120" s="276" t="e">
        <f>IF(O120&gt;1,(AN120*AE120),"")</f>
        <v>#VALUE!</v>
      </c>
      <c r="AQ120" s="374" t="e">
        <f>IF(O120&gt;1,(AN120/O120),"")</f>
        <v>#VALUE!</v>
      </c>
    </row>
    <row r="121" spans="2:43" ht="18" customHeight="1" x14ac:dyDescent="0.3">
      <c r="B121" s="401"/>
      <c r="C121" s="274"/>
      <c r="D121" s="285"/>
      <c r="E121" s="286"/>
      <c r="F121" s="286"/>
      <c r="G121" s="286"/>
      <c r="H121" s="287" t="str">
        <f t="shared" si="6"/>
        <v/>
      </c>
      <c r="I121" s="435" t="str">
        <f>IF(B121&gt;0,I120+Y121,"")</f>
        <v/>
      </c>
      <c r="J121" s="427" t="str">
        <f t="shared" si="7"/>
        <v/>
      </c>
      <c r="K121" s="382"/>
      <c r="L121" s="411"/>
      <c r="M121" s="425"/>
      <c r="O121" s="415" t="str">
        <f>IF(L121&gt;0,ROUNDDOWN((J121/AB121),2),"")</f>
        <v/>
      </c>
      <c r="P121" s="429" t="str">
        <f>IF(B121&gt;0,(#REF!*O121),"")</f>
        <v/>
      </c>
      <c r="Q121" s="285"/>
      <c r="R121" s="405"/>
      <c r="S121" s="405"/>
      <c r="T121" s="405"/>
      <c r="U121" s="406"/>
      <c r="V121" s="407" t="str">
        <f>IF(B121&gt;0,(R121-T121)+R121,"")</f>
        <v/>
      </c>
      <c r="W121" s="398"/>
      <c r="X121" s="292" t="str">
        <f>IF(B121&gt;0,IF(AE121&gt;0,(S121-R121)/(R121-T121),""),"")</f>
        <v/>
      </c>
      <c r="Y121" s="418" t="str">
        <f>IF(U121="","",IF(C121&gt;0,AK121,""))</f>
        <v/>
      </c>
      <c r="Z121" s="419" t="str">
        <f>IF(F121&gt;0,AK121+Z120,"")</f>
        <v/>
      </c>
      <c r="AA121" s="284"/>
      <c r="AB121" s="417" t="str">
        <f>IF(B121&gt;0,ABS(R121-T121)*-1,"")</f>
        <v/>
      </c>
      <c r="AC121" s="419" t="str">
        <f>IF(B121="","",IF(Q121="LONG",(U121-R121),(R121-U121)))</f>
        <v/>
      </c>
      <c r="AD121" s="390"/>
      <c r="AE121" s="396" t="str">
        <f t="shared" si="8"/>
        <v/>
      </c>
      <c r="AF121" s="397" t="str">
        <f t="shared" si="9"/>
        <v/>
      </c>
      <c r="AG121" s="392"/>
      <c r="AH121" s="437" t="str">
        <f>IF(B121&gt;0,(R121*O121),"")</f>
        <v/>
      </c>
      <c r="AI121" s="438" t="str">
        <f>IF(B121&gt;0,(U121*O121),"")</f>
        <v/>
      </c>
      <c r="AJ121" s="390"/>
      <c r="AK121" s="437" t="str">
        <f t="shared" si="10"/>
        <v/>
      </c>
      <c r="AL121" s="288" t="str">
        <f t="shared" si="11"/>
        <v/>
      </c>
      <c r="AM121" s="293"/>
      <c r="AN121" s="275" t="e">
        <f>IF(O121&gt;1,(R121*O121)/AE121,"")</f>
        <v>#VALUE!</v>
      </c>
      <c r="AO121" s="272" t="str">
        <f>IF(B121&gt;0,AN121/#REF!,"")</f>
        <v/>
      </c>
      <c r="AP121" s="276" t="e">
        <f>IF(O121&gt;1,(AN121*AE121),"")</f>
        <v>#VALUE!</v>
      </c>
      <c r="AQ121" s="374" t="e">
        <f>IF(O121&gt;1,(AN121/O121),"")</f>
        <v>#VALUE!</v>
      </c>
    </row>
    <row r="122" spans="2:43" ht="18" customHeight="1" x14ac:dyDescent="0.3">
      <c r="B122" s="401"/>
      <c r="C122" s="274"/>
      <c r="D122" s="285"/>
      <c r="E122" s="286"/>
      <c r="F122" s="286"/>
      <c r="G122" s="286"/>
      <c r="H122" s="287" t="str">
        <f t="shared" si="6"/>
        <v/>
      </c>
      <c r="I122" s="435" t="str">
        <f>IF(B122&gt;0,I121+Y122,"")</f>
        <v/>
      </c>
      <c r="J122" s="427" t="str">
        <f t="shared" si="7"/>
        <v/>
      </c>
      <c r="K122" s="382"/>
      <c r="L122" s="411"/>
      <c r="M122" s="425"/>
      <c r="O122" s="415" t="str">
        <f>IF(L122&gt;0,ROUNDDOWN((J122/AB122),2),"")</f>
        <v/>
      </c>
      <c r="P122" s="429" t="str">
        <f>IF(B122&gt;0,(#REF!*O122),"")</f>
        <v/>
      </c>
      <c r="Q122" s="285"/>
      <c r="R122" s="405"/>
      <c r="S122" s="405"/>
      <c r="T122" s="405"/>
      <c r="U122" s="406"/>
      <c r="V122" s="407" t="str">
        <f>IF(B122&gt;0,(R122-T122)+R122,"")</f>
        <v/>
      </c>
      <c r="W122" s="398"/>
      <c r="X122" s="292" t="str">
        <f>IF(B122&gt;0,IF(AE122&gt;0,(S122-R122)/(R122-T122),""),"")</f>
        <v/>
      </c>
      <c r="Y122" s="418" t="str">
        <f>IF(U122="","",IF(C122&gt;0,AK122,""))</f>
        <v/>
      </c>
      <c r="Z122" s="419" t="str">
        <f>IF(F122&gt;0,AK122+Z121,"")</f>
        <v/>
      </c>
      <c r="AA122" s="284"/>
      <c r="AB122" s="417" t="str">
        <f>IF(B122&gt;0,ABS(R122-T122)*-1,"")</f>
        <v/>
      </c>
      <c r="AC122" s="419" t="str">
        <f>IF(B122="","",IF(Q122="LONG",(U122-R122),(R122-U122)))</f>
        <v/>
      </c>
      <c r="AD122" s="390"/>
      <c r="AE122" s="396" t="str">
        <f t="shared" si="8"/>
        <v/>
      </c>
      <c r="AF122" s="397" t="str">
        <f t="shared" si="9"/>
        <v/>
      </c>
      <c r="AG122" s="392"/>
      <c r="AH122" s="437" t="str">
        <f>IF(B122&gt;0,(R122*O122),"")</f>
        <v/>
      </c>
      <c r="AI122" s="438" t="str">
        <f>IF(B122&gt;0,(U122*O122),"")</f>
        <v/>
      </c>
      <c r="AJ122" s="390"/>
      <c r="AK122" s="437" t="str">
        <f t="shared" si="10"/>
        <v/>
      </c>
      <c r="AL122" s="288" t="str">
        <f t="shared" si="11"/>
        <v/>
      </c>
      <c r="AM122" s="293"/>
      <c r="AN122" s="275" t="e">
        <f>IF(O122&gt;1,(R122*O122)/AE122,"")</f>
        <v>#VALUE!</v>
      </c>
      <c r="AO122" s="272" t="str">
        <f>IF(B122&gt;0,AN122/#REF!,"")</f>
        <v/>
      </c>
      <c r="AP122" s="276" t="e">
        <f>IF(O122&gt;1,(AN122*AE122),"")</f>
        <v>#VALUE!</v>
      </c>
      <c r="AQ122" s="374" t="e">
        <f>IF(O122&gt;1,(AN122/O122),"")</f>
        <v>#VALUE!</v>
      </c>
    </row>
    <row r="123" spans="2:43" ht="18" customHeight="1" x14ac:dyDescent="0.3">
      <c r="B123" s="401"/>
      <c r="C123" s="274"/>
      <c r="D123" s="285"/>
      <c r="E123" s="286"/>
      <c r="F123" s="286"/>
      <c r="G123" s="286"/>
      <c r="H123" s="287" t="str">
        <f t="shared" si="6"/>
        <v/>
      </c>
      <c r="I123" s="435" t="str">
        <f>IF(B123&gt;0,I122+Y123,"")</f>
        <v/>
      </c>
      <c r="J123" s="427" t="str">
        <f t="shared" si="7"/>
        <v/>
      </c>
      <c r="K123" s="382"/>
      <c r="L123" s="411"/>
      <c r="M123" s="425"/>
      <c r="O123" s="415" t="str">
        <f>IF(L123&gt;0,ROUNDDOWN((J123/AB123),2),"")</f>
        <v/>
      </c>
      <c r="P123" s="429" t="str">
        <f>IF(B123&gt;0,(#REF!*O123),"")</f>
        <v/>
      </c>
      <c r="Q123" s="285"/>
      <c r="R123" s="405"/>
      <c r="S123" s="405"/>
      <c r="T123" s="405"/>
      <c r="U123" s="406"/>
      <c r="V123" s="407" t="str">
        <f>IF(B123&gt;0,(R123-T123)+R123,"")</f>
        <v/>
      </c>
      <c r="W123" s="398"/>
      <c r="X123" s="292" t="str">
        <f>IF(B123&gt;0,IF(AE123&gt;0,(S123-R123)/(R123-T123),""),"")</f>
        <v/>
      </c>
      <c r="Y123" s="418" t="str">
        <f>IF(U123="","",IF(C123&gt;0,AK123,""))</f>
        <v/>
      </c>
      <c r="Z123" s="419" t="str">
        <f>IF(F123&gt;0,AK123+Z122,"")</f>
        <v/>
      </c>
      <c r="AA123" s="284"/>
      <c r="AB123" s="417" t="str">
        <f>IF(B123&gt;0,ABS(R123-T123)*-1,"")</f>
        <v/>
      </c>
      <c r="AC123" s="419" t="str">
        <f>IF(B123="","",IF(Q123="LONG",(U123-R123),(R123-U123)))</f>
        <v/>
      </c>
      <c r="AD123" s="390"/>
      <c r="AE123" s="396" t="str">
        <f t="shared" si="8"/>
        <v/>
      </c>
      <c r="AF123" s="397" t="str">
        <f t="shared" si="9"/>
        <v/>
      </c>
      <c r="AG123" s="392"/>
      <c r="AH123" s="437" t="str">
        <f>IF(B123&gt;0,(R123*O123),"")</f>
        <v/>
      </c>
      <c r="AI123" s="438" t="str">
        <f>IF(B123&gt;0,(U123*O123),"")</f>
        <v/>
      </c>
      <c r="AJ123" s="390"/>
      <c r="AK123" s="437" t="str">
        <f t="shared" si="10"/>
        <v/>
      </c>
      <c r="AL123" s="288" t="str">
        <f t="shared" si="11"/>
        <v/>
      </c>
      <c r="AM123" s="293"/>
      <c r="AN123" s="275" t="e">
        <f>IF(O123&gt;1,(R123*O123)/AE123,"")</f>
        <v>#VALUE!</v>
      </c>
      <c r="AO123" s="272" t="str">
        <f>IF(B123&gt;0,AN123/#REF!,"")</f>
        <v/>
      </c>
      <c r="AP123" s="276" t="e">
        <f>IF(O123&gt;1,(AN123*AE123),"")</f>
        <v>#VALUE!</v>
      </c>
      <c r="AQ123" s="374" t="e">
        <f>IF(O123&gt;1,(AN123/O123),"")</f>
        <v>#VALUE!</v>
      </c>
    </row>
    <row r="124" spans="2:43" ht="18" customHeight="1" x14ac:dyDescent="0.3">
      <c r="B124" s="401"/>
      <c r="C124" s="274"/>
      <c r="D124" s="285"/>
      <c r="E124" s="286"/>
      <c r="F124" s="286"/>
      <c r="G124" s="286"/>
      <c r="H124" s="287" t="str">
        <f t="shared" si="6"/>
        <v/>
      </c>
      <c r="I124" s="435" t="str">
        <f>IF(B124&gt;0,I123+Y124,"")</f>
        <v/>
      </c>
      <c r="J124" s="427" t="str">
        <f t="shared" si="7"/>
        <v/>
      </c>
      <c r="K124" s="382"/>
      <c r="L124" s="411"/>
      <c r="M124" s="425"/>
      <c r="O124" s="415" t="str">
        <f>IF(L124&gt;0,ROUNDDOWN((J124/AB124),2),"")</f>
        <v/>
      </c>
      <c r="P124" s="429" t="str">
        <f>IF(B124&gt;0,(#REF!*O124),"")</f>
        <v/>
      </c>
      <c r="Q124" s="285"/>
      <c r="R124" s="405"/>
      <c r="S124" s="405"/>
      <c r="T124" s="405"/>
      <c r="U124" s="406"/>
      <c r="V124" s="407" t="str">
        <f>IF(B124&gt;0,(R124-T124)+R124,"")</f>
        <v/>
      </c>
      <c r="W124" s="398"/>
      <c r="X124" s="292" t="str">
        <f>IF(B124&gt;0,IF(AE124&gt;0,(S124-R124)/(R124-T124),""),"")</f>
        <v/>
      </c>
      <c r="Y124" s="418" t="str">
        <f>IF(U124="","",IF(C124&gt;0,AK124,""))</f>
        <v/>
      </c>
      <c r="Z124" s="419" t="str">
        <f>IF(F124&gt;0,AK124+Z123,"")</f>
        <v/>
      </c>
      <c r="AA124" s="284"/>
      <c r="AB124" s="417" t="str">
        <f>IF(B124&gt;0,ABS(R124-T124)*-1,"")</f>
        <v/>
      </c>
      <c r="AC124" s="419" t="str">
        <f>IF(B124="","",IF(Q124="LONG",(U124-R124),(R124-U124)))</f>
        <v/>
      </c>
      <c r="AD124" s="390"/>
      <c r="AE124" s="396" t="str">
        <f t="shared" si="8"/>
        <v/>
      </c>
      <c r="AF124" s="397" t="str">
        <f t="shared" si="9"/>
        <v/>
      </c>
      <c r="AG124" s="392"/>
      <c r="AH124" s="437" t="str">
        <f>IF(B124&gt;0,(R124*O124),"")</f>
        <v/>
      </c>
      <c r="AI124" s="438" t="str">
        <f>IF(B124&gt;0,(U124*O124),"")</f>
        <v/>
      </c>
      <c r="AJ124" s="390"/>
      <c r="AK124" s="437" t="str">
        <f t="shared" si="10"/>
        <v/>
      </c>
      <c r="AL124" s="288" t="str">
        <f t="shared" si="11"/>
        <v/>
      </c>
      <c r="AM124" s="293"/>
      <c r="AN124" s="275" t="e">
        <f>IF(O124&gt;1,(R124*O124)/AE124,"")</f>
        <v>#VALUE!</v>
      </c>
      <c r="AO124" s="272" t="str">
        <f>IF(B124&gt;0,AN124/#REF!,"")</f>
        <v/>
      </c>
      <c r="AP124" s="276" t="e">
        <f>IF(O124&gt;1,(AN124*AE124),"")</f>
        <v>#VALUE!</v>
      </c>
      <c r="AQ124" s="374" t="e">
        <f>IF(O124&gt;1,(AN124/O124),"")</f>
        <v>#VALUE!</v>
      </c>
    </row>
    <row r="125" spans="2:43" ht="18" customHeight="1" x14ac:dyDescent="0.3">
      <c r="B125" s="401"/>
      <c r="C125" s="274"/>
      <c r="D125" s="285"/>
      <c r="E125" s="286"/>
      <c r="F125" s="286"/>
      <c r="G125" s="286"/>
      <c r="H125" s="287" t="str">
        <f t="shared" si="6"/>
        <v/>
      </c>
      <c r="I125" s="435" t="str">
        <f>IF(B125&gt;0,I124+Y125,"")</f>
        <v/>
      </c>
      <c r="J125" s="427" t="str">
        <f t="shared" si="7"/>
        <v/>
      </c>
      <c r="K125" s="382"/>
      <c r="L125" s="411"/>
      <c r="M125" s="425"/>
      <c r="O125" s="415" t="str">
        <f>IF(L125&gt;0,ROUNDDOWN((J125/AB125),2),"")</f>
        <v/>
      </c>
      <c r="P125" s="429" t="str">
        <f>IF(B125&gt;0,(#REF!*O125),"")</f>
        <v/>
      </c>
      <c r="Q125" s="285"/>
      <c r="R125" s="405"/>
      <c r="S125" s="405"/>
      <c r="T125" s="405"/>
      <c r="U125" s="406"/>
      <c r="V125" s="407" t="str">
        <f>IF(B125&gt;0,(R125-T125)+R125,"")</f>
        <v/>
      </c>
      <c r="W125" s="398"/>
      <c r="X125" s="292" t="str">
        <f>IF(B125&gt;0,IF(AE125&gt;0,(S125-R125)/(R125-T125),""),"")</f>
        <v/>
      </c>
      <c r="Y125" s="418" t="str">
        <f>IF(U125="","",IF(C125&gt;0,AK125,""))</f>
        <v/>
      </c>
      <c r="Z125" s="419" t="str">
        <f>IF(F125&gt;0,AK125+Z124,"")</f>
        <v/>
      </c>
      <c r="AA125" s="284"/>
      <c r="AB125" s="417" t="str">
        <f>IF(B125&gt;0,ABS(R125-T125)*-1,"")</f>
        <v/>
      </c>
      <c r="AC125" s="419" t="str">
        <f>IF(B125="","",IF(Q125="LONG",(U125-R125),(R125-U125)))</f>
        <v/>
      </c>
      <c r="AD125" s="390"/>
      <c r="AE125" s="396" t="str">
        <f t="shared" si="8"/>
        <v/>
      </c>
      <c r="AF125" s="397" t="str">
        <f t="shared" si="9"/>
        <v/>
      </c>
      <c r="AG125" s="392"/>
      <c r="AH125" s="437" t="str">
        <f>IF(B125&gt;0,(R125*O125),"")</f>
        <v/>
      </c>
      <c r="AI125" s="438" t="str">
        <f>IF(B125&gt;0,(U125*O125),"")</f>
        <v/>
      </c>
      <c r="AJ125" s="390"/>
      <c r="AK125" s="437" t="str">
        <f t="shared" si="10"/>
        <v/>
      </c>
      <c r="AL125" s="288" t="str">
        <f t="shared" si="11"/>
        <v/>
      </c>
      <c r="AM125" s="293"/>
      <c r="AN125" s="275" t="e">
        <f>IF(O125&gt;1,(R125*O125)/AE125,"")</f>
        <v>#VALUE!</v>
      </c>
      <c r="AO125" s="272" t="str">
        <f>IF(B125&gt;0,AN125/#REF!,"")</f>
        <v/>
      </c>
      <c r="AP125" s="276" t="e">
        <f>IF(O125&gt;1,(AN125*AE125),"")</f>
        <v>#VALUE!</v>
      </c>
      <c r="AQ125" s="374" t="e">
        <f>IF(O125&gt;1,(AN125/O125),"")</f>
        <v>#VALUE!</v>
      </c>
    </row>
    <row r="126" spans="2:43" ht="18" customHeight="1" x14ac:dyDescent="0.3">
      <c r="B126" s="401"/>
      <c r="C126" s="274"/>
      <c r="D126" s="285"/>
      <c r="E126" s="286"/>
      <c r="F126" s="286"/>
      <c r="G126" s="286"/>
      <c r="H126" s="287" t="str">
        <f t="shared" si="6"/>
        <v/>
      </c>
      <c r="I126" s="435" t="str">
        <f>IF(B126&gt;0,I125+Y126,"")</f>
        <v/>
      </c>
      <c r="J126" s="427" t="str">
        <f t="shared" si="7"/>
        <v/>
      </c>
      <c r="K126" s="382"/>
      <c r="L126" s="411"/>
      <c r="M126" s="425"/>
      <c r="O126" s="415" t="str">
        <f>IF(L126&gt;0,ROUNDDOWN((J126/AB126),2),"")</f>
        <v/>
      </c>
      <c r="P126" s="429" t="str">
        <f>IF(B126&gt;0,(#REF!*O126),"")</f>
        <v/>
      </c>
      <c r="Q126" s="285"/>
      <c r="R126" s="405"/>
      <c r="S126" s="405"/>
      <c r="T126" s="405"/>
      <c r="U126" s="406"/>
      <c r="V126" s="407" t="str">
        <f>IF(B126&gt;0,(R126-T126)+R126,"")</f>
        <v/>
      </c>
      <c r="W126" s="398"/>
      <c r="X126" s="292" t="str">
        <f>IF(B126&gt;0,IF(AE126&gt;0,(S126-R126)/(R126-T126),""),"")</f>
        <v/>
      </c>
      <c r="Y126" s="418" t="str">
        <f>IF(U126="","",IF(C126&gt;0,AK126,""))</f>
        <v/>
      </c>
      <c r="Z126" s="419" t="str">
        <f>IF(F126&gt;0,AK126+Z125,"")</f>
        <v/>
      </c>
      <c r="AA126" s="284"/>
      <c r="AB126" s="417" t="str">
        <f>IF(B126&gt;0,ABS(R126-T126)*-1,"")</f>
        <v/>
      </c>
      <c r="AC126" s="419" t="str">
        <f>IF(B126="","",IF(Q126="LONG",(U126-R126),(R126-U126)))</f>
        <v/>
      </c>
      <c r="AD126" s="390"/>
      <c r="AE126" s="396" t="str">
        <f t="shared" si="8"/>
        <v/>
      </c>
      <c r="AF126" s="397" t="str">
        <f t="shared" si="9"/>
        <v/>
      </c>
      <c r="AG126" s="392"/>
      <c r="AH126" s="437" t="str">
        <f>IF(B126&gt;0,(R126*O126),"")</f>
        <v/>
      </c>
      <c r="AI126" s="438" t="str">
        <f>IF(B126&gt;0,(U126*O126),"")</f>
        <v/>
      </c>
      <c r="AJ126" s="390"/>
      <c r="AK126" s="437" t="str">
        <f t="shared" si="10"/>
        <v/>
      </c>
      <c r="AL126" s="288" t="str">
        <f t="shared" si="11"/>
        <v/>
      </c>
      <c r="AM126" s="293"/>
      <c r="AN126" s="275" t="e">
        <f>IF(O126&gt;1,(R126*O126)/AE126,"")</f>
        <v>#VALUE!</v>
      </c>
      <c r="AO126" s="272" t="str">
        <f>IF(B126&gt;0,AN126/#REF!,"")</f>
        <v/>
      </c>
      <c r="AP126" s="276" t="e">
        <f>IF(O126&gt;1,(AN126*AE126),"")</f>
        <v>#VALUE!</v>
      </c>
      <c r="AQ126" s="374" t="e">
        <f>IF(O126&gt;1,(AN126/O126),"")</f>
        <v>#VALUE!</v>
      </c>
    </row>
    <row r="127" spans="2:43" ht="18" customHeight="1" x14ac:dyDescent="0.3">
      <c r="B127" s="401"/>
      <c r="C127" s="274"/>
      <c r="D127" s="285"/>
      <c r="E127" s="286"/>
      <c r="F127" s="286"/>
      <c r="G127" s="286"/>
      <c r="H127" s="287" t="str">
        <f t="shared" si="6"/>
        <v/>
      </c>
      <c r="I127" s="435" t="str">
        <f t="shared" ref="I127:I190" si="12">IF(B127&gt;0,I126+Y127,"")</f>
        <v/>
      </c>
      <c r="J127" s="427" t="str">
        <f t="shared" si="7"/>
        <v/>
      </c>
      <c r="K127" s="382"/>
      <c r="L127" s="411"/>
      <c r="M127" s="425"/>
      <c r="O127" s="415" t="str">
        <f>IF(L127&gt;0,ROUNDDOWN((J127/AB127),2),"")</f>
        <v/>
      </c>
      <c r="P127" s="429" t="str">
        <f>IF(B127&gt;0,(#REF!*O127),"")</f>
        <v/>
      </c>
      <c r="Q127" s="285"/>
      <c r="R127" s="405"/>
      <c r="S127" s="405"/>
      <c r="T127" s="405"/>
      <c r="U127" s="406"/>
      <c r="V127" s="407" t="str">
        <f>IF(B127&gt;0,(R127-T127)+R127,"")</f>
        <v/>
      </c>
      <c r="W127" s="398"/>
      <c r="X127" s="292" t="str">
        <f>IF(B127&gt;0,IF(AE127&gt;0,(S127-R127)/(R127-T127),""),"")</f>
        <v/>
      </c>
      <c r="Y127" s="418" t="str">
        <f>IF(U127="","",IF(C127&gt;0,AK127,""))</f>
        <v/>
      </c>
      <c r="Z127" s="419" t="str">
        <f>IF(F127&gt;0,AK127+Z126,"")</f>
        <v/>
      </c>
      <c r="AA127" s="284"/>
      <c r="AB127" s="417" t="str">
        <f>IF(B127&gt;0,ABS(R127-T127)*-1,"")</f>
        <v/>
      </c>
      <c r="AC127" s="419" t="str">
        <f>IF(B127="","",IF(Q127="LONG",(U127-R127),(R127-U127)))</f>
        <v/>
      </c>
      <c r="AD127" s="390"/>
      <c r="AE127" s="396" t="str">
        <f t="shared" si="8"/>
        <v/>
      </c>
      <c r="AF127" s="397" t="str">
        <f t="shared" si="9"/>
        <v/>
      </c>
      <c r="AG127" s="392"/>
      <c r="AH127" s="437" t="str">
        <f>IF(B127&gt;0,(R127*O127),"")</f>
        <v/>
      </c>
      <c r="AI127" s="438" t="str">
        <f>IF(B127&gt;0,(U127*O127),"")</f>
        <v/>
      </c>
      <c r="AJ127" s="390"/>
      <c r="AK127" s="437" t="str">
        <f t="shared" si="10"/>
        <v/>
      </c>
      <c r="AL127" s="288" t="str">
        <f t="shared" si="11"/>
        <v/>
      </c>
      <c r="AM127" s="293"/>
      <c r="AN127" s="275" t="e">
        <f>IF(O127&gt;1,(R127*O127)/AE127,"")</f>
        <v>#VALUE!</v>
      </c>
      <c r="AO127" s="272" t="str">
        <f>IF(B127&gt;0,AN127/#REF!,"")</f>
        <v/>
      </c>
      <c r="AP127" s="276" t="e">
        <f>IF(O127&gt;1,(AN127*AE127),"")</f>
        <v>#VALUE!</v>
      </c>
      <c r="AQ127" s="374" t="e">
        <f>IF(O127&gt;1,(AN127/O127),"")</f>
        <v>#VALUE!</v>
      </c>
    </row>
    <row r="128" spans="2:43" ht="18" customHeight="1" x14ac:dyDescent="0.3">
      <c r="B128" s="401"/>
      <c r="C128" s="274"/>
      <c r="D128" s="285"/>
      <c r="E128" s="286"/>
      <c r="F128" s="286"/>
      <c r="G128" s="286"/>
      <c r="H128" s="287" t="str">
        <f t="shared" si="6"/>
        <v/>
      </c>
      <c r="I128" s="435" t="str">
        <f t="shared" si="12"/>
        <v/>
      </c>
      <c r="J128" s="427" t="str">
        <f t="shared" si="7"/>
        <v/>
      </c>
      <c r="K128" s="382"/>
      <c r="L128" s="411"/>
      <c r="M128" s="425"/>
      <c r="O128" s="415" t="str">
        <f>IF(L128&gt;0,ROUNDDOWN((J128/AB128),2),"")</f>
        <v/>
      </c>
      <c r="P128" s="429" t="str">
        <f>IF(B128&gt;0,(#REF!*O128),"")</f>
        <v/>
      </c>
      <c r="Q128" s="285"/>
      <c r="R128" s="405"/>
      <c r="S128" s="405"/>
      <c r="T128" s="405"/>
      <c r="U128" s="406"/>
      <c r="V128" s="407" t="str">
        <f>IF(B128&gt;0,(R128-T128)+R128,"")</f>
        <v/>
      </c>
      <c r="W128" s="398"/>
      <c r="X128" s="292" t="str">
        <f>IF(B128&gt;0,IF(AE128&gt;0,(S128-R128)/(R128-T128),""),"")</f>
        <v/>
      </c>
      <c r="Y128" s="418" t="str">
        <f>IF(U128="","",IF(C128&gt;0,AK128,""))</f>
        <v/>
      </c>
      <c r="Z128" s="419" t="str">
        <f>IF(F128&gt;0,AK128+Z127,"")</f>
        <v/>
      </c>
      <c r="AA128" s="284"/>
      <c r="AB128" s="417" t="str">
        <f>IF(B128&gt;0,ABS(R128-T128)*-1,"")</f>
        <v/>
      </c>
      <c r="AC128" s="419" t="str">
        <f>IF(B128="","",IF(Q128="LONG",(U128-R128),(R128-U128)))</f>
        <v/>
      </c>
      <c r="AD128" s="390"/>
      <c r="AE128" s="396" t="str">
        <f t="shared" si="8"/>
        <v/>
      </c>
      <c r="AF128" s="397" t="str">
        <f t="shared" si="9"/>
        <v/>
      </c>
      <c r="AG128" s="392"/>
      <c r="AH128" s="437" t="str">
        <f>IF(B128&gt;0,(R128*O128),"")</f>
        <v/>
      </c>
      <c r="AI128" s="438" t="str">
        <f>IF(B128&gt;0,(U128*O128),"")</f>
        <v/>
      </c>
      <c r="AJ128" s="390"/>
      <c r="AK128" s="437" t="str">
        <f t="shared" si="10"/>
        <v/>
      </c>
      <c r="AL128" s="288" t="str">
        <f t="shared" si="11"/>
        <v/>
      </c>
      <c r="AM128" s="293"/>
      <c r="AN128" s="275" t="e">
        <f>IF(O128&gt;1,(R128*O128)/AE128,"")</f>
        <v>#VALUE!</v>
      </c>
      <c r="AO128" s="272" t="str">
        <f>IF(B128&gt;0,AN128/#REF!,"")</f>
        <v/>
      </c>
      <c r="AP128" s="276" t="e">
        <f>IF(O128&gt;1,(AN128*AE128),"")</f>
        <v>#VALUE!</v>
      </c>
      <c r="AQ128" s="374" t="e">
        <f>IF(O128&gt;1,(AN128/O128),"")</f>
        <v>#VALUE!</v>
      </c>
    </row>
    <row r="129" spans="1:43" ht="18" customHeight="1" x14ac:dyDescent="0.3">
      <c r="B129" s="401"/>
      <c r="C129" s="274"/>
      <c r="D129" s="285"/>
      <c r="E129" s="286"/>
      <c r="F129" s="286"/>
      <c r="G129" s="286"/>
      <c r="H129" s="287" t="str">
        <f t="shared" si="6"/>
        <v/>
      </c>
      <c r="I129" s="435" t="str">
        <f t="shared" si="12"/>
        <v/>
      </c>
      <c r="J129" s="427" t="str">
        <f t="shared" si="7"/>
        <v/>
      </c>
      <c r="K129" s="382"/>
      <c r="L129" s="411"/>
      <c r="M129" s="425"/>
      <c r="O129" s="415" t="str">
        <f>IF(L129&gt;0,ROUNDDOWN((J129/AB129),2),"")</f>
        <v/>
      </c>
      <c r="P129" s="429" t="str">
        <f>IF(B129&gt;0,(#REF!*O129),"")</f>
        <v/>
      </c>
      <c r="Q129" s="285"/>
      <c r="R129" s="405"/>
      <c r="S129" s="405"/>
      <c r="T129" s="405"/>
      <c r="U129" s="406"/>
      <c r="V129" s="407" t="str">
        <f>IF(B129&gt;0,(R129-T129)+R129,"")</f>
        <v/>
      </c>
      <c r="W129" s="398"/>
      <c r="X129" s="292" t="str">
        <f>IF(B129&gt;0,IF(AE129&gt;0,(S129-R129)/(R129-T129),""),"")</f>
        <v/>
      </c>
      <c r="Y129" s="418" t="str">
        <f>IF(U129="","",IF(C129&gt;0,AK129,""))</f>
        <v/>
      </c>
      <c r="Z129" s="419" t="str">
        <f>IF(F129&gt;0,AK129+Z128,"")</f>
        <v/>
      </c>
      <c r="AA129" s="284"/>
      <c r="AB129" s="417" t="str">
        <f>IF(B129&gt;0,ABS(R129-T129)*-1,"")</f>
        <v/>
      </c>
      <c r="AC129" s="419" t="str">
        <f>IF(B129="","",IF(Q129="LONG",(U129-R129),(R129-U129)))</f>
        <v/>
      </c>
      <c r="AD129" s="390"/>
      <c r="AE129" s="396" t="str">
        <f t="shared" si="8"/>
        <v/>
      </c>
      <c r="AF129" s="397" t="str">
        <f t="shared" si="9"/>
        <v/>
      </c>
      <c r="AG129" s="392"/>
      <c r="AH129" s="437" t="str">
        <f>IF(B129&gt;0,(R129*O129),"")</f>
        <v/>
      </c>
      <c r="AI129" s="438" t="str">
        <f>IF(B129&gt;0,(U129*O129),"")</f>
        <v/>
      </c>
      <c r="AJ129" s="390"/>
      <c r="AK129" s="437" t="str">
        <f t="shared" si="10"/>
        <v/>
      </c>
      <c r="AL129" s="288" t="str">
        <f t="shared" si="11"/>
        <v/>
      </c>
      <c r="AM129" s="293"/>
      <c r="AN129" s="275" t="e">
        <f>IF(O129&gt;1,(R129*O129)/AE129,"")</f>
        <v>#VALUE!</v>
      </c>
      <c r="AO129" s="272" t="str">
        <f>IF(B129&gt;0,AN129/#REF!,"")</f>
        <v/>
      </c>
      <c r="AP129" s="276" t="e">
        <f>IF(O129&gt;1,(AN129*AE129),"")</f>
        <v>#VALUE!</v>
      </c>
      <c r="AQ129" s="374" t="e">
        <f>IF(O129&gt;1,(AN129/O129),"")</f>
        <v>#VALUE!</v>
      </c>
    </row>
    <row r="130" spans="1:43" ht="18" customHeight="1" x14ac:dyDescent="0.3">
      <c r="B130" s="401"/>
      <c r="C130" s="274"/>
      <c r="D130" s="285"/>
      <c r="E130" s="286"/>
      <c r="F130" s="286"/>
      <c r="G130" s="286"/>
      <c r="H130" s="287" t="str">
        <f t="shared" si="6"/>
        <v/>
      </c>
      <c r="I130" s="435" t="str">
        <f t="shared" si="12"/>
        <v/>
      </c>
      <c r="J130" s="427" t="str">
        <f t="shared" si="7"/>
        <v/>
      </c>
      <c r="K130" s="382"/>
      <c r="L130" s="411"/>
      <c r="M130" s="425"/>
      <c r="O130" s="415" t="str">
        <f>IF(L130&gt;0,ROUNDDOWN((J130/AB130),2),"")</f>
        <v/>
      </c>
      <c r="P130" s="429" t="str">
        <f>IF(B130&gt;0,(#REF!*O130),"")</f>
        <v/>
      </c>
      <c r="Q130" s="285"/>
      <c r="R130" s="405"/>
      <c r="S130" s="405"/>
      <c r="T130" s="405"/>
      <c r="U130" s="406"/>
      <c r="V130" s="407" t="str">
        <f>IF(B130&gt;0,(R130-T130)+R130,"")</f>
        <v/>
      </c>
      <c r="W130" s="398"/>
      <c r="X130" s="292" t="str">
        <f>IF(B130&gt;0,IF(AE130&gt;0,(S130-R130)/(R130-T130),""),"")</f>
        <v/>
      </c>
      <c r="Y130" s="418" t="str">
        <f>IF(U130="","",IF(C130&gt;0,AK130,""))</f>
        <v/>
      </c>
      <c r="Z130" s="419" t="str">
        <f>IF(F130&gt;0,AK130+Z129,"")</f>
        <v/>
      </c>
      <c r="AA130" s="284"/>
      <c r="AB130" s="417" t="str">
        <f>IF(B130&gt;0,ABS(R130-T130)*-1,"")</f>
        <v/>
      </c>
      <c r="AC130" s="419" t="str">
        <f>IF(B130="","",IF(Q130="LONG",(U130-R130),(R130-U130)))</f>
        <v/>
      </c>
      <c r="AD130" s="390"/>
      <c r="AE130" s="396" t="str">
        <f t="shared" si="8"/>
        <v/>
      </c>
      <c r="AF130" s="397" t="str">
        <f t="shared" si="9"/>
        <v/>
      </c>
      <c r="AG130" s="392"/>
      <c r="AH130" s="437" t="str">
        <f>IF(B130&gt;0,(R130*O130),"")</f>
        <v/>
      </c>
      <c r="AI130" s="438" t="str">
        <f>IF(B130&gt;0,(U130*O130),"")</f>
        <v/>
      </c>
      <c r="AJ130" s="390"/>
      <c r="AK130" s="437" t="str">
        <f t="shared" si="10"/>
        <v/>
      </c>
      <c r="AL130" s="288" t="str">
        <f t="shared" si="11"/>
        <v/>
      </c>
      <c r="AM130" s="293"/>
      <c r="AN130" s="275" t="e">
        <f>IF(O130&gt;1,(R130*O130)/AE130,"")</f>
        <v>#VALUE!</v>
      </c>
      <c r="AO130" s="272" t="str">
        <f>IF(B130&gt;0,AN130/#REF!,"")</f>
        <v/>
      </c>
      <c r="AP130" s="276" t="e">
        <f>IF(O130&gt;1,(AN130*AE130),"")</f>
        <v>#VALUE!</v>
      </c>
      <c r="AQ130" s="374" t="e">
        <f>IF(O130&gt;1,(AN130/O130),"")</f>
        <v>#VALUE!</v>
      </c>
    </row>
    <row r="131" spans="1:43" ht="18" customHeight="1" x14ac:dyDescent="0.3">
      <c r="B131" s="401"/>
      <c r="C131" s="274"/>
      <c r="D131" s="285"/>
      <c r="E131" s="286"/>
      <c r="F131" s="286"/>
      <c r="G131" s="286"/>
      <c r="H131" s="287" t="str">
        <f t="shared" si="6"/>
        <v/>
      </c>
      <c r="I131" s="435" t="str">
        <f t="shared" si="12"/>
        <v/>
      </c>
      <c r="J131" s="427" t="str">
        <f t="shared" si="7"/>
        <v/>
      </c>
      <c r="K131" s="382"/>
      <c r="L131" s="411"/>
      <c r="M131" s="425"/>
      <c r="O131" s="415" t="str">
        <f>IF(L131&gt;0,ROUNDDOWN((J131/AB131),2),"")</f>
        <v/>
      </c>
      <c r="P131" s="429" t="str">
        <f>IF(B131&gt;0,(#REF!*O131),"")</f>
        <v/>
      </c>
      <c r="Q131" s="285"/>
      <c r="R131" s="405"/>
      <c r="S131" s="405"/>
      <c r="T131" s="405"/>
      <c r="U131" s="406"/>
      <c r="V131" s="407" t="str">
        <f>IF(B131&gt;0,(R131-T131)+R131,"")</f>
        <v/>
      </c>
      <c r="W131" s="398"/>
      <c r="X131" s="292" t="str">
        <f>IF(B131&gt;0,IF(AE131&gt;0,(S131-R131)/(R131-T131),""),"")</f>
        <v/>
      </c>
      <c r="Y131" s="418" t="str">
        <f>IF(U131="","",IF(C131&gt;0,AK131,""))</f>
        <v/>
      </c>
      <c r="Z131" s="419" t="str">
        <f>IF(F131&gt;0,AK131+Z130,"")</f>
        <v/>
      </c>
      <c r="AA131" s="284"/>
      <c r="AB131" s="417" t="str">
        <f>IF(B131&gt;0,ABS(R131-T131)*-1,"")</f>
        <v/>
      </c>
      <c r="AC131" s="419" t="str">
        <f>IF(B131="","",IF(Q131="LONG",(U131-R131),(R131-U131)))</f>
        <v/>
      </c>
      <c r="AD131" s="390"/>
      <c r="AE131" s="396" t="str">
        <f t="shared" si="8"/>
        <v/>
      </c>
      <c r="AF131" s="397" t="str">
        <f t="shared" si="9"/>
        <v/>
      </c>
      <c r="AG131" s="392"/>
      <c r="AH131" s="437" t="str">
        <f>IF(B131&gt;0,(R131*O131),"")</f>
        <v/>
      </c>
      <c r="AI131" s="438" t="str">
        <f>IF(B131&gt;0,(U131*O131),"")</f>
        <v/>
      </c>
      <c r="AJ131" s="390"/>
      <c r="AK131" s="437" t="str">
        <f t="shared" si="10"/>
        <v/>
      </c>
      <c r="AL131" s="288" t="str">
        <f t="shared" si="11"/>
        <v/>
      </c>
      <c r="AM131" s="293"/>
      <c r="AN131" s="275" t="e">
        <f>IF(O131&gt;1,(R131*O131)/AE131,"")</f>
        <v>#VALUE!</v>
      </c>
      <c r="AO131" s="272" t="str">
        <f>IF(B131&gt;0,AN131/#REF!,"")</f>
        <v/>
      </c>
      <c r="AP131" s="276" t="e">
        <f>IF(O131&gt;1,(AN131*AE131),"")</f>
        <v>#VALUE!</v>
      </c>
      <c r="AQ131" s="374" t="e">
        <f>IF(O131&gt;1,(AN131/O131),"")</f>
        <v>#VALUE!</v>
      </c>
    </row>
    <row r="132" spans="1:43" ht="18" customHeight="1" x14ac:dyDescent="0.3">
      <c r="B132" s="401"/>
      <c r="C132" s="274"/>
      <c r="D132" s="285"/>
      <c r="E132" s="286"/>
      <c r="F132" s="286"/>
      <c r="G132" s="286"/>
      <c r="H132" s="287" t="str">
        <f t="shared" si="6"/>
        <v/>
      </c>
      <c r="I132" s="435" t="str">
        <f t="shared" si="12"/>
        <v/>
      </c>
      <c r="J132" s="427" t="str">
        <f t="shared" si="7"/>
        <v/>
      </c>
      <c r="K132" s="382"/>
      <c r="L132" s="411"/>
      <c r="M132" s="425"/>
      <c r="O132" s="415" t="str">
        <f>IF(L132&gt;0,ROUNDDOWN((J132/AB132),2),"")</f>
        <v/>
      </c>
      <c r="P132" s="429" t="str">
        <f>IF(B132&gt;0,(#REF!*O132),"")</f>
        <v/>
      </c>
      <c r="Q132" s="285"/>
      <c r="R132" s="405"/>
      <c r="S132" s="405"/>
      <c r="T132" s="405"/>
      <c r="U132" s="406"/>
      <c r="V132" s="407" t="str">
        <f>IF(B132&gt;0,(R132-T132)+R132,"")</f>
        <v/>
      </c>
      <c r="W132" s="398"/>
      <c r="X132" s="292" t="str">
        <f>IF(B132&gt;0,IF(AE132&gt;0,(S132-R132)/(R132-T132),""),"")</f>
        <v/>
      </c>
      <c r="Y132" s="418" t="str">
        <f>IF(U132="","",IF(C132&gt;0,AK132,""))</f>
        <v/>
      </c>
      <c r="Z132" s="419" t="str">
        <f>IF(F132&gt;0,AK132+Z131,"")</f>
        <v/>
      </c>
      <c r="AA132" s="284"/>
      <c r="AB132" s="417" t="str">
        <f>IF(B132&gt;0,ABS(R132-T132)*-1,"")</f>
        <v/>
      </c>
      <c r="AC132" s="419" t="str">
        <f>IF(B132="","",IF(Q132="LONG",(U132-R132),(R132-U132)))</f>
        <v/>
      </c>
      <c r="AD132" s="390"/>
      <c r="AE132" s="396" t="str">
        <f t="shared" si="8"/>
        <v/>
      </c>
      <c r="AF132" s="397" t="str">
        <f t="shared" si="9"/>
        <v/>
      </c>
      <c r="AG132" s="392"/>
      <c r="AH132" s="437" t="str">
        <f>IF(B132&gt;0,(R132*O132),"")</f>
        <v/>
      </c>
      <c r="AI132" s="438" t="str">
        <f>IF(B132&gt;0,(U132*O132),"")</f>
        <v/>
      </c>
      <c r="AJ132" s="390"/>
      <c r="AK132" s="437" t="str">
        <f t="shared" si="10"/>
        <v/>
      </c>
      <c r="AL132" s="288" t="str">
        <f t="shared" si="11"/>
        <v/>
      </c>
      <c r="AM132" s="293"/>
      <c r="AN132" s="275" t="e">
        <f>IF(O132&gt;1,(R132*O132)/AE132,"")</f>
        <v>#VALUE!</v>
      </c>
      <c r="AO132" s="272" t="str">
        <f>IF(B132&gt;0,AN132/#REF!,"")</f>
        <v/>
      </c>
      <c r="AP132" s="276" t="e">
        <f>IF(O132&gt;1,(AN132*AE132),"")</f>
        <v>#VALUE!</v>
      </c>
      <c r="AQ132" s="374" t="e">
        <f>IF(O132&gt;1,(AN132/O132),"")</f>
        <v>#VALUE!</v>
      </c>
    </row>
    <row r="133" spans="1:43" ht="18" customHeight="1" x14ac:dyDescent="0.3">
      <c r="B133" s="401"/>
      <c r="C133" s="274"/>
      <c r="D133" s="285"/>
      <c r="E133" s="286"/>
      <c r="F133" s="286"/>
      <c r="G133" s="286"/>
      <c r="H133" s="287" t="str">
        <f t="shared" si="6"/>
        <v/>
      </c>
      <c r="I133" s="435" t="str">
        <f t="shared" si="12"/>
        <v/>
      </c>
      <c r="J133" s="427" t="str">
        <f t="shared" si="7"/>
        <v/>
      </c>
      <c r="K133" s="382"/>
      <c r="L133" s="411"/>
      <c r="M133" s="425"/>
      <c r="O133" s="415" t="str">
        <f>IF(L133&gt;0,ROUNDDOWN((J133/AB133),2),"")</f>
        <v/>
      </c>
      <c r="P133" s="429" t="str">
        <f>IF(B133&gt;0,(#REF!*O133),"")</f>
        <v/>
      </c>
      <c r="Q133" s="285"/>
      <c r="R133" s="405"/>
      <c r="S133" s="405"/>
      <c r="T133" s="405"/>
      <c r="U133" s="406"/>
      <c r="V133" s="407" t="str">
        <f>IF(B133&gt;0,(R133-T133)+R133,"")</f>
        <v/>
      </c>
      <c r="W133" s="398"/>
      <c r="X133" s="292" t="str">
        <f>IF(B133&gt;0,IF(AE133&gt;0,(S133-R133)/(R133-T133),""),"")</f>
        <v/>
      </c>
      <c r="Y133" s="418" t="str">
        <f>IF(U133="","",IF(C133&gt;0,AK133,""))</f>
        <v/>
      </c>
      <c r="Z133" s="419" t="str">
        <f>IF(F133&gt;0,AK133+Z132,"")</f>
        <v/>
      </c>
      <c r="AA133" s="284"/>
      <c r="AB133" s="417" t="str">
        <f>IF(B133&gt;0,ABS(R133-T133)*-1,"")</f>
        <v/>
      </c>
      <c r="AC133" s="419" t="str">
        <f>IF(B133="","",IF(Q133="LONG",(U133-R133),(R133-U133)))</f>
        <v/>
      </c>
      <c r="AD133" s="390"/>
      <c r="AE133" s="396" t="str">
        <f t="shared" si="8"/>
        <v/>
      </c>
      <c r="AF133" s="397" t="str">
        <f t="shared" si="9"/>
        <v/>
      </c>
      <c r="AG133" s="392"/>
      <c r="AH133" s="437" t="str">
        <f>IF(B133&gt;0,(R133*O133),"")</f>
        <v/>
      </c>
      <c r="AI133" s="438" t="str">
        <f>IF(B133&gt;0,(U133*O133),"")</f>
        <v/>
      </c>
      <c r="AJ133" s="390"/>
      <c r="AK133" s="437" t="str">
        <f t="shared" si="10"/>
        <v/>
      </c>
      <c r="AL133" s="288" t="str">
        <f t="shared" si="11"/>
        <v/>
      </c>
      <c r="AM133" s="293"/>
      <c r="AN133" s="275" t="e">
        <f>IF(O133&gt;1,(R133*O133)/AE133,"")</f>
        <v>#VALUE!</v>
      </c>
      <c r="AO133" s="272" t="str">
        <f>IF(B133&gt;0,AN133/#REF!,"")</f>
        <v/>
      </c>
      <c r="AP133" s="276" t="e">
        <f>IF(O133&gt;1,(AN133*AE133),"")</f>
        <v>#VALUE!</v>
      </c>
      <c r="AQ133" s="374" t="e">
        <f>IF(O133&gt;1,(AN133/O133),"")</f>
        <v>#VALUE!</v>
      </c>
    </row>
    <row r="134" spans="1:43" ht="18" customHeight="1" x14ac:dyDescent="0.3">
      <c r="B134" s="401"/>
      <c r="C134" s="274"/>
      <c r="D134" s="285"/>
      <c r="E134" s="286"/>
      <c r="F134" s="286"/>
      <c r="G134" s="286"/>
      <c r="H134" s="287" t="str">
        <f t="shared" si="6"/>
        <v/>
      </c>
      <c r="I134" s="435" t="str">
        <f t="shared" si="12"/>
        <v/>
      </c>
      <c r="J134" s="427" t="str">
        <f t="shared" si="7"/>
        <v/>
      </c>
      <c r="K134" s="382"/>
      <c r="L134" s="411"/>
      <c r="M134" s="425"/>
      <c r="O134" s="415" t="str">
        <f>IF(L134&gt;0,ROUNDDOWN((J134/AB134),2),"")</f>
        <v/>
      </c>
      <c r="P134" s="429" t="str">
        <f>IF(B134&gt;0,(#REF!*O134),"")</f>
        <v/>
      </c>
      <c r="Q134" s="285"/>
      <c r="R134" s="405"/>
      <c r="S134" s="405"/>
      <c r="T134" s="405"/>
      <c r="U134" s="406"/>
      <c r="V134" s="407" t="str">
        <f>IF(B134&gt;0,(R134-T134)+R134,"")</f>
        <v/>
      </c>
      <c r="W134" s="398"/>
      <c r="X134" s="292" t="str">
        <f>IF(B134&gt;0,IF(AE134&gt;0,(S134-R134)/(R134-T134),""),"")</f>
        <v/>
      </c>
      <c r="Y134" s="418" t="str">
        <f>IF(U134="","",IF(C134&gt;0,AK134,""))</f>
        <v/>
      </c>
      <c r="Z134" s="419" t="str">
        <f>IF(F134&gt;0,AK134+Z133,"")</f>
        <v/>
      </c>
      <c r="AA134" s="284"/>
      <c r="AB134" s="417" t="str">
        <f>IF(B134&gt;0,ABS(R134-T134)*-1,"")</f>
        <v/>
      </c>
      <c r="AC134" s="419" t="str">
        <f>IF(B134="","",IF(Q134="LONG",(U134-R134),(R134-U134)))</f>
        <v/>
      </c>
      <c r="AD134" s="390"/>
      <c r="AE134" s="396" t="str">
        <f t="shared" si="8"/>
        <v/>
      </c>
      <c r="AF134" s="397" t="str">
        <f t="shared" si="9"/>
        <v/>
      </c>
      <c r="AG134" s="392"/>
      <c r="AH134" s="437" t="str">
        <f>IF(B134&gt;0,(R134*O134),"")</f>
        <v/>
      </c>
      <c r="AI134" s="438" t="str">
        <f>IF(B134&gt;0,(U134*O134),"")</f>
        <v/>
      </c>
      <c r="AJ134" s="390"/>
      <c r="AK134" s="437" t="str">
        <f t="shared" si="10"/>
        <v/>
      </c>
      <c r="AL134" s="288" t="str">
        <f t="shared" si="11"/>
        <v/>
      </c>
      <c r="AM134" s="293"/>
      <c r="AN134" s="275" t="e">
        <f>IF(O134&gt;1,(R134*O134)/AE134,"")</f>
        <v>#VALUE!</v>
      </c>
      <c r="AO134" s="272" t="str">
        <f>IF(B134&gt;0,AN134/#REF!,"")</f>
        <v/>
      </c>
      <c r="AP134" s="276" t="e">
        <f>IF(O134&gt;1,(AN134*AE134),"")</f>
        <v>#VALUE!</v>
      </c>
      <c r="AQ134" s="374" t="e">
        <f>IF(O134&gt;1,(AN134/O134),"")</f>
        <v>#VALUE!</v>
      </c>
    </row>
    <row r="135" spans="1:43" ht="18" customHeight="1" x14ac:dyDescent="0.3">
      <c r="B135" s="401"/>
      <c r="C135" s="274"/>
      <c r="D135" s="285"/>
      <c r="E135" s="286"/>
      <c r="F135" s="286"/>
      <c r="G135" s="286"/>
      <c r="H135" s="287" t="str">
        <f t="shared" si="6"/>
        <v/>
      </c>
      <c r="I135" s="435" t="str">
        <f t="shared" si="12"/>
        <v/>
      </c>
      <c r="J135" s="427" t="str">
        <f t="shared" si="7"/>
        <v/>
      </c>
      <c r="K135" s="382"/>
      <c r="L135" s="411"/>
      <c r="M135" s="425"/>
      <c r="O135" s="415" t="str">
        <f>IF(L135&gt;0,ROUNDDOWN((J135/AB135),2),"")</f>
        <v/>
      </c>
      <c r="P135" s="429" t="str">
        <f>IF(B135&gt;0,(#REF!*O135),"")</f>
        <v/>
      </c>
      <c r="Q135" s="285"/>
      <c r="R135" s="405"/>
      <c r="S135" s="405"/>
      <c r="T135" s="405"/>
      <c r="U135" s="406"/>
      <c r="V135" s="407" t="str">
        <f>IF(B135&gt;0,(R135-T135)+R135,"")</f>
        <v/>
      </c>
      <c r="W135" s="398"/>
      <c r="X135" s="292" t="str">
        <f>IF(B135&gt;0,IF(AE135&gt;0,(S135-R135)/(R135-T135),""),"")</f>
        <v/>
      </c>
      <c r="Y135" s="418" t="str">
        <f>IF(U135="","",IF(C135&gt;0,AK135,""))</f>
        <v/>
      </c>
      <c r="Z135" s="419" t="str">
        <f>IF(F135&gt;0,AK135+Z134,"")</f>
        <v/>
      </c>
      <c r="AA135" s="284"/>
      <c r="AB135" s="417" t="str">
        <f>IF(B135&gt;0,ABS(R135-T135)*-1,"")</f>
        <v/>
      </c>
      <c r="AC135" s="419" t="str">
        <f>IF(B135="","",IF(Q135="LONG",(U135-R135),(R135-U135)))</f>
        <v/>
      </c>
      <c r="AD135" s="390"/>
      <c r="AE135" s="396" t="str">
        <f t="shared" si="8"/>
        <v/>
      </c>
      <c r="AF135" s="397" t="str">
        <f t="shared" si="9"/>
        <v/>
      </c>
      <c r="AG135" s="392"/>
      <c r="AH135" s="437" t="str">
        <f>IF(B135&gt;0,(R135*O135),"")</f>
        <v/>
      </c>
      <c r="AI135" s="438" t="str">
        <f>IF(B135&gt;0,(U135*O135),"")</f>
        <v/>
      </c>
      <c r="AJ135" s="390"/>
      <c r="AK135" s="437" t="str">
        <f t="shared" si="10"/>
        <v/>
      </c>
      <c r="AL135" s="288" t="str">
        <f t="shared" si="11"/>
        <v/>
      </c>
      <c r="AM135" s="293"/>
      <c r="AN135" s="278"/>
      <c r="AO135" s="278"/>
      <c r="AP135" s="278"/>
      <c r="AQ135" s="278"/>
    </row>
    <row r="136" spans="1:43" ht="18" customHeight="1" x14ac:dyDescent="0.3">
      <c r="B136" s="401"/>
      <c r="C136" s="274"/>
      <c r="D136" s="285"/>
      <c r="E136" s="286"/>
      <c r="F136" s="286"/>
      <c r="G136" s="286"/>
      <c r="H136" s="287" t="str">
        <f t="shared" si="6"/>
        <v/>
      </c>
      <c r="I136" s="435" t="str">
        <f t="shared" si="12"/>
        <v/>
      </c>
      <c r="J136" s="427" t="str">
        <f t="shared" si="7"/>
        <v/>
      </c>
      <c r="K136" s="382"/>
      <c r="L136" s="411"/>
      <c r="M136" s="425"/>
      <c r="O136" s="415" t="str">
        <f>IF(L136&gt;0,ROUNDDOWN((J136/AB136),2),"")</f>
        <v/>
      </c>
      <c r="P136" s="429" t="str">
        <f>IF(B136&gt;0,(#REF!*O136),"")</f>
        <v/>
      </c>
      <c r="Q136" s="285"/>
      <c r="R136" s="405"/>
      <c r="S136" s="405"/>
      <c r="T136" s="405"/>
      <c r="U136" s="406"/>
      <c r="V136" s="407" t="str">
        <f>IF(B136&gt;0,(R136-T136)+R136,"")</f>
        <v/>
      </c>
      <c r="W136" s="398"/>
      <c r="X136" s="292" t="str">
        <f>IF(B136&gt;0,IF(AE136&gt;0,(S136-R136)/(R136-T136),""),"")</f>
        <v/>
      </c>
      <c r="Y136" s="418" t="str">
        <f>IF(U136="","",IF(C136&gt;0,AK136,""))</f>
        <v/>
      </c>
      <c r="Z136" s="419" t="str">
        <f>IF(F136&gt;0,AK136+Z135,"")</f>
        <v/>
      </c>
      <c r="AA136" s="284"/>
      <c r="AB136" s="417" t="str">
        <f>IF(B136&gt;0,ABS(R136-T136)*-1,"")</f>
        <v/>
      </c>
      <c r="AC136" s="419" t="str">
        <f>IF(B136="","",IF(Q136="LONG",(U136-R136),(R136-U136)))</f>
        <v/>
      </c>
      <c r="AD136" s="390"/>
      <c r="AE136" s="396" t="str">
        <f t="shared" si="8"/>
        <v/>
      </c>
      <c r="AF136" s="397" t="str">
        <f t="shared" si="9"/>
        <v/>
      </c>
      <c r="AG136" s="392"/>
      <c r="AH136" s="437" t="str">
        <f>IF(B136&gt;0,(R136*O136),"")</f>
        <v/>
      </c>
      <c r="AI136" s="438" t="str">
        <f>IF(B136&gt;0,(U136*O136),"")</f>
        <v/>
      </c>
      <c r="AJ136" s="390"/>
      <c r="AK136" s="437" t="str">
        <f t="shared" si="10"/>
        <v/>
      </c>
      <c r="AL136" s="288" t="str">
        <f t="shared" si="11"/>
        <v/>
      </c>
      <c r="AM136" s="293"/>
      <c r="AN136" s="278"/>
      <c r="AO136" s="278"/>
      <c r="AP136" s="278"/>
      <c r="AQ136" s="278"/>
    </row>
    <row r="137" spans="1:43" ht="18" customHeight="1" x14ac:dyDescent="0.3">
      <c r="B137" s="401"/>
      <c r="C137" s="274"/>
      <c r="D137" s="285"/>
      <c r="E137" s="286"/>
      <c r="F137" s="286"/>
      <c r="G137" s="286"/>
      <c r="H137" s="287" t="str">
        <f t="shared" si="6"/>
        <v/>
      </c>
      <c r="I137" s="435" t="str">
        <f t="shared" si="12"/>
        <v/>
      </c>
      <c r="J137" s="427" t="str">
        <f t="shared" si="7"/>
        <v/>
      </c>
      <c r="K137" s="382"/>
      <c r="L137" s="411"/>
      <c r="M137" s="425"/>
      <c r="O137" s="415" t="str">
        <f>IF(L137&gt;0,ROUNDDOWN((J137/AB137),2),"")</f>
        <v/>
      </c>
      <c r="P137" s="429" t="str">
        <f>IF(B137&gt;0,(#REF!*O137),"")</f>
        <v/>
      </c>
      <c r="Q137" s="285"/>
      <c r="R137" s="405"/>
      <c r="S137" s="405"/>
      <c r="T137" s="405"/>
      <c r="U137" s="406"/>
      <c r="V137" s="407" t="str">
        <f>IF(B137&gt;0,(R137-T137)+R137,"")</f>
        <v/>
      </c>
      <c r="W137" s="398"/>
      <c r="X137" s="292" t="str">
        <f>IF(B137&gt;0,IF(AE137&gt;0,(S137-R137)/(R137-T137),""),"")</f>
        <v/>
      </c>
      <c r="Y137" s="418" t="str">
        <f>IF(U137="","",IF(C137&gt;0,AK137,""))</f>
        <v/>
      </c>
      <c r="Z137" s="419" t="str">
        <f>IF(F137&gt;0,AK137+Z136,"")</f>
        <v/>
      </c>
      <c r="AA137" s="284"/>
      <c r="AB137" s="417" t="str">
        <f>IF(B137&gt;0,ABS(R137-T137)*-1,"")</f>
        <v/>
      </c>
      <c r="AC137" s="419" t="str">
        <f>IF(B137="","",IF(Q137="LONG",(U137-R137),(R137-U137)))</f>
        <v/>
      </c>
      <c r="AD137" s="390"/>
      <c r="AE137" s="396" t="str">
        <f t="shared" si="8"/>
        <v/>
      </c>
      <c r="AF137" s="397" t="str">
        <f t="shared" si="9"/>
        <v/>
      </c>
      <c r="AG137" s="392"/>
      <c r="AH137" s="437" t="str">
        <f>IF(B137&gt;0,(R137*O137),"")</f>
        <v/>
      </c>
      <c r="AI137" s="438" t="str">
        <f>IF(B137&gt;0,(U137*O137),"")</f>
        <v/>
      </c>
      <c r="AJ137" s="390"/>
      <c r="AK137" s="437" t="str">
        <f t="shared" si="10"/>
        <v/>
      </c>
      <c r="AL137" s="288" t="str">
        <f t="shared" si="11"/>
        <v/>
      </c>
      <c r="AM137" s="293"/>
      <c r="AN137" s="278"/>
      <c r="AO137" s="278"/>
      <c r="AP137" s="278"/>
      <c r="AQ137" s="278"/>
    </row>
    <row r="138" spans="1:43" ht="18" customHeight="1" x14ac:dyDescent="0.3">
      <c r="B138" s="401"/>
      <c r="C138" s="274"/>
      <c r="D138" s="285"/>
      <c r="E138" s="286"/>
      <c r="F138" s="286"/>
      <c r="G138" s="286"/>
      <c r="H138" s="287" t="str">
        <f t="shared" si="6"/>
        <v/>
      </c>
      <c r="I138" s="435" t="str">
        <f t="shared" si="12"/>
        <v/>
      </c>
      <c r="J138" s="427" t="str">
        <f t="shared" si="7"/>
        <v/>
      </c>
      <c r="K138" s="382"/>
      <c r="L138" s="411"/>
      <c r="M138" s="425"/>
      <c r="O138" s="415" t="str">
        <f>IF(L138&gt;0,ROUNDDOWN((J138/AB138),2),"")</f>
        <v/>
      </c>
      <c r="P138" s="429" t="str">
        <f>IF(B138&gt;0,(#REF!*O138),"")</f>
        <v/>
      </c>
      <c r="Q138" s="285"/>
      <c r="R138" s="405"/>
      <c r="S138" s="405"/>
      <c r="T138" s="405"/>
      <c r="U138" s="406"/>
      <c r="V138" s="407" t="str">
        <f>IF(B138&gt;0,(R138-T138)+R138,"")</f>
        <v/>
      </c>
      <c r="W138" s="398"/>
      <c r="X138" s="292" t="str">
        <f>IF(B138&gt;0,IF(AE138&gt;0,(S138-R138)/(R138-T138),""),"")</f>
        <v/>
      </c>
      <c r="Y138" s="418" t="str">
        <f>IF(U138="","",IF(C138&gt;0,AK138,""))</f>
        <v/>
      </c>
      <c r="Z138" s="419" t="str">
        <f>IF(F138&gt;0,AK138+Z137,"")</f>
        <v/>
      </c>
      <c r="AA138" s="284"/>
      <c r="AB138" s="417" t="str">
        <f>IF(B138&gt;0,ABS(R138-T138)*-1,"")</f>
        <v/>
      </c>
      <c r="AC138" s="419" t="str">
        <f>IF(B138="","",IF(Q138="LONG",(U138-R138),(R138-U138)))</f>
        <v/>
      </c>
      <c r="AD138" s="390"/>
      <c r="AE138" s="396" t="str">
        <f t="shared" si="8"/>
        <v/>
      </c>
      <c r="AF138" s="397" t="str">
        <f t="shared" si="9"/>
        <v/>
      </c>
      <c r="AG138" s="392"/>
      <c r="AH138" s="437" t="str">
        <f>IF(B138&gt;0,(R138*O138),"")</f>
        <v/>
      </c>
      <c r="AI138" s="438" t="str">
        <f>IF(B138&gt;0,(U138*O138),"")</f>
        <v/>
      </c>
      <c r="AJ138" s="390"/>
      <c r="AK138" s="437" t="str">
        <f t="shared" si="10"/>
        <v/>
      </c>
      <c r="AL138" s="288" t="str">
        <f t="shared" si="11"/>
        <v/>
      </c>
      <c r="AM138" s="293"/>
      <c r="AN138" s="278"/>
      <c r="AO138" s="278"/>
      <c r="AP138" s="278"/>
      <c r="AQ138" s="278"/>
    </row>
    <row r="139" spans="1:43" ht="18" customHeight="1" x14ac:dyDescent="0.3">
      <c r="B139" s="401"/>
      <c r="C139" s="274"/>
      <c r="D139" s="285"/>
      <c r="E139" s="286"/>
      <c r="F139" s="286"/>
      <c r="G139" s="286"/>
      <c r="H139" s="287" t="str">
        <f t="shared" ref="H139:H200" si="13">IF(F139="","",IF(E139&gt;1,ABS(E139-F139),""))</f>
        <v/>
      </c>
      <c r="I139" s="435" t="str">
        <f t="shared" si="12"/>
        <v/>
      </c>
      <c r="J139" s="427" t="str">
        <f t="shared" si="7"/>
        <v/>
      </c>
      <c r="K139" s="382"/>
      <c r="L139" s="411"/>
      <c r="M139" s="425"/>
      <c r="O139" s="415" t="str">
        <f>IF(L139&gt;0,ROUNDDOWN((J139/AB139),2),"")</f>
        <v/>
      </c>
      <c r="P139" s="429" t="str">
        <f>IF(B139&gt;0,(#REF!*O139),"")</f>
        <v/>
      </c>
      <c r="Q139" s="285"/>
      <c r="R139" s="405"/>
      <c r="S139" s="405"/>
      <c r="T139" s="405"/>
      <c r="U139" s="406"/>
      <c r="V139" s="407" t="str">
        <f>IF(B139&gt;0,(R139-T139)+R139,"")</f>
        <v/>
      </c>
      <c r="W139" s="398"/>
      <c r="X139" s="292" t="str">
        <f>IF(B139&gt;0,IF(AE139&gt;0,(S139-R139)/(R139-T139),""),"")</f>
        <v/>
      </c>
      <c r="Y139" s="418" t="str">
        <f>IF(U139="","",IF(C139&gt;0,AK139,""))</f>
        <v/>
      </c>
      <c r="Z139" s="419" t="str">
        <f>IF(F139&gt;0,AK139+Z138,"")</f>
        <v/>
      </c>
      <c r="AA139" s="284"/>
      <c r="AB139" s="417" t="str">
        <f>IF(B139&gt;0,ABS(R139-T139)*-1,"")</f>
        <v/>
      </c>
      <c r="AC139" s="419" t="str">
        <f>IF(B139="","",IF(Q139="LONG",(U139-R139),(R139-U139)))</f>
        <v/>
      </c>
      <c r="AD139" s="390"/>
      <c r="AE139" s="396" t="str">
        <f t="shared" si="8"/>
        <v/>
      </c>
      <c r="AF139" s="397" t="str">
        <f t="shared" si="9"/>
        <v/>
      </c>
      <c r="AG139" s="392"/>
      <c r="AH139" s="437" t="str">
        <f>IF(B139&gt;0,(R139*O139),"")</f>
        <v/>
      </c>
      <c r="AI139" s="438" t="str">
        <f>IF(B139&gt;0,(U139*O139),"")</f>
        <v/>
      </c>
      <c r="AJ139" s="390"/>
      <c r="AK139" s="437" t="str">
        <f t="shared" si="10"/>
        <v/>
      </c>
      <c r="AL139" s="288" t="str">
        <f t="shared" si="11"/>
        <v/>
      </c>
      <c r="AM139" s="293"/>
      <c r="AN139" s="278"/>
      <c r="AO139" s="278"/>
      <c r="AP139" s="278"/>
      <c r="AQ139" s="278"/>
    </row>
    <row r="140" spans="1:43" ht="18" customHeight="1" x14ac:dyDescent="0.3">
      <c r="B140" s="401"/>
      <c r="C140" s="274"/>
      <c r="D140" s="285"/>
      <c r="E140" s="286"/>
      <c r="F140" s="286"/>
      <c r="G140" s="286"/>
      <c r="H140" s="287" t="str">
        <f t="shared" si="13"/>
        <v/>
      </c>
      <c r="I140" s="435" t="str">
        <f t="shared" si="12"/>
        <v/>
      </c>
      <c r="J140" s="427" t="str">
        <f t="shared" ref="J140:J203" si="14">IF(B140&gt;0,I139*L140*-1,"")</f>
        <v/>
      </c>
      <c r="K140" s="382"/>
      <c r="L140" s="411"/>
      <c r="M140" s="425"/>
      <c r="O140" s="415" t="str">
        <f>IF(L140&gt;0,ROUNDDOWN((J140/AB140),2),"")</f>
        <v/>
      </c>
      <c r="P140" s="429" t="str">
        <f>IF(B140&gt;0,(#REF!*O140),"")</f>
        <v/>
      </c>
      <c r="Q140" s="285"/>
      <c r="R140" s="405"/>
      <c r="S140" s="405"/>
      <c r="T140" s="405"/>
      <c r="U140" s="406"/>
      <c r="V140" s="407" t="str">
        <f>IF(B140&gt;0,(R140-T140)+R140,"")</f>
        <v/>
      </c>
      <c r="W140" s="398"/>
      <c r="X140" s="292" t="str">
        <f>IF(B140&gt;0,IF(AE140&gt;0,(S140-R140)/(R140-T140),""),"")</f>
        <v/>
      </c>
      <c r="Y140" s="418" t="str">
        <f>IF(U140="","",IF(C140&gt;0,AK140,""))</f>
        <v/>
      </c>
      <c r="Z140" s="419" t="str">
        <f>IF(F140&gt;0,AK140+Z139,"")</f>
        <v/>
      </c>
      <c r="AA140" s="284"/>
      <c r="AB140" s="417" t="str">
        <f>IF(B140&gt;0,ABS(R140-T140)*-1,"")</f>
        <v/>
      </c>
      <c r="AC140" s="419" t="str">
        <f>IF(B140="","",IF(Q140="LONG",(U140-R140),(R140-U140)))</f>
        <v/>
      </c>
      <c r="AD140" s="390"/>
      <c r="AE140" s="396" t="str">
        <f t="shared" ref="AE140:AE203" si="15">IF(C140&gt;0,R140/M140,"")</f>
        <v/>
      </c>
      <c r="AF140" s="397" t="str">
        <f t="shared" ref="AF140:AF203" si="16">IF(C140&gt;0,M140/R140,"")</f>
        <v/>
      </c>
      <c r="AG140" s="392"/>
      <c r="AH140" s="437" t="str">
        <f>IF(B140&gt;0,(R140*O140),"")</f>
        <v/>
      </c>
      <c r="AI140" s="438" t="str">
        <f>IF(B140&gt;0,(U140*O140),"")</f>
        <v/>
      </c>
      <c r="AJ140" s="390"/>
      <c r="AK140" s="437" t="str">
        <f t="shared" ref="AK140:AK203" si="17">IF(C140&gt;0,AI140-AH140,"")</f>
        <v/>
      </c>
      <c r="AL140" s="288" t="str">
        <f t="shared" ref="AL140:AL203" si="18">IF(B140&gt;0,IF(O140&gt;0,(Y140/I140),""),"")</f>
        <v/>
      </c>
      <c r="AM140" s="293"/>
      <c r="AN140" s="278"/>
      <c r="AO140" s="278"/>
      <c r="AP140" s="278"/>
      <c r="AQ140" s="278"/>
    </row>
    <row r="141" spans="1:43" ht="18" customHeight="1" x14ac:dyDescent="0.3">
      <c r="B141" s="401"/>
      <c r="C141" s="274"/>
      <c r="D141" s="285"/>
      <c r="E141" s="286"/>
      <c r="F141" s="286"/>
      <c r="G141" s="286"/>
      <c r="H141" s="287" t="str">
        <f t="shared" si="13"/>
        <v/>
      </c>
      <c r="I141" s="435" t="str">
        <f t="shared" si="12"/>
        <v/>
      </c>
      <c r="J141" s="427" t="str">
        <f t="shared" si="14"/>
        <v/>
      </c>
      <c r="K141" s="382"/>
      <c r="L141" s="411"/>
      <c r="M141" s="425"/>
      <c r="O141" s="415" t="str">
        <f>IF(L141&gt;0,ROUNDDOWN((J141/AB141),2),"")</f>
        <v/>
      </c>
      <c r="P141" s="429" t="str">
        <f>IF(B141&gt;0,(#REF!*O141),"")</f>
        <v/>
      </c>
      <c r="Q141" s="285"/>
      <c r="R141" s="405"/>
      <c r="S141" s="405"/>
      <c r="T141" s="405"/>
      <c r="U141" s="406"/>
      <c r="V141" s="407" t="str">
        <f>IF(B141&gt;0,(R141-T141)+R141,"")</f>
        <v/>
      </c>
      <c r="W141" s="398"/>
      <c r="X141" s="292" t="str">
        <f>IF(B141&gt;0,IF(AE141&gt;0,(S141-R141)/(R141-T141),""),"")</f>
        <v/>
      </c>
      <c r="Y141" s="418" t="str">
        <f>IF(U141="","",IF(C141&gt;0,AK141,""))</f>
        <v/>
      </c>
      <c r="Z141" s="419" t="str">
        <f>IF(F141&gt;0,AK141+Z140,"")</f>
        <v/>
      </c>
      <c r="AA141" s="284"/>
      <c r="AB141" s="417" t="str">
        <f>IF(B141&gt;0,ABS(R141-T141)*-1,"")</f>
        <v/>
      </c>
      <c r="AC141" s="419" t="str">
        <f>IF(B141="","",IF(Q141="LONG",(U141-R141),(R141-U141)))</f>
        <v/>
      </c>
      <c r="AD141" s="390"/>
      <c r="AE141" s="396" t="str">
        <f t="shared" si="15"/>
        <v/>
      </c>
      <c r="AF141" s="397" t="str">
        <f t="shared" si="16"/>
        <v/>
      </c>
      <c r="AG141" s="392"/>
      <c r="AH141" s="437" t="str">
        <f>IF(B141&gt;0,(R141*O141),"")</f>
        <v/>
      </c>
      <c r="AI141" s="438" t="str">
        <f>IF(B141&gt;0,(U141*O141),"")</f>
        <v/>
      </c>
      <c r="AJ141" s="390"/>
      <c r="AK141" s="437" t="str">
        <f t="shared" si="17"/>
        <v/>
      </c>
      <c r="AL141" s="288" t="str">
        <f t="shared" si="18"/>
        <v/>
      </c>
      <c r="AM141" s="293"/>
      <c r="AN141" s="278"/>
      <c r="AO141" s="278"/>
      <c r="AP141" s="278"/>
      <c r="AQ141" s="278"/>
    </row>
    <row r="142" spans="1:43" ht="18" customHeight="1" x14ac:dyDescent="0.3">
      <c r="B142" s="401"/>
      <c r="C142" s="274"/>
      <c r="D142" s="285"/>
      <c r="E142" s="286"/>
      <c r="F142" s="286"/>
      <c r="G142" s="286"/>
      <c r="H142" s="287" t="str">
        <f t="shared" si="13"/>
        <v/>
      </c>
      <c r="I142" s="435" t="str">
        <f t="shared" si="12"/>
        <v/>
      </c>
      <c r="J142" s="427" t="str">
        <f t="shared" si="14"/>
        <v/>
      </c>
      <c r="K142" s="382"/>
      <c r="L142" s="411"/>
      <c r="M142" s="425"/>
      <c r="O142" s="415" t="str">
        <f>IF(L142&gt;0,ROUNDDOWN((J142/AB142),2),"")</f>
        <v/>
      </c>
      <c r="P142" s="429" t="str">
        <f>IF(B142&gt;0,(#REF!*O142),"")</f>
        <v/>
      </c>
      <c r="Q142" s="285"/>
      <c r="R142" s="405"/>
      <c r="S142" s="405"/>
      <c r="T142" s="405"/>
      <c r="U142" s="406"/>
      <c r="V142" s="407" t="str">
        <f>IF(B142&gt;0,(R142-T142)+R142,"")</f>
        <v/>
      </c>
      <c r="W142" s="398"/>
      <c r="X142" s="292" t="str">
        <f>IF(B142&gt;0,IF(AE142&gt;0,(S142-R142)/(R142-T142),""),"")</f>
        <v/>
      </c>
      <c r="Y142" s="418" t="str">
        <f>IF(U142="","",IF(C142&gt;0,AK142,""))</f>
        <v/>
      </c>
      <c r="Z142" s="419" t="str">
        <f>IF(F142&gt;0,AK142+Z141,"")</f>
        <v/>
      </c>
      <c r="AA142" s="284"/>
      <c r="AB142" s="417" t="str">
        <f>IF(B142&gt;0,ABS(R142-T142)*-1,"")</f>
        <v/>
      </c>
      <c r="AC142" s="419" t="str">
        <f>IF(B142="","",IF(Q142="LONG",(U142-R142),(R142-U142)))</f>
        <v/>
      </c>
      <c r="AD142" s="390"/>
      <c r="AE142" s="396" t="str">
        <f t="shared" si="15"/>
        <v/>
      </c>
      <c r="AF142" s="397" t="str">
        <f t="shared" si="16"/>
        <v/>
      </c>
      <c r="AG142" s="392"/>
      <c r="AH142" s="437" t="str">
        <f>IF(B142&gt;0,(R142*O142),"")</f>
        <v/>
      </c>
      <c r="AI142" s="438" t="str">
        <f>IF(B142&gt;0,(U142*O142),"")</f>
        <v/>
      </c>
      <c r="AJ142" s="390"/>
      <c r="AK142" s="437" t="str">
        <f t="shared" si="17"/>
        <v/>
      </c>
      <c r="AL142" s="288" t="str">
        <f t="shared" si="18"/>
        <v/>
      </c>
      <c r="AM142" s="293"/>
      <c r="AN142" s="278"/>
      <c r="AO142" s="278"/>
      <c r="AP142" s="278"/>
      <c r="AQ142" s="278"/>
    </row>
    <row r="143" spans="1:43" ht="18" customHeight="1" x14ac:dyDescent="0.3">
      <c r="B143" s="401"/>
      <c r="C143" s="274"/>
      <c r="D143" s="285"/>
      <c r="E143" s="286"/>
      <c r="F143" s="286"/>
      <c r="G143" s="286"/>
      <c r="H143" s="287" t="str">
        <f t="shared" si="13"/>
        <v/>
      </c>
      <c r="I143" s="435" t="str">
        <f t="shared" si="12"/>
        <v/>
      </c>
      <c r="J143" s="427" t="str">
        <f t="shared" si="14"/>
        <v/>
      </c>
      <c r="K143" s="382"/>
      <c r="L143" s="411"/>
      <c r="M143" s="425"/>
      <c r="O143" s="415" t="str">
        <f>IF(L143&gt;0,ROUNDDOWN((J143/AB143),2),"")</f>
        <v/>
      </c>
      <c r="P143" s="429" t="str">
        <f>IF(B143&gt;0,(#REF!*O143),"")</f>
        <v/>
      </c>
      <c r="Q143" s="285"/>
      <c r="R143" s="405"/>
      <c r="S143" s="405"/>
      <c r="T143" s="405"/>
      <c r="U143" s="406"/>
      <c r="V143" s="407" t="str">
        <f>IF(B143&gt;0,(R143-T143)+R143,"")</f>
        <v/>
      </c>
      <c r="W143" s="398"/>
      <c r="X143" s="292" t="str">
        <f>IF(B143&gt;0,IF(AE143&gt;0,(S143-R143)/(R143-T143),""),"")</f>
        <v/>
      </c>
      <c r="Y143" s="418" t="str">
        <f>IF(U143="","",IF(C143&gt;0,AK143,""))</f>
        <v/>
      </c>
      <c r="Z143" s="419" t="str">
        <f>IF(F143&gt;0,AK143+Z142,"")</f>
        <v/>
      </c>
      <c r="AA143" s="284"/>
      <c r="AB143" s="417" t="str">
        <f>IF(B143&gt;0,ABS(R143-T143)*-1,"")</f>
        <v/>
      </c>
      <c r="AC143" s="419" t="str">
        <f>IF(B143="","",IF(Q143="LONG",(U143-R143),(R143-U143)))</f>
        <v/>
      </c>
      <c r="AD143" s="390"/>
      <c r="AE143" s="396" t="str">
        <f t="shared" si="15"/>
        <v/>
      </c>
      <c r="AF143" s="397" t="str">
        <f t="shared" si="16"/>
        <v/>
      </c>
      <c r="AG143" s="392"/>
      <c r="AH143" s="437" t="str">
        <f>IF(B143&gt;0,(R143*O143),"")</f>
        <v/>
      </c>
      <c r="AI143" s="438" t="str">
        <f>IF(B143&gt;0,(U143*O143),"")</f>
        <v/>
      </c>
      <c r="AJ143" s="390"/>
      <c r="AK143" s="437" t="str">
        <f t="shared" si="17"/>
        <v/>
      </c>
      <c r="AL143" s="288" t="str">
        <f t="shared" si="18"/>
        <v/>
      </c>
      <c r="AM143" s="293"/>
      <c r="AN143" s="278"/>
      <c r="AO143" s="278"/>
      <c r="AP143" s="278"/>
      <c r="AQ143" s="278"/>
    </row>
    <row r="144" spans="1:43" ht="18" customHeight="1" x14ac:dyDescent="0.3">
      <c r="A144" s="236"/>
      <c r="B144" s="401"/>
      <c r="C144" s="274"/>
      <c r="D144" s="285"/>
      <c r="E144" s="286"/>
      <c r="F144" s="286"/>
      <c r="G144" s="286"/>
      <c r="H144" s="287" t="str">
        <f t="shared" si="13"/>
        <v/>
      </c>
      <c r="I144" s="435" t="str">
        <f t="shared" si="12"/>
        <v/>
      </c>
      <c r="J144" s="427" t="str">
        <f t="shared" si="14"/>
        <v/>
      </c>
      <c r="K144" s="382"/>
      <c r="L144" s="411"/>
      <c r="M144" s="425"/>
      <c r="O144" s="415" t="str">
        <f>IF(L144&gt;0,ROUNDDOWN((J144/AB144),2),"")</f>
        <v/>
      </c>
      <c r="P144" s="429" t="str">
        <f>IF(B144&gt;0,(#REF!*O144),"")</f>
        <v/>
      </c>
      <c r="Q144" s="285"/>
      <c r="R144" s="405"/>
      <c r="S144" s="405"/>
      <c r="T144" s="405"/>
      <c r="U144" s="406"/>
      <c r="V144" s="407" t="str">
        <f>IF(B144&gt;0,(R144-T144)+R144,"")</f>
        <v/>
      </c>
      <c r="W144" s="398"/>
      <c r="X144" s="292" t="str">
        <f>IF(B144&gt;0,IF(AE144&gt;0,(S144-R144)/(R144-T144),""),"")</f>
        <v/>
      </c>
      <c r="Y144" s="418" t="str">
        <f>IF(U144="","",IF(C144&gt;0,AK144,""))</f>
        <v/>
      </c>
      <c r="Z144" s="419" t="str">
        <f>IF(F144&gt;0,AK144+Z143,"")</f>
        <v/>
      </c>
      <c r="AA144" s="284"/>
      <c r="AB144" s="417" t="str">
        <f>IF(B144&gt;0,ABS(R144-T144)*-1,"")</f>
        <v/>
      </c>
      <c r="AC144" s="419" t="str">
        <f>IF(B144="","",IF(Q144="LONG",(U144-R144),(R144-U144)))</f>
        <v/>
      </c>
      <c r="AD144" s="390"/>
      <c r="AE144" s="396" t="str">
        <f t="shared" si="15"/>
        <v/>
      </c>
      <c r="AF144" s="397" t="str">
        <f t="shared" si="16"/>
        <v/>
      </c>
      <c r="AG144" s="392"/>
      <c r="AH144" s="437" t="str">
        <f>IF(B144&gt;0,(R144*O144),"")</f>
        <v/>
      </c>
      <c r="AI144" s="438" t="str">
        <f>IF(B144&gt;0,(U144*O144),"")</f>
        <v/>
      </c>
      <c r="AJ144" s="390"/>
      <c r="AK144" s="437" t="str">
        <f t="shared" si="17"/>
        <v/>
      </c>
      <c r="AL144" s="288" t="str">
        <f t="shared" si="18"/>
        <v/>
      </c>
      <c r="AM144" s="293"/>
      <c r="AN144" s="279"/>
      <c r="AO144" s="279"/>
      <c r="AP144" s="279"/>
      <c r="AQ144" s="279"/>
    </row>
    <row r="145" spans="1:43" ht="18" customHeight="1" x14ac:dyDescent="0.3">
      <c r="A145" s="236"/>
      <c r="B145" s="401"/>
      <c r="C145" s="274"/>
      <c r="D145" s="285"/>
      <c r="E145" s="286"/>
      <c r="F145" s="286"/>
      <c r="G145" s="286"/>
      <c r="H145" s="287" t="str">
        <f t="shared" si="13"/>
        <v/>
      </c>
      <c r="I145" s="435" t="str">
        <f t="shared" si="12"/>
        <v/>
      </c>
      <c r="J145" s="427" t="str">
        <f t="shared" si="14"/>
        <v/>
      </c>
      <c r="K145" s="382"/>
      <c r="L145" s="411"/>
      <c r="M145" s="425"/>
      <c r="O145" s="415" t="str">
        <f>IF(L145&gt;0,ROUNDDOWN((J145/AB145),2),"")</f>
        <v/>
      </c>
      <c r="P145" s="429" t="str">
        <f>IF(B145&gt;0,(#REF!*O145),"")</f>
        <v/>
      </c>
      <c r="Q145" s="285"/>
      <c r="R145" s="405"/>
      <c r="S145" s="405"/>
      <c r="T145" s="405"/>
      <c r="U145" s="406"/>
      <c r="V145" s="407" t="str">
        <f>IF(B145&gt;0,(R145-T145)+R145,"")</f>
        <v/>
      </c>
      <c r="W145" s="398"/>
      <c r="X145" s="292" t="str">
        <f>IF(B145&gt;0,IF(AE145&gt;0,(S145-R145)/(R145-T145),""),"")</f>
        <v/>
      </c>
      <c r="Y145" s="418" t="str">
        <f>IF(U145="","",IF(C145&gt;0,AK145,""))</f>
        <v/>
      </c>
      <c r="Z145" s="419" t="str">
        <f>IF(F145&gt;0,AK145+Z144,"")</f>
        <v/>
      </c>
      <c r="AA145" s="284"/>
      <c r="AB145" s="417" t="str">
        <f>IF(B145&gt;0,ABS(R145-T145)*-1,"")</f>
        <v/>
      </c>
      <c r="AC145" s="419" t="str">
        <f>IF(B145="","",IF(Q145="LONG",(U145-R145),(R145-U145)))</f>
        <v/>
      </c>
      <c r="AD145" s="390"/>
      <c r="AE145" s="396" t="str">
        <f t="shared" si="15"/>
        <v/>
      </c>
      <c r="AF145" s="397" t="str">
        <f t="shared" si="16"/>
        <v/>
      </c>
      <c r="AG145" s="392"/>
      <c r="AH145" s="437" t="str">
        <f>IF(B145&gt;0,(R145*O145),"")</f>
        <v/>
      </c>
      <c r="AI145" s="438" t="str">
        <f>IF(B145&gt;0,(U145*O145),"")</f>
        <v/>
      </c>
      <c r="AJ145" s="390"/>
      <c r="AK145" s="437" t="str">
        <f t="shared" si="17"/>
        <v/>
      </c>
      <c r="AL145" s="288" t="str">
        <f t="shared" si="18"/>
        <v/>
      </c>
      <c r="AM145" s="293"/>
      <c r="AN145" s="279"/>
      <c r="AO145" s="279"/>
      <c r="AP145" s="279"/>
      <c r="AQ145" s="279"/>
    </row>
    <row r="146" spans="1:43" ht="18" customHeight="1" x14ac:dyDescent="0.3">
      <c r="A146" s="236"/>
      <c r="B146" s="401"/>
      <c r="C146" s="274"/>
      <c r="D146" s="285"/>
      <c r="E146" s="286"/>
      <c r="F146" s="286"/>
      <c r="G146" s="286"/>
      <c r="H146" s="287" t="str">
        <f t="shared" si="13"/>
        <v/>
      </c>
      <c r="I146" s="435" t="str">
        <f t="shared" si="12"/>
        <v/>
      </c>
      <c r="J146" s="427" t="str">
        <f t="shared" si="14"/>
        <v/>
      </c>
      <c r="K146" s="382"/>
      <c r="L146" s="411"/>
      <c r="M146" s="425"/>
      <c r="O146" s="415" t="str">
        <f>IF(L146&gt;0,ROUNDDOWN((J146/AB146),2),"")</f>
        <v/>
      </c>
      <c r="P146" s="429" t="str">
        <f>IF(B146&gt;0,(#REF!*O146),"")</f>
        <v/>
      </c>
      <c r="Q146" s="285"/>
      <c r="R146" s="405"/>
      <c r="S146" s="405"/>
      <c r="T146" s="405"/>
      <c r="U146" s="406"/>
      <c r="V146" s="407" t="str">
        <f>IF(B146&gt;0,(R146-T146)+R146,"")</f>
        <v/>
      </c>
      <c r="W146" s="398"/>
      <c r="X146" s="292" t="str">
        <f>IF(B146&gt;0,IF(AE146&gt;0,(S146-R146)/(R146-T146),""),"")</f>
        <v/>
      </c>
      <c r="Y146" s="418" t="str">
        <f>IF(U146="","",IF(C146&gt;0,AK146,""))</f>
        <v/>
      </c>
      <c r="Z146" s="419" t="str">
        <f>IF(F146&gt;0,AK146+Z145,"")</f>
        <v/>
      </c>
      <c r="AA146" s="284"/>
      <c r="AB146" s="417" t="str">
        <f>IF(B146&gt;0,ABS(R146-T146)*-1,"")</f>
        <v/>
      </c>
      <c r="AC146" s="419" t="str">
        <f>IF(B146="","",IF(Q146="LONG",(U146-R146),(R146-U146)))</f>
        <v/>
      </c>
      <c r="AD146" s="390"/>
      <c r="AE146" s="396" t="str">
        <f t="shared" si="15"/>
        <v/>
      </c>
      <c r="AF146" s="397" t="str">
        <f t="shared" si="16"/>
        <v/>
      </c>
      <c r="AG146" s="392"/>
      <c r="AH146" s="437" t="str">
        <f>IF(B146&gt;0,(R146*O146),"")</f>
        <v/>
      </c>
      <c r="AI146" s="438" t="str">
        <f>IF(B146&gt;0,(U146*O146),"")</f>
        <v/>
      </c>
      <c r="AJ146" s="390"/>
      <c r="AK146" s="437" t="str">
        <f t="shared" si="17"/>
        <v/>
      </c>
      <c r="AL146" s="288" t="str">
        <f t="shared" si="18"/>
        <v/>
      </c>
      <c r="AM146" s="293"/>
      <c r="AN146" s="279"/>
      <c r="AO146" s="279"/>
      <c r="AP146" s="279"/>
      <c r="AQ146" s="279"/>
    </row>
    <row r="147" spans="1:43" ht="18" customHeight="1" x14ac:dyDescent="0.3">
      <c r="A147" s="236"/>
      <c r="B147" s="401"/>
      <c r="C147" s="274"/>
      <c r="D147" s="285"/>
      <c r="E147" s="286"/>
      <c r="F147" s="286"/>
      <c r="G147" s="286"/>
      <c r="H147" s="287" t="str">
        <f t="shared" si="13"/>
        <v/>
      </c>
      <c r="I147" s="435" t="str">
        <f t="shared" si="12"/>
        <v/>
      </c>
      <c r="J147" s="427" t="str">
        <f t="shared" si="14"/>
        <v/>
      </c>
      <c r="K147" s="382"/>
      <c r="L147" s="411"/>
      <c r="M147" s="425"/>
      <c r="O147" s="415" t="str">
        <f>IF(L147&gt;0,ROUNDDOWN((J147/AB147),2),"")</f>
        <v/>
      </c>
      <c r="P147" s="429" t="str">
        <f>IF(B147&gt;0,(#REF!*O147),"")</f>
        <v/>
      </c>
      <c r="Q147" s="285"/>
      <c r="R147" s="405"/>
      <c r="S147" s="405"/>
      <c r="T147" s="405"/>
      <c r="U147" s="406"/>
      <c r="V147" s="407" t="str">
        <f>IF(B147&gt;0,(R147-T147)+R147,"")</f>
        <v/>
      </c>
      <c r="W147" s="398"/>
      <c r="X147" s="292" t="str">
        <f>IF(B147&gt;0,IF(AE147&gt;0,(S147-R147)/(R147-T147),""),"")</f>
        <v/>
      </c>
      <c r="Y147" s="418" t="str">
        <f>IF(U147="","",IF(C147&gt;0,AK147,""))</f>
        <v/>
      </c>
      <c r="Z147" s="419" t="str">
        <f>IF(F147&gt;0,AK147+Z146,"")</f>
        <v/>
      </c>
      <c r="AA147" s="284"/>
      <c r="AB147" s="417" t="str">
        <f>IF(B147&gt;0,ABS(R147-T147)*-1,"")</f>
        <v/>
      </c>
      <c r="AC147" s="419" t="str">
        <f>IF(B147="","",IF(Q147="LONG",(U147-R147),(R147-U147)))</f>
        <v/>
      </c>
      <c r="AD147" s="390"/>
      <c r="AE147" s="396" t="str">
        <f t="shared" si="15"/>
        <v/>
      </c>
      <c r="AF147" s="397" t="str">
        <f t="shared" si="16"/>
        <v/>
      </c>
      <c r="AG147" s="392"/>
      <c r="AH147" s="437" t="str">
        <f>IF(B147&gt;0,(R147*O147),"")</f>
        <v/>
      </c>
      <c r="AI147" s="438" t="str">
        <f>IF(B147&gt;0,(U147*O147),"")</f>
        <v/>
      </c>
      <c r="AJ147" s="390"/>
      <c r="AK147" s="437" t="str">
        <f t="shared" si="17"/>
        <v/>
      </c>
      <c r="AL147" s="288" t="str">
        <f t="shared" si="18"/>
        <v/>
      </c>
      <c r="AM147" s="293"/>
      <c r="AN147" s="279"/>
      <c r="AO147" s="279"/>
      <c r="AP147" s="279"/>
      <c r="AQ147" s="279"/>
    </row>
    <row r="148" spans="1:43" ht="18" customHeight="1" x14ac:dyDescent="0.3">
      <c r="A148" s="236"/>
      <c r="B148" s="401"/>
      <c r="C148" s="274"/>
      <c r="D148" s="285"/>
      <c r="E148" s="286"/>
      <c r="F148" s="286"/>
      <c r="G148" s="286"/>
      <c r="H148" s="287" t="str">
        <f t="shared" si="13"/>
        <v/>
      </c>
      <c r="I148" s="435" t="str">
        <f t="shared" si="12"/>
        <v/>
      </c>
      <c r="J148" s="427" t="str">
        <f t="shared" si="14"/>
        <v/>
      </c>
      <c r="K148" s="382"/>
      <c r="L148" s="411"/>
      <c r="M148" s="425"/>
      <c r="O148" s="415" t="str">
        <f>IF(L148&gt;0,ROUNDDOWN((J148/AB148),2),"")</f>
        <v/>
      </c>
      <c r="P148" s="429" t="str">
        <f>IF(B148&gt;0,(#REF!*O148),"")</f>
        <v/>
      </c>
      <c r="Q148" s="285"/>
      <c r="R148" s="405"/>
      <c r="S148" s="405"/>
      <c r="T148" s="405"/>
      <c r="U148" s="406"/>
      <c r="V148" s="407" t="str">
        <f>IF(B148&gt;0,(R148-T148)+R148,"")</f>
        <v/>
      </c>
      <c r="W148" s="398"/>
      <c r="X148" s="292" t="str">
        <f>IF(B148&gt;0,IF(AE148&gt;0,(S148-R148)/(R148-T148),""),"")</f>
        <v/>
      </c>
      <c r="Y148" s="418" t="str">
        <f>IF(U148="","",IF(C148&gt;0,AK148,""))</f>
        <v/>
      </c>
      <c r="Z148" s="419" t="str">
        <f>IF(F148&gt;0,AK148+Z147,"")</f>
        <v/>
      </c>
      <c r="AA148" s="284"/>
      <c r="AB148" s="417" t="str">
        <f>IF(B148&gt;0,ABS(R148-T148)*-1,"")</f>
        <v/>
      </c>
      <c r="AC148" s="419" t="str">
        <f>IF(B148="","",IF(Q148="LONG",(U148-R148),(R148-U148)))</f>
        <v/>
      </c>
      <c r="AD148" s="390"/>
      <c r="AE148" s="396" t="str">
        <f t="shared" si="15"/>
        <v/>
      </c>
      <c r="AF148" s="397" t="str">
        <f t="shared" si="16"/>
        <v/>
      </c>
      <c r="AG148" s="392"/>
      <c r="AH148" s="437" t="str">
        <f>IF(B148&gt;0,(R148*O148),"")</f>
        <v/>
      </c>
      <c r="AI148" s="438" t="str">
        <f>IF(B148&gt;0,(U148*O148),"")</f>
        <v/>
      </c>
      <c r="AJ148" s="390"/>
      <c r="AK148" s="437" t="str">
        <f t="shared" si="17"/>
        <v/>
      </c>
      <c r="AL148" s="288" t="str">
        <f t="shared" si="18"/>
        <v/>
      </c>
      <c r="AM148" s="293"/>
      <c r="AN148" s="279"/>
      <c r="AO148" s="279"/>
      <c r="AP148" s="279"/>
      <c r="AQ148" s="279"/>
    </row>
    <row r="149" spans="1:43" ht="18" customHeight="1" x14ac:dyDescent="0.3">
      <c r="A149" s="236"/>
      <c r="B149" s="401"/>
      <c r="C149" s="274"/>
      <c r="D149" s="285"/>
      <c r="E149" s="286"/>
      <c r="F149" s="286"/>
      <c r="G149" s="286"/>
      <c r="H149" s="287" t="str">
        <f t="shared" si="13"/>
        <v/>
      </c>
      <c r="I149" s="435" t="str">
        <f t="shared" si="12"/>
        <v/>
      </c>
      <c r="J149" s="427" t="str">
        <f t="shared" si="14"/>
        <v/>
      </c>
      <c r="K149" s="382"/>
      <c r="L149" s="411"/>
      <c r="M149" s="425"/>
      <c r="O149" s="415" t="str">
        <f>IF(L149&gt;0,ROUNDDOWN((J149/AB149),2),"")</f>
        <v/>
      </c>
      <c r="P149" s="429" t="str">
        <f>IF(B149&gt;0,(#REF!*O149),"")</f>
        <v/>
      </c>
      <c r="Q149" s="285"/>
      <c r="R149" s="405"/>
      <c r="S149" s="405"/>
      <c r="T149" s="405"/>
      <c r="U149" s="406"/>
      <c r="V149" s="407" t="str">
        <f>IF(B149&gt;0,(R149-T149)+R149,"")</f>
        <v/>
      </c>
      <c r="W149" s="398"/>
      <c r="X149" s="292" t="str">
        <f>IF(B149&gt;0,IF(AE149&gt;0,(S149-R149)/(R149-T149),""),"")</f>
        <v/>
      </c>
      <c r="Y149" s="418" t="str">
        <f>IF(U149="","",IF(C149&gt;0,AK149,""))</f>
        <v/>
      </c>
      <c r="Z149" s="419" t="str">
        <f>IF(F149&gt;0,AK149+Z148,"")</f>
        <v/>
      </c>
      <c r="AA149" s="284"/>
      <c r="AB149" s="417" t="str">
        <f>IF(B149&gt;0,ABS(R149-T149)*-1,"")</f>
        <v/>
      </c>
      <c r="AC149" s="419" t="str">
        <f>IF(B149="","",IF(Q149="LONG",(U149-R149),(R149-U149)))</f>
        <v/>
      </c>
      <c r="AD149" s="390"/>
      <c r="AE149" s="396" t="str">
        <f t="shared" si="15"/>
        <v/>
      </c>
      <c r="AF149" s="397" t="str">
        <f t="shared" si="16"/>
        <v/>
      </c>
      <c r="AG149" s="392"/>
      <c r="AH149" s="437" t="str">
        <f>IF(B149&gt;0,(R149*O149),"")</f>
        <v/>
      </c>
      <c r="AI149" s="438" t="str">
        <f>IF(B149&gt;0,(U149*O149),"")</f>
        <v/>
      </c>
      <c r="AJ149" s="390"/>
      <c r="AK149" s="437" t="str">
        <f t="shared" si="17"/>
        <v/>
      </c>
      <c r="AL149" s="288" t="str">
        <f t="shared" si="18"/>
        <v/>
      </c>
      <c r="AM149" s="293"/>
      <c r="AN149" s="279"/>
      <c r="AO149" s="279"/>
      <c r="AP149" s="279"/>
      <c r="AQ149" s="279"/>
    </row>
    <row r="150" spans="1:43" ht="18" customHeight="1" x14ac:dyDescent="0.3">
      <c r="A150" s="236"/>
      <c r="B150" s="401"/>
      <c r="C150" s="274"/>
      <c r="D150" s="285"/>
      <c r="E150" s="286"/>
      <c r="F150" s="286"/>
      <c r="G150" s="286"/>
      <c r="H150" s="287" t="str">
        <f t="shared" si="13"/>
        <v/>
      </c>
      <c r="I150" s="435" t="str">
        <f t="shared" si="12"/>
        <v/>
      </c>
      <c r="J150" s="427" t="str">
        <f t="shared" si="14"/>
        <v/>
      </c>
      <c r="K150" s="382"/>
      <c r="L150" s="411"/>
      <c r="M150" s="425"/>
      <c r="O150" s="415" t="str">
        <f>IF(L150&gt;0,ROUNDDOWN((J150/AB150),2),"")</f>
        <v/>
      </c>
      <c r="P150" s="429" t="str">
        <f>IF(B150&gt;0,(#REF!*O150),"")</f>
        <v/>
      </c>
      <c r="Q150" s="285"/>
      <c r="R150" s="405"/>
      <c r="S150" s="405"/>
      <c r="T150" s="405"/>
      <c r="U150" s="406"/>
      <c r="V150" s="407" t="str">
        <f>IF(B150&gt;0,(R150-T150)+R150,"")</f>
        <v/>
      </c>
      <c r="W150" s="398"/>
      <c r="X150" s="292" t="str">
        <f>IF(B150&gt;0,IF(AE150&gt;0,(S150-R150)/(R150-T150),""),"")</f>
        <v/>
      </c>
      <c r="Y150" s="418" t="str">
        <f>IF(U150="","",IF(C150&gt;0,AK150,""))</f>
        <v/>
      </c>
      <c r="Z150" s="419" t="str">
        <f>IF(F150&gt;0,AK150+Z149,"")</f>
        <v/>
      </c>
      <c r="AA150" s="284"/>
      <c r="AB150" s="417" t="str">
        <f>IF(B150&gt;0,ABS(R150-T150)*-1,"")</f>
        <v/>
      </c>
      <c r="AC150" s="419" t="str">
        <f>IF(B150="","",IF(Q150="LONG",(U150-R150),(R150-U150)))</f>
        <v/>
      </c>
      <c r="AD150" s="390"/>
      <c r="AE150" s="396" t="str">
        <f t="shared" si="15"/>
        <v/>
      </c>
      <c r="AF150" s="397" t="str">
        <f t="shared" si="16"/>
        <v/>
      </c>
      <c r="AG150" s="392"/>
      <c r="AH150" s="437" t="str">
        <f>IF(B150&gt;0,(R150*O150),"")</f>
        <v/>
      </c>
      <c r="AI150" s="438" t="str">
        <f>IF(B150&gt;0,(U150*O150),"")</f>
        <v/>
      </c>
      <c r="AJ150" s="390"/>
      <c r="AK150" s="437" t="str">
        <f t="shared" si="17"/>
        <v/>
      </c>
      <c r="AL150" s="288" t="str">
        <f t="shared" si="18"/>
        <v/>
      </c>
      <c r="AM150" s="293"/>
      <c r="AN150" s="279"/>
      <c r="AO150" s="279"/>
      <c r="AP150" s="279"/>
      <c r="AQ150" s="279"/>
    </row>
    <row r="151" spans="1:43" ht="18" customHeight="1" x14ac:dyDescent="0.3">
      <c r="A151" s="236"/>
      <c r="B151" s="401"/>
      <c r="C151" s="274"/>
      <c r="D151" s="285"/>
      <c r="E151" s="286"/>
      <c r="F151" s="286"/>
      <c r="G151" s="286"/>
      <c r="H151" s="287" t="str">
        <f t="shared" si="13"/>
        <v/>
      </c>
      <c r="I151" s="435" t="str">
        <f t="shared" si="12"/>
        <v/>
      </c>
      <c r="J151" s="427" t="str">
        <f t="shared" si="14"/>
        <v/>
      </c>
      <c r="K151" s="382"/>
      <c r="L151" s="411"/>
      <c r="M151" s="425"/>
      <c r="O151" s="415" t="str">
        <f>IF(L151&gt;0,ROUNDDOWN((J151/AB151),2),"")</f>
        <v/>
      </c>
      <c r="P151" s="429" t="str">
        <f>IF(B151&gt;0,(#REF!*O151),"")</f>
        <v/>
      </c>
      <c r="Q151" s="285"/>
      <c r="R151" s="405"/>
      <c r="S151" s="405"/>
      <c r="T151" s="405"/>
      <c r="U151" s="406"/>
      <c r="V151" s="407" t="str">
        <f>IF(B151&gt;0,(R151-T151)+R151,"")</f>
        <v/>
      </c>
      <c r="W151" s="398"/>
      <c r="X151" s="292" t="str">
        <f>IF(B151&gt;0,IF(AE151&gt;0,(S151-R151)/(R151-T151),""),"")</f>
        <v/>
      </c>
      <c r="Y151" s="418" t="str">
        <f>IF(U151="","",IF(C151&gt;0,AK151,""))</f>
        <v/>
      </c>
      <c r="Z151" s="419" t="str">
        <f>IF(F151&gt;0,AK151+Z150,"")</f>
        <v/>
      </c>
      <c r="AA151" s="284"/>
      <c r="AB151" s="417" t="str">
        <f>IF(B151&gt;0,ABS(R151-T151)*-1,"")</f>
        <v/>
      </c>
      <c r="AC151" s="419" t="str">
        <f>IF(B151="","",IF(Q151="LONG",(U151-R151),(R151-U151)))</f>
        <v/>
      </c>
      <c r="AD151" s="390"/>
      <c r="AE151" s="396" t="str">
        <f t="shared" si="15"/>
        <v/>
      </c>
      <c r="AF151" s="397" t="str">
        <f t="shared" si="16"/>
        <v/>
      </c>
      <c r="AG151" s="392"/>
      <c r="AH151" s="437" t="str">
        <f>IF(B151&gt;0,(R151*O151),"")</f>
        <v/>
      </c>
      <c r="AI151" s="438" t="str">
        <f>IF(B151&gt;0,(U151*O151),"")</f>
        <v/>
      </c>
      <c r="AJ151" s="390"/>
      <c r="AK151" s="437" t="str">
        <f t="shared" si="17"/>
        <v/>
      </c>
      <c r="AL151" s="288" t="str">
        <f t="shared" si="18"/>
        <v/>
      </c>
      <c r="AM151" s="293"/>
      <c r="AN151" s="279"/>
      <c r="AO151" s="279"/>
      <c r="AP151" s="279"/>
      <c r="AQ151" s="279"/>
    </row>
    <row r="152" spans="1:43" ht="18" customHeight="1" x14ac:dyDescent="0.3">
      <c r="A152" s="236"/>
      <c r="B152" s="401"/>
      <c r="C152" s="274"/>
      <c r="D152" s="285"/>
      <c r="E152" s="286"/>
      <c r="F152" s="286"/>
      <c r="G152" s="286"/>
      <c r="H152" s="287" t="str">
        <f t="shared" si="13"/>
        <v/>
      </c>
      <c r="I152" s="435" t="str">
        <f t="shared" si="12"/>
        <v/>
      </c>
      <c r="J152" s="427" t="str">
        <f t="shared" si="14"/>
        <v/>
      </c>
      <c r="K152" s="382"/>
      <c r="L152" s="411"/>
      <c r="M152" s="425"/>
      <c r="O152" s="415" t="str">
        <f>IF(L152&gt;0,ROUNDDOWN((J152/AB152),2),"")</f>
        <v/>
      </c>
      <c r="P152" s="429" t="str">
        <f>IF(B152&gt;0,(#REF!*O152),"")</f>
        <v/>
      </c>
      <c r="Q152" s="285"/>
      <c r="R152" s="405"/>
      <c r="S152" s="405"/>
      <c r="T152" s="405"/>
      <c r="U152" s="406"/>
      <c r="V152" s="407" t="str">
        <f>IF(B152&gt;0,(R152-T152)+R152,"")</f>
        <v/>
      </c>
      <c r="W152" s="398"/>
      <c r="X152" s="292" t="str">
        <f>IF(B152&gt;0,IF(AE152&gt;0,(S152-R152)/(R152-T152),""),"")</f>
        <v/>
      </c>
      <c r="Y152" s="418" t="str">
        <f>IF(U152="","",IF(C152&gt;0,AK152,""))</f>
        <v/>
      </c>
      <c r="Z152" s="419" t="str">
        <f>IF(F152&gt;0,AK152+Z151,"")</f>
        <v/>
      </c>
      <c r="AA152" s="284"/>
      <c r="AB152" s="417" t="str">
        <f>IF(B152&gt;0,ABS(R152-T152)*-1,"")</f>
        <v/>
      </c>
      <c r="AC152" s="419" t="str">
        <f>IF(B152="","",IF(Q152="LONG",(U152-R152),(R152-U152)))</f>
        <v/>
      </c>
      <c r="AD152" s="390"/>
      <c r="AE152" s="396" t="str">
        <f t="shared" si="15"/>
        <v/>
      </c>
      <c r="AF152" s="397" t="str">
        <f t="shared" si="16"/>
        <v/>
      </c>
      <c r="AG152" s="392"/>
      <c r="AH152" s="437" t="str">
        <f>IF(B152&gt;0,(R152*O152),"")</f>
        <v/>
      </c>
      <c r="AI152" s="438" t="str">
        <f>IF(B152&gt;0,(U152*O152),"")</f>
        <v/>
      </c>
      <c r="AJ152" s="390"/>
      <c r="AK152" s="437" t="str">
        <f t="shared" si="17"/>
        <v/>
      </c>
      <c r="AL152" s="288" t="str">
        <f t="shared" si="18"/>
        <v/>
      </c>
      <c r="AM152" s="293"/>
      <c r="AN152" s="279"/>
      <c r="AO152" s="279"/>
      <c r="AP152" s="279"/>
      <c r="AQ152" s="279"/>
    </row>
    <row r="153" spans="1:43" ht="18" customHeight="1" x14ac:dyDescent="0.3">
      <c r="A153" s="236"/>
      <c r="B153" s="401"/>
      <c r="C153" s="274"/>
      <c r="D153" s="285"/>
      <c r="E153" s="286"/>
      <c r="F153" s="286"/>
      <c r="G153" s="286"/>
      <c r="H153" s="287" t="str">
        <f t="shared" si="13"/>
        <v/>
      </c>
      <c r="I153" s="435" t="str">
        <f t="shared" si="12"/>
        <v/>
      </c>
      <c r="J153" s="427" t="str">
        <f t="shared" si="14"/>
        <v/>
      </c>
      <c r="K153" s="382"/>
      <c r="L153" s="411"/>
      <c r="M153" s="425"/>
      <c r="O153" s="415" t="str">
        <f>IF(L153&gt;0,ROUNDDOWN((J153/AB153),2),"")</f>
        <v/>
      </c>
      <c r="P153" s="429" t="str">
        <f>IF(B153&gt;0,(#REF!*O153),"")</f>
        <v/>
      </c>
      <c r="Q153" s="285"/>
      <c r="R153" s="405"/>
      <c r="S153" s="405"/>
      <c r="T153" s="405"/>
      <c r="U153" s="406"/>
      <c r="V153" s="407" t="str">
        <f>IF(B153&gt;0,(R153-T153)+R153,"")</f>
        <v/>
      </c>
      <c r="W153" s="398"/>
      <c r="X153" s="292" t="str">
        <f>IF(B153&gt;0,IF(AE153&gt;0,(S153-R153)/(R153-T153),""),"")</f>
        <v/>
      </c>
      <c r="Y153" s="418" t="str">
        <f>IF(U153="","",IF(C153&gt;0,AK153,""))</f>
        <v/>
      </c>
      <c r="Z153" s="419" t="str">
        <f>IF(F153&gt;0,AK153+Z152,"")</f>
        <v/>
      </c>
      <c r="AA153" s="284"/>
      <c r="AB153" s="417" t="str">
        <f>IF(B153&gt;0,ABS(R153-T153)*-1,"")</f>
        <v/>
      </c>
      <c r="AC153" s="419" t="str">
        <f>IF(B153="","",IF(Q153="LONG",(U153-R153),(R153-U153)))</f>
        <v/>
      </c>
      <c r="AD153" s="390"/>
      <c r="AE153" s="396" t="str">
        <f t="shared" si="15"/>
        <v/>
      </c>
      <c r="AF153" s="397" t="str">
        <f t="shared" si="16"/>
        <v/>
      </c>
      <c r="AG153" s="392"/>
      <c r="AH153" s="437" t="str">
        <f>IF(B153&gt;0,(R153*O153),"")</f>
        <v/>
      </c>
      <c r="AI153" s="438" t="str">
        <f>IF(B153&gt;0,(U153*O153),"")</f>
        <v/>
      </c>
      <c r="AJ153" s="390"/>
      <c r="AK153" s="437" t="str">
        <f t="shared" si="17"/>
        <v/>
      </c>
      <c r="AL153" s="288" t="str">
        <f t="shared" si="18"/>
        <v/>
      </c>
      <c r="AM153" s="293"/>
      <c r="AN153" s="279"/>
      <c r="AO153" s="279"/>
      <c r="AP153" s="279"/>
      <c r="AQ153" s="279"/>
    </row>
    <row r="154" spans="1:43" ht="18" customHeight="1" x14ac:dyDescent="0.3">
      <c r="A154" s="236"/>
      <c r="B154" s="401"/>
      <c r="C154" s="274"/>
      <c r="D154" s="285"/>
      <c r="E154" s="286"/>
      <c r="F154" s="286"/>
      <c r="G154" s="286"/>
      <c r="H154" s="287" t="str">
        <f t="shared" si="13"/>
        <v/>
      </c>
      <c r="I154" s="435" t="str">
        <f t="shared" si="12"/>
        <v/>
      </c>
      <c r="J154" s="427" t="str">
        <f t="shared" si="14"/>
        <v/>
      </c>
      <c r="K154" s="382"/>
      <c r="L154" s="411"/>
      <c r="M154" s="425"/>
      <c r="O154" s="415" t="str">
        <f>IF(L154&gt;0,ROUNDDOWN((J154/AB154),2),"")</f>
        <v/>
      </c>
      <c r="P154" s="429" t="str">
        <f>IF(B154&gt;0,(#REF!*O154),"")</f>
        <v/>
      </c>
      <c r="Q154" s="285"/>
      <c r="R154" s="405"/>
      <c r="S154" s="405"/>
      <c r="T154" s="405"/>
      <c r="U154" s="406"/>
      <c r="V154" s="407" t="str">
        <f>IF(B154&gt;0,(R154-T154)+R154,"")</f>
        <v/>
      </c>
      <c r="W154" s="398"/>
      <c r="X154" s="292" t="str">
        <f>IF(B154&gt;0,IF(AE154&gt;0,(S154-R154)/(R154-T154),""),"")</f>
        <v/>
      </c>
      <c r="Y154" s="418" t="str">
        <f>IF(U154="","",IF(C154&gt;0,AK154,""))</f>
        <v/>
      </c>
      <c r="Z154" s="419" t="str">
        <f>IF(F154&gt;0,AK154+Z153,"")</f>
        <v/>
      </c>
      <c r="AA154" s="284"/>
      <c r="AB154" s="417" t="str">
        <f>IF(B154&gt;0,ABS(R154-T154)*-1,"")</f>
        <v/>
      </c>
      <c r="AC154" s="419" t="str">
        <f>IF(B154="","",IF(Q154="LONG",(U154-R154),(R154-U154)))</f>
        <v/>
      </c>
      <c r="AD154" s="390"/>
      <c r="AE154" s="396" t="str">
        <f t="shared" si="15"/>
        <v/>
      </c>
      <c r="AF154" s="397" t="str">
        <f t="shared" si="16"/>
        <v/>
      </c>
      <c r="AG154" s="392"/>
      <c r="AH154" s="437" t="str">
        <f>IF(B154&gt;0,(R154*O154),"")</f>
        <v/>
      </c>
      <c r="AI154" s="438" t="str">
        <f>IF(B154&gt;0,(U154*O154),"")</f>
        <v/>
      </c>
      <c r="AJ154" s="390"/>
      <c r="AK154" s="437" t="str">
        <f t="shared" si="17"/>
        <v/>
      </c>
      <c r="AL154" s="288" t="str">
        <f t="shared" si="18"/>
        <v/>
      </c>
      <c r="AM154" s="293"/>
      <c r="AN154" s="279"/>
      <c r="AO154" s="279"/>
      <c r="AP154" s="279"/>
      <c r="AQ154" s="279"/>
    </row>
    <row r="155" spans="1:43" ht="18" customHeight="1" x14ac:dyDescent="0.3">
      <c r="A155" s="236"/>
      <c r="B155" s="401"/>
      <c r="C155" s="274"/>
      <c r="D155" s="285"/>
      <c r="E155" s="286"/>
      <c r="F155" s="286"/>
      <c r="G155" s="286"/>
      <c r="H155" s="287" t="str">
        <f t="shared" si="13"/>
        <v/>
      </c>
      <c r="I155" s="435" t="str">
        <f t="shared" si="12"/>
        <v/>
      </c>
      <c r="J155" s="427" t="str">
        <f t="shared" si="14"/>
        <v/>
      </c>
      <c r="K155" s="382"/>
      <c r="L155" s="411"/>
      <c r="M155" s="425"/>
      <c r="O155" s="415" t="str">
        <f>IF(L155&gt;0,ROUNDDOWN((J155/AB155),2),"")</f>
        <v/>
      </c>
      <c r="P155" s="429" t="str">
        <f>IF(B155&gt;0,(#REF!*O155),"")</f>
        <v/>
      </c>
      <c r="Q155" s="285"/>
      <c r="R155" s="405"/>
      <c r="S155" s="405"/>
      <c r="T155" s="405"/>
      <c r="U155" s="406"/>
      <c r="V155" s="407" t="str">
        <f>IF(B155&gt;0,(R155-T155)+R155,"")</f>
        <v/>
      </c>
      <c r="W155" s="398"/>
      <c r="X155" s="292" t="str">
        <f>IF(B155&gt;0,IF(AE155&gt;0,(S155-R155)/(R155-T155),""),"")</f>
        <v/>
      </c>
      <c r="Y155" s="418" t="str">
        <f>IF(U155="","",IF(C155&gt;0,AK155,""))</f>
        <v/>
      </c>
      <c r="Z155" s="419" t="str">
        <f>IF(F155&gt;0,AK155+Z154,"")</f>
        <v/>
      </c>
      <c r="AA155" s="284"/>
      <c r="AB155" s="417" t="str">
        <f>IF(B155&gt;0,ABS(R155-T155)*-1,"")</f>
        <v/>
      </c>
      <c r="AC155" s="419" t="str">
        <f>IF(B155="","",IF(Q155="LONG",(U155-R155),(R155-U155)))</f>
        <v/>
      </c>
      <c r="AD155" s="390"/>
      <c r="AE155" s="396" t="str">
        <f t="shared" si="15"/>
        <v/>
      </c>
      <c r="AF155" s="397" t="str">
        <f t="shared" si="16"/>
        <v/>
      </c>
      <c r="AG155" s="392"/>
      <c r="AH155" s="437" t="str">
        <f>IF(B155&gt;0,(R155*O155),"")</f>
        <v/>
      </c>
      <c r="AI155" s="438" t="str">
        <f>IF(B155&gt;0,(U155*O155),"")</f>
        <v/>
      </c>
      <c r="AJ155" s="390"/>
      <c r="AK155" s="437" t="str">
        <f t="shared" si="17"/>
        <v/>
      </c>
      <c r="AL155" s="288" t="str">
        <f t="shared" si="18"/>
        <v/>
      </c>
      <c r="AM155" s="293"/>
      <c r="AN155" s="279"/>
      <c r="AO155" s="279"/>
      <c r="AP155" s="279"/>
      <c r="AQ155" s="279"/>
    </row>
    <row r="156" spans="1:43" ht="18" customHeight="1" x14ac:dyDescent="0.3">
      <c r="A156" s="236"/>
      <c r="B156" s="401"/>
      <c r="C156" s="274"/>
      <c r="D156" s="285"/>
      <c r="E156" s="286"/>
      <c r="F156" s="286"/>
      <c r="G156" s="286"/>
      <c r="H156" s="287" t="str">
        <f t="shared" si="13"/>
        <v/>
      </c>
      <c r="I156" s="435" t="str">
        <f t="shared" si="12"/>
        <v/>
      </c>
      <c r="J156" s="427" t="str">
        <f t="shared" si="14"/>
        <v/>
      </c>
      <c r="K156" s="382"/>
      <c r="L156" s="411"/>
      <c r="M156" s="425"/>
      <c r="O156" s="415" t="str">
        <f>IF(L156&gt;0,ROUNDDOWN((J156/AB156),2),"")</f>
        <v/>
      </c>
      <c r="P156" s="429" t="str">
        <f>IF(B156&gt;0,(#REF!*O156),"")</f>
        <v/>
      </c>
      <c r="Q156" s="285"/>
      <c r="R156" s="405"/>
      <c r="S156" s="405"/>
      <c r="T156" s="405"/>
      <c r="U156" s="406"/>
      <c r="V156" s="407" t="str">
        <f>IF(B156&gt;0,(R156-T156)+R156,"")</f>
        <v/>
      </c>
      <c r="W156" s="398"/>
      <c r="X156" s="292" t="str">
        <f>IF(B156&gt;0,IF(AE156&gt;0,(S156-R156)/(R156-T156),""),"")</f>
        <v/>
      </c>
      <c r="Y156" s="418" t="str">
        <f>IF(U156="","",IF(C156&gt;0,AK156,""))</f>
        <v/>
      </c>
      <c r="Z156" s="419" t="str">
        <f>IF(F156&gt;0,AK156+Z155,"")</f>
        <v/>
      </c>
      <c r="AA156" s="284"/>
      <c r="AB156" s="417" t="str">
        <f>IF(B156&gt;0,ABS(R156-T156)*-1,"")</f>
        <v/>
      </c>
      <c r="AC156" s="419" t="str">
        <f>IF(B156="","",IF(Q156="LONG",(U156-R156),(R156-U156)))</f>
        <v/>
      </c>
      <c r="AD156" s="390"/>
      <c r="AE156" s="396" t="str">
        <f t="shared" si="15"/>
        <v/>
      </c>
      <c r="AF156" s="397" t="str">
        <f t="shared" si="16"/>
        <v/>
      </c>
      <c r="AG156" s="392"/>
      <c r="AH156" s="437" t="str">
        <f>IF(B156&gt;0,(R156*O156),"")</f>
        <v/>
      </c>
      <c r="AI156" s="438" t="str">
        <f>IF(B156&gt;0,(U156*O156),"")</f>
        <v/>
      </c>
      <c r="AJ156" s="390"/>
      <c r="AK156" s="437" t="str">
        <f t="shared" si="17"/>
        <v/>
      </c>
      <c r="AL156" s="288" t="str">
        <f t="shared" si="18"/>
        <v/>
      </c>
      <c r="AM156" s="293"/>
      <c r="AN156" s="279"/>
      <c r="AO156" s="279"/>
      <c r="AP156" s="279"/>
      <c r="AQ156" s="279"/>
    </row>
    <row r="157" spans="1:43" ht="18" customHeight="1" x14ac:dyDescent="0.3">
      <c r="A157" s="236"/>
      <c r="B157" s="401"/>
      <c r="C157" s="274"/>
      <c r="D157" s="285"/>
      <c r="E157" s="286"/>
      <c r="F157" s="286"/>
      <c r="G157" s="286"/>
      <c r="H157" s="287" t="str">
        <f t="shared" si="13"/>
        <v/>
      </c>
      <c r="I157" s="435" t="str">
        <f t="shared" si="12"/>
        <v/>
      </c>
      <c r="J157" s="427" t="str">
        <f t="shared" si="14"/>
        <v/>
      </c>
      <c r="K157" s="382"/>
      <c r="L157" s="411"/>
      <c r="M157" s="425"/>
      <c r="O157" s="415" t="str">
        <f>IF(L157&gt;0,ROUNDDOWN((J157/AB157),2),"")</f>
        <v/>
      </c>
      <c r="P157" s="429" t="str">
        <f>IF(B157&gt;0,(#REF!*O157),"")</f>
        <v/>
      </c>
      <c r="Q157" s="285"/>
      <c r="R157" s="405"/>
      <c r="S157" s="405"/>
      <c r="T157" s="405"/>
      <c r="U157" s="406"/>
      <c r="V157" s="407" t="str">
        <f>IF(B157&gt;0,(R157-T157)+R157,"")</f>
        <v/>
      </c>
      <c r="W157" s="398"/>
      <c r="X157" s="292" t="str">
        <f>IF(B157&gt;0,IF(AE157&gt;0,(S157-R157)/(R157-T157),""),"")</f>
        <v/>
      </c>
      <c r="Y157" s="418" t="str">
        <f>IF(U157="","",IF(C157&gt;0,AK157,""))</f>
        <v/>
      </c>
      <c r="Z157" s="419" t="str">
        <f>IF(F157&gt;0,AK157+Z156,"")</f>
        <v/>
      </c>
      <c r="AA157" s="284"/>
      <c r="AB157" s="417" t="str">
        <f>IF(B157&gt;0,ABS(R157-T157)*-1,"")</f>
        <v/>
      </c>
      <c r="AC157" s="419" t="str">
        <f>IF(B157="","",IF(Q157="LONG",(U157-R157),(R157-U157)))</f>
        <v/>
      </c>
      <c r="AD157" s="390"/>
      <c r="AE157" s="396" t="str">
        <f t="shared" si="15"/>
        <v/>
      </c>
      <c r="AF157" s="397" t="str">
        <f t="shared" si="16"/>
        <v/>
      </c>
      <c r="AG157" s="392"/>
      <c r="AH157" s="437" t="str">
        <f>IF(B157&gt;0,(R157*O157),"")</f>
        <v/>
      </c>
      <c r="AI157" s="438" t="str">
        <f>IF(B157&gt;0,(U157*O157),"")</f>
        <v/>
      </c>
      <c r="AJ157" s="390"/>
      <c r="AK157" s="437" t="str">
        <f t="shared" si="17"/>
        <v/>
      </c>
      <c r="AL157" s="288" t="str">
        <f t="shared" si="18"/>
        <v/>
      </c>
      <c r="AM157" s="293"/>
      <c r="AN157" s="279"/>
      <c r="AO157" s="279"/>
      <c r="AP157" s="279"/>
      <c r="AQ157" s="279"/>
    </row>
    <row r="158" spans="1:43" ht="18" customHeight="1" x14ac:dyDescent="0.3">
      <c r="A158" s="236"/>
      <c r="B158" s="401"/>
      <c r="C158" s="274"/>
      <c r="D158" s="285"/>
      <c r="E158" s="286"/>
      <c r="F158" s="286"/>
      <c r="G158" s="286"/>
      <c r="H158" s="287" t="str">
        <f t="shared" si="13"/>
        <v/>
      </c>
      <c r="I158" s="435" t="str">
        <f t="shared" si="12"/>
        <v/>
      </c>
      <c r="J158" s="427" t="str">
        <f t="shared" si="14"/>
        <v/>
      </c>
      <c r="K158" s="382"/>
      <c r="L158" s="411"/>
      <c r="M158" s="425"/>
      <c r="O158" s="415" t="str">
        <f>IF(L158&gt;0,ROUNDDOWN((J158/AB158),2),"")</f>
        <v/>
      </c>
      <c r="P158" s="429" t="str">
        <f>IF(B158&gt;0,(#REF!*O158),"")</f>
        <v/>
      </c>
      <c r="Q158" s="285"/>
      <c r="R158" s="405"/>
      <c r="S158" s="405"/>
      <c r="T158" s="405"/>
      <c r="U158" s="406"/>
      <c r="V158" s="407" t="str">
        <f>IF(B158&gt;0,(R158-T158)+R158,"")</f>
        <v/>
      </c>
      <c r="W158" s="398"/>
      <c r="X158" s="292" t="str">
        <f>IF(B158&gt;0,IF(AE158&gt;0,(S158-R158)/(R158-T158),""),"")</f>
        <v/>
      </c>
      <c r="Y158" s="418" t="str">
        <f>IF(U158="","",IF(C158&gt;0,AK158,""))</f>
        <v/>
      </c>
      <c r="Z158" s="419" t="str">
        <f>IF(F158&gt;0,AK158+Z157,"")</f>
        <v/>
      </c>
      <c r="AA158" s="284"/>
      <c r="AB158" s="417" t="str">
        <f>IF(B158&gt;0,ABS(R158-T158)*-1,"")</f>
        <v/>
      </c>
      <c r="AC158" s="419" t="str">
        <f>IF(B158="","",IF(Q158="LONG",(U158-R158),(R158-U158)))</f>
        <v/>
      </c>
      <c r="AD158" s="390"/>
      <c r="AE158" s="396" t="str">
        <f t="shared" si="15"/>
        <v/>
      </c>
      <c r="AF158" s="397" t="str">
        <f t="shared" si="16"/>
        <v/>
      </c>
      <c r="AG158" s="392"/>
      <c r="AH158" s="437" t="str">
        <f>IF(B158&gt;0,(R158*O158),"")</f>
        <v/>
      </c>
      <c r="AI158" s="438" t="str">
        <f>IF(B158&gt;0,(U158*O158),"")</f>
        <v/>
      </c>
      <c r="AJ158" s="390"/>
      <c r="AK158" s="437" t="str">
        <f t="shared" si="17"/>
        <v/>
      </c>
      <c r="AL158" s="288" t="str">
        <f t="shared" si="18"/>
        <v/>
      </c>
      <c r="AM158" s="293"/>
      <c r="AN158" s="279"/>
      <c r="AO158" s="279"/>
      <c r="AP158" s="279"/>
      <c r="AQ158" s="279"/>
    </row>
    <row r="159" spans="1:43" ht="18" customHeight="1" x14ac:dyDescent="0.3">
      <c r="A159" s="236"/>
      <c r="B159" s="401"/>
      <c r="C159" s="274"/>
      <c r="D159" s="285"/>
      <c r="E159" s="286"/>
      <c r="F159" s="286"/>
      <c r="G159" s="286"/>
      <c r="H159" s="287" t="str">
        <f t="shared" si="13"/>
        <v/>
      </c>
      <c r="I159" s="435" t="str">
        <f t="shared" si="12"/>
        <v/>
      </c>
      <c r="J159" s="427" t="str">
        <f t="shared" si="14"/>
        <v/>
      </c>
      <c r="K159" s="382"/>
      <c r="L159" s="411"/>
      <c r="M159" s="425"/>
      <c r="O159" s="415" t="str">
        <f>IF(L159&gt;0,ROUNDDOWN((J159/AB159),2),"")</f>
        <v/>
      </c>
      <c r="P159" s="429" t="str">
        <f>IF(B159&gt;0,(#REF!*O159),"")</f>
        <v/>
      </c>
      <c r="Q159" s="285"/>
      <c r="R159" s="405"/>
      <c r="S159" s="405"/>
      <c r="T159" s="405"/>
      <c r="U159" s="406"/>
      <c r="V159" s="407" t="str">
        <f>IF(B159&gt;0,(R159-T159)+R159,"")</f>
        <v/>
      </c>
      <c r="W159" s="398"/>
      <c r="X159" s="292" t="str">
        <f>IF(B159&gt;0,IF(AE159&gt;0,(S159-R159)/(R159-T159),""),"")</f>
        <v/>
      </c>
      <c r="Y159" s="418" t="str">
        <f>IF(U159="","",IF(C159&gt;0,AK159,""))</f>
        <v/>
      </c>
      <c r="Z159" s="419" t="str">
        <f>IF(F159&gt;0,AK159+Z158,"")</f>
        <v/>
      </c>
      <c r="AA159" s="284"/>
      <c r="AB159" s="417" t="str">
        <f>IF(B159&gt;0,ABS(R159-T159)*-1,"")</f>
        <v/>
      </c>
      <c r="AC159" s="419" t="str">
        <f>IF(B159="","",IF(Q159="LONG",(U159-R159),(R159-U159)))</f>
        <v/>
      </c>
      <c r="AD159" s="390"/>
      <c r="AE159" s="396" t="str">
        <f t="shared" si="15"/>
        <v/>
      </c>
      <c r="AF159" s="397" t="str">
        <f t="shared" si="16"/>
        <v/>
      </c>
      <c r="AG159" s="392"/>
      <c r="AH159" s="437" t="str">
        <f>IF(B159&gt;0,(R159*O159),"")</f>
        <v/>
      </c>
      <c r="AI159" s="438" t="str">
        <f>IF(B159&gt;0,(U159*O159),"")</f>
        <v/>
      </c>
      <c r="AJ159" s="390"/>
      <c r="AK159" s="437" t="str">
        <f t="shared" si="17"/>
        <v/>
      </c>
      <c r="AL159" s="288" t="str">
        <f t="shared" si="18"/>
        <v/>
      </c>
      <c r="AM159" s="293"/>
      <c r="AN159" s="279"/>
      <c r="AO159" s="279"/>
      <c r="AP159" s="279"/>
      <c r="AQ159" s="279"/>
    </row>
    <row r="160" spans="1:43" ht="18" customHeight="1" x14ac:dyDescent="0.3">
      <c r="A160" s="236"/>
      <c r="B160" s="401"/>
      <c r="C160" s="274"/>
      <c r="D160" s="285"/>
      <c r="E160" s="286"/>
      <c r="F160" s="286"/>
      <c r="G160" s="286"/>
      <c r="H160" s="287" t="str">
        <f t="shared" si="13"/>
        <v/>
      </c>
      <c r="I160" s="435" t="str">
        <f t="shared" si="12"/>
        <v/>
      </c>
      <c r="J160" s="427" t="str">
        <f t="shared" si="14"/>
        <v/>
      </c>
      <c r="K160" s="382"/>
      <c r="L160" s="411"/>
      <c r="M160" s="425"/>
      <c r="O160" s="415" t="str">
        <f>IF(L160&gt;0,ROUNDDOWN((J160/AB160),2),"")</f>
        <v/>
      </c>
      <c r="P160" s="429" t="str">
        <f>IF(B160&gt;0,(#REF!*O160),"")</f>
        <v/>
      </c>
      <c r="Q160" s="285"/>
      <c r="R160" s="405"/>
      <c r="S160" s="405"/>
      <c r="T160" s="405"/>
      <c r="U160" s="406"/>
      <c r="V160" s="407" t="str">
        <f>IF(B160&gt;0,(R160-T160)+R160,"")</f>
        <v/>
      </c>
      <c r="W160" s="398"/>
      <c r="X160" s="292" t="str">
        <f>IF(B160&gt;0,IF(AE160&gt;0,(S160-R160)/(R160-T160),""),"")</f>
        <v/>
      </c>
      <c r="Y160" s="418" t="str">
        <f>IF(U160="","",IF(C160&gt;0,AK160,""))</f>
        <v/>
      </c>
      <c r="Z160" s="419" t="str">
        <f>IF(F160&gt;0,AK160+Z159,"")</f>
        <v/>
      </c>
      <c r="AA160" s="284"/>
      <c r="AB160" s="417" t="str">
        <f>IF(B160&gt;0,ABS(R160-T160)*-1,"")</f>
        <v/>
      </c>
      <c r="AC160" s="419" t="str">
        <f>IF(B160="","",IF(Q160="LONG",(U160-R160),(R160-U160)))</f>
        <v/>
      </c>
      <c r="AD160" s="390"/>
      <c r="AE160" s="396" t="str">
        <f t="shared" si="15"/>
        <v/>
      </c>
      <c r="AF160" s="397" t="str">
        <f t="shared" si="16"/>
        <v/>
      </c>
      <c r="AG160" s="392"/>
      <c r="AH160" s="437" t="str">
        <f>IF(B160&gt;0,(R160*O160),"")</f>
        <v/>
      </c>
      <c r="AI160" s="438" t="str">
        <f>IF(B160&gt;0,(U160*O160),"")</f>
        <v/>
      </c>
      <c r="AJ160" s="390"/>
      <c r="AK160" s="437" t="str">
        <f t="shared" si="17"/>
        <v/>
      </c>
      <c r="AL160" s="288" t="str">
        <f t="shared" si="18"/>
        <v/>
      </c>
      <c r="AM160" s="293"/>
      <c r="AN160" s="279"/>
      <c r="AO160" s="279"/>
      <c r="AP160" s="279"/>
      <c r="AQ160" s="279"/>
    </row>
    <row r="161" spans="1:43" ht="18" customHeight="1" x14ac:dyDescent="0.3">
      <c r="A161" s="236"/>
      <c r="B161" s="401"/>
      <c r="C161" s="274"/>
      <c r="D161" s="285"/>
      <c r="E161" s="286"/>
      <c r="F161" s="286"/>
      <c r="G161" s="286"/>
      <c r="H161" s="287" t="str">
        <f t="shared" si="13"/>
        <v/>
      </c>
      <c r="I161" s="435" t="str">
        <f t="shared" si="12"/>
        <v/>
      </c>
      <c r="J161" s="427" t="str">
        <f t="shared" si="14"/>
        <v/>
      </c>
      <c r="K161" s="382"/>
      <c r="L161" s="411"/>
      <c r="M161" s="425"/>
      <c r="O161" s="415" t="str">
        <f>IF(L161&gt;0,ROUNDDOWN((J161/AB161),2),"")</f>
        <v/>
      </c>
      <c r="P161" s="429" t="str">
        <f>IF(B161&gt;0,(#REF!*O161),"")</f>
        <v/>
      </c>
      <c r="Q161" s="285"/>
      <c r="R161" s="405"/>
      <c r="S161" s="405"/>
      <c r="T161" s="405"/>
      <c r="U161" s="406"/>
      <c r="V161" s="407" t="str">
        <f>IF(B161&gt;0,(R161-T161)+R161,"")</f>
        <v/>
      </c>
      <c r="W161" s="398"/>
      <c r="X161" s="292" t="str">
        <f>IF(B161&gt;0,IF(AE161&gt;0,(S161-R161)/(R161-T161),""),"")</f>
        <v/>
      </c>
      <c r="Y161" s="418" t="str">
        <f>IF(U161="","",IF(C161&gt;0,AK161,""))</f>
        <v/>
      </c>
      <c r="Z161" s="419" t="str">
        <f>IF(F161&gt;0,AK161+Z160,"")</f>
        <v/>
      </c>
      <c r="AA161" s="284"/>
      <c r="AB161" s="417" t="str">
        <f>IF(B161&gt;0,ABS(R161-T161)*-1,"")</f>
        <v/>
      </c>
      <c r="AC161" s="419" t="str">
        <f>IF(B161="","",IF(Q161="LONG",(U161-R161),(R161-U161)))</f>
        <v/>
      </c>
      <c r="AD161" s="390"/>
      <c r="AE161" s="396" t="str">
        <f t="shared" si="15"/>
        <v/>
      </c>
      <c r="AF161" s="397" t="str">
        <f t="shared" si="16"/>
        <v/>
      </c>
      <c r="AG161" s="392"/>
      <c r="AH161" s="437" t="str">
        <f>IF(B161&gt;0,(R161*O161),"")</f>
        <v/>
      </c>
      <c r="AI161" s="438" t="str">
        <f>IF(B161&gt;0,(U161*O161),"")</f>
        <v/>
      </c>
      <c r="AJ161" s="390"/>
      <c r="AK161" s="437" t="str">
        <f t="shared" si="17"/>
        <v/>
      </c>
      <c r="AL161" s="288" t="str">
        <f t="shared" si="18"/>
        <v/>
      </c>
      <c r="AM161" s="293"/>
      <c r="AN161" s="279"/>
      <c r="AO161" s="279"/>
      <c r="AP161" s="279"/>
      <c r="AQ161" s="279"/>
    </row>
    <row r="162" spans="1:43" ht="18" customHeight="1" x14ac:dyDescent="0.3">
      <c r="A162" s="236"/>
      <c r="B162" s="401"/>
      <c r="C162" s="274"/>
      <c r="D162" s="285"/>
      <c r="E162" s="286"/>
      <c r="F162" s="286"/>
      <c r="G162" s="286"/>
      <c r="H162" s="287" t="str">
        <f t="shared" si="13"/>
        <v/>
      </c>
      <c r="I162" s="435" t="str">
        <f t="shared" si="12"/>
        <v/>
      </c>
      <c r="J162" s="427" t="str">
        <f t="shared" si="14"/>
        <v/>
      </c>
      <c r="K162" s="382"/>
      <c r="L162" s="411"/>
      <c r="M162" s="425"/>
      <c r="O162" s="415" t="str">
        <f>IF(L162&gt;0,ROUNDDOWN((J162/AB162),2),"")</f>
        <v/>
      </c>
      <c r="P162" s="429" t="str">
        <f>IF(B162&gt;0,(#REF!*O162),"")</f>
        <v/>
      </c>
      <c r="Q162" s="285"/>
      <c r="R162" s="405"/>
      <c r="S162" s="405"/>
      <c r="T162" s="405"/>
      <c r="U162" s="406"/>
      <c r="V162" s="407" t="str">
        <f>IF(B162&gt;0,(R162-T162)+R162,"")</f>
        <v/>
      </c>
      <c r="W162" s="398"/>
      <c r="X162" s="292" t="str">
        <f>IF(B162&gt;0,IF(AE162&gt;0,(S162-R162)/(R162-T162),""),"")</f>
        <v/>
      </c>
      <c r="Y162" s="418" t="str">
        <f>IF(U162="","",IF(C162&gt;0,AK162,""))</f>
        <v/>
      </c>
      <c r="Z162" s="419" t="str">
        <f>IF(F162&gt;0,AK162+Z161,"")</f>
        <v/>
      </c>
      <c r="AA162" s="284"/>
      <c r="AB162" s="417" t="str">
        <f>IF(B162&gt;0,ABS(R162-T162)*-1,"")</f>
        <v/>
      </c>
      <c r="AC162" s="419" t="str">
        <f>IF(B162="","",IF(Q162="LONG",(U162-R162),(R162-U162)))</f>
        <v/>
      </c>
      <c r="AD162" s="390"/>
      <c r="AE162" s="396" t="str">
        <f t="shared" si="15"/>
        <v/>
      </c>
      <c r="AF162" s="397" t="str">
        <f t="shared" si="16"/>
        <v/>
      </c>
      <c r="AG162" s="392"/>
      <c r="AH162" s="437" t="str">
        <f>IF(B162&gt;0,(R162*O162),"")</f>
        <v/>
      </c>
      <c r="AI162" s="438" t="str">
        <f>IF(B162&gt;0,(U162*O162),"")</f>
        <v/>
      </c>
      <c r="AJ162" s="390"/>
      <c r="AK162" s="437" t="str">
        <f t="shared" si="17"/>
        <v/>
      </c>
      <c r="AL162" s="288" t="str">
        <f t="shared" si="18"/>
        <v/>
      </c>
      <c r="AM162" s="293"/>
      <c r="AN162" s="279"/>
      <c r="AO162" s="279"/>
      <c r="AP162" s="279"/>
      <c r="AQ162" s="279"/>
    </row>
    <row r="163" spans="1:43" ht="18" customHeight="1" x14ac:dyDescent="0.3">
      <c r="A163" s="236"/>
      <c r="B163" s="401"/>
      <c r="C163" s="274"/>
      <c r="D163" s="285"/>
      <c r="E163" s="286"/>
      <c r="F163" s="286"/>
      <c r="G163" s="286"/>
      <c r="H163" s="287" t="str">
        <f t="shared" si="13"/>
        <v/>
      </c>
      <c r="I163" s="435" t="str">
        <f t="shared" si="12"/>
        <v/>
      </c>
      <c r="J163" s="427" t="str">
        <f t="shared" si="14"/>
        <v/>
      </c>
      <c r="K163" s="382"/>
      <c r="L163" s="411"/>
      <c r="M163" s="425"/>
      <c r="O163" s="415" t="str">
        <f>IF(L163&gt;0,ROUNDDOWN((J163/AB163),2),"")</f>
        <v/>
      </c>
      <c r="P163" s="429" t="str">
        <f>IF(B163&gt;0,(#REF!*O163),"")</f>
        <v/>
      </c>
      <c r="Q163" s="285"/>
      <c r="R163" s="405"/>
      <c r="S163" s="405"/>
      <c r="T163" s="405"/>
      <c r="U163" s="406"/>
      <c r="V163" s="407" t="str">
        <f>IF(B163&gt;0,(R163-T163)+R163,"")</f>
        <v/>
      </c>
      <c r="W163" s="398"/>
      <c r="X163" s="292" t="str">
        <f>IF(B163&gt;0,IF(AE163&gt;0,(S163-R163)/(R163-T163),""),"")</f>
        <v/>
      </c>
      <c r="Y163" s="418" t="str">
        <f>IF(U163="","",IF(C163&gt;0,AK163,""))</f>
        <v/>
      </c>
      <c r="Z163" s="419" t="str">
        <f>IF(F163&gt;0,AK163+Z162,"")</f>
        <v/>
      </c>
      <c r="AA163" s="284"/>
      <c r="AB163" s="417" t="str">
        <f>IF(B163&gt;0,ABS(R163-T163)*-1,"")</f>
        <v/>
      </c>
      <c r="AC163" s="419" t="str">
        <f>IF(B163="","",IF(Q163="LONG",(U163-R163),(R163-U163)))</f>
        <v/>
      </c>
      <c r="AD163" s="390"/>
      <c r="AE163" s="396" t="str">
        <f t="shared" si="15"/>
        <v/>
      </c>
      <c r="AF163" s="397" t="str">
        <f t="shared" si="16"/>
        <v/>
      </c>
      <c r="AG163" s="392"/>
      <c r="AH163" s="437" t="str">
        <f>IF(B163&gt;0,(R163*O163),"")</f>
        <v/>
      </c>
      <c r="AI163" s="438" t="str">
        <f>IF(B163&gt;0,(U163*O163),"")</f>
        <v/>
      </c>
      <c r="AJ163" s="390"/>
      <c r="AK163" s="437" t="str">
        <f t="shared" si="17"/>
        <v/>
      </c>
      <c r="AL163" s="288" t="str">
        <f t="shared" si="18"/>
        <v/>
      </c>
      <c r="AM163" s="293"/>
      <c r="AN163" s="279"/>
      <c r="AO163" s="279"/>
      <c r="AP163" s="279"/>
      <c r="AQ163" s="279"/>
    </row>
    <row r="164" spans="1:43" ht="18" customHeight="1" x14ac:dyDescent="0.3">
      <c r="A164" s="236"/>
      <c r="B164" s="401"/>
      <c r="C164" s="274"/>
      <c r="D164" s="285"/>
      <c r="E164" s="286"/>
      <c r="F164" s="286"/>
      <c r="G164" s="286"/>
      <c r="H164" s="287" t="str">
        <f t="shared" si="13"/>
        <v/>
      </c>
      <c r="I164" s="435" t="str">
        <f t="shared" si="12"/>
        <v/>
      </c>
      <c r="J164" s="427" t="str">
        <f t="shared" si="14"/>
        <v/>
      </c>
      <c r="K164" s="382"/>
      <c r="L164" s="411"/>
      <c r="M164" s="425"/>
      <c r="O164" s="415" t="str">
        <f>IF(L164&gt;0,ROUNDDOWN((J164/AB164),2),"")</f>
        <v/>
      </c>
      <c r="P164" s="429" t="str">
        <f>IF(B164&gt;0,(#REF!*O164),"")</f>
        <v/>
      </c>
      <c r="Q164" s="285"/>
      <c r="R164" s="405"/>
      <c r="S164" s="405"/>
      <c r="T164" s="405"/>
      <c r="U164" s="406"/>
      <c r="V164" s="407" t="str">
        <f>IF(B164&gt;0,(R164-T164)+R164,"")</f>
        <v/>
      </c>
      <c r="W164" s="398"/>
      <c r="X164" s="292" t="str">
        <f>IF(B164&gt;0,IF(AE164&gt;0,(S164-R164)/(R164-T164),""),"")</f>
        <v/>
      </c>
      <c r="Y164" s="418" t="str">
        <f>IF(U164="","",IF(C164&gt;0,AK164,""))</f>
        <v/>
      </c>
      <c r="Z164" s="419" t="str">
        <f>IF(F164&gt;0,AK164+Z163,"")</f>
        <v/>
      </c>
      <c r="AA164" s="284"/>
      <c r="AB164" s="417" t="str">
        <f>IF(B164&gt;0,ABS(R164-T164)*-1,"")</f>
        <v/>
      </c>
      <c r="AC164" s="419" t="str">
        <f>IF(B164="","",IF(Q164="LONG",(U164-R164),(R164-U164)))</f>
        <v/>
      </c>
      <c r="AD164" s="390"/>
      <c r="AE164" s="396" t="str">
        <f t="shared" si="15"/>
        <v/>
      </c>
      <c r="AF164" s="397" t="str">
        <f t="shared" si="16"/>
        <v/>
      </c>
      <c r="AG164" s="392"/>
      <c r="AH164" s="437" t="str">
        <f>IF(B164&gt;0,(R164*O164),"")</f>
        <v/>
      </c>
      <c r="AI164" s="438" t="str">
        <f>IF(B164&gt;0,(U164*O164),"")</f>
        <v/>
      </c>
      <c r="AJ164" s="390"/>
      <c r="AK164" s="437" t="str">
        <f t="shared" si="17"/>
        <v/>
      </c>
      <c r="AL164" s="288" t="str">
        <f t="shared" si="18"/>
        <v/>
      </c>
      <c r="AM164" s="293"/>
      <c r="AN164" s="279"/>
      <c r="AO164" s="279"/>
      <c r="AP164" s="279"/>
      <c r="AQ164" s="279"/>
    </row>
    <row r="165" spans="1:43" ht="18" customHeight="1" x14ac:dyDescent="0.3">
      <c r="A165" s="236"/>
      <c r="B165" s="401"/>
      <c r="C165" s="274"/>
      <c r="D165" s="285"/>
      <c r="E165" s="286"/>
      <c r="F165" s="286"/>
      <c r="G165" s="286"/>
      <c r="H165" s="287" t="str">
        <f t="shared" si="13"/>
        <v/>
      </c>
      <c r="I165" s="435" t="str">
        <f t="shared" si="12"/>
        <v/>
      </c>
      <c r="J165" s="427" t="str">
        <f t="shared" si="14"/>
        <v/>
      </c>
      <c r="K165" s="382"/>
      <c r="L165" s="411"/>
      <c r="M165" s="425"/>
      <c r="O165" s="415" t="str">
        <f>IF(L165&gt;0,ROUNDDOWN((J165/AB165),2),"")</f>
        <v/>
      </c>
      <c r="P165" s="429" t="str">
        <f>IF(B165&gt;0,(#REF!*O165),"")</f>
        <v/>
      </c>
      <c r="Q165" s="285"/>
      <c r="R165" s="405"/>
      <c r="S165" s="405"/>
      <c r="T165" s="405"/>
      <c r="U165" s="406"/>
      <c r="V165" s="407" t="str">
        <f>IF(B165&gt;0,(R165-T165)+R165,"")</f>
        <v/>
      </c>
      <c r="W165" s="398"/>
      <c r="X165" s="292" t="str">
        <f>IF(B165&gt;0,IF(AE165&gt;0,(S165-R165)/(R165-T165),""),"")</f>
        <v/>
      </c>
      <c r="Y165" s="418" t="str">
        <f>IF(U165="","",IF(C165&gt;0,AK165,""))</f>
        <v/>
      </c>
      <c r="Z165" s="419" t="str">
        <f>IF(F165&gt;0,AK165+Z164,"")</f>
        <v/>
      </c>
      <c r="AA165" s="284"/>
      <c r="AB165" s="417" t="str">
        <f>IF(B165&gt;0,ABS(R165-T165)*-1,"")</f>
        <v/>
      </c>
      <c r="AC165" s="419" t="str">
        <f>IF(B165="","",IF(Q165="LONG",(U165-R165),(R165-U165)))</f>
        <v/>
      </c>
      <c r="AD165" s="390"/>
      <c r="AE165" s="396" t="str">
        <f t="shared" si="15"/>
        <v/>
      </c>
      <c r="AF165" s="397" t="str">
        <f t="shared" si="16"/>
        <v/>
      </c>
      <c r="AG165" s="392"/>
      <c r="AH165" s="437" t="str">
        <f>IF(B165&gt;0,(R165*O165),"")</f>
        <v/>
      </c>
      <c r="AI165" s="438" t="str">
        <f>IF(B165&gt;0,(U165*O165),"")</f>
        <v/>
      </c>
      <c r="AJ165" s="390"/>
      <c r="AK165" s="437" t="str">
        <f t="shared" si="17"/>
        <v/>
      </c>
      <c r="AL165" s="288" t="str">
        <f t="shared" si="18"/>
        <v/>
      </c>
      <c r="AM165" s="293"/>
      <c r="AN165" s="279"/>
      <c r="AO165" s="279"/>
      <c r="AP165" s="279"/>
      <c r="AQ165" s="279"/>
    </row>
    <row r="166" spans="1:43" ht="18" customHeight="1" x14ac:dyDescent="0.3">
      <c r="A166" s="236"/>
      <c r="B166" s="401"/>
      <c r="C166" s="274"/>
      <c r="D166" s="285"/>
      <c r="E166" s="286"/>
      <c r="F166" s="286"/>
      <c r="G166" s="286"/>
      <c r="H166" s="287" t="str">
        <f t="shared" si="13"/>
        <v/>
      </c>
      <c r="I166" s="435" t="str">
        <f t="shared" si="12"/>
        <v/>
      </c>
      <c r="J166" s="427" t="str">
        <f t="shared" si="14"/>
        <v/>
      </c>
      <c r="K166" s="382"/>
      <c r="L166" s="411"/>
      <c r="M166" s="425"/>
      <c r="O166" s="415" t="str">
        <f>IF(L166&gt;0,ROUNDDOWN((J166/AB166),2),"")</f>
        <v/>
      </c>
      <c r="P166" s="429" t="str">
        <f>IF(B166&gt;0,(#REF!*O166),"")</f>
        <v/>
      </c>
      <c r="Q166" s="285"/>
      <c r="R166" s="405"/>
      <c r="S166" s="405"/>
      <c r="T166" s="405"/>
      <c r="U166" s="406"/>
      <c r="V166" s="407" t="str">
        <f>IF(B166&gt;0,(R166-T166)+R166,"")</f>
        <v/>
      </c>
      <c r="W166" s="398"/>
      <c r="X166" s="292" t="str">
        <f>IF(B166&gt;0,IF(AE166&gt;0,(S166-R166)/(R166-T166),""),"")</f>
        <v/>
      </c>
      <c r="Y166" s="418" t="str">
        <f>IF(U166="","",IF(C166&gt;0,AK166,""))</f>
        <v/>
      </c>
      <c r="Z166" s="419" t="str">
        <f>IF(F166&gt;0,AK166+Z165,"")</f>
        <v/>
      </c>
      <c r="AA166" s="284"/>
      <c r="AB166" s="417" t="str">
        <f>IF(B166&gt;0,ABS(R166-T166)*-1,"")</f>
        <v/>
      </c>
      <c r="AC166" s="419" t="str">
        <f>IF(B166="","",IF(Q166="LONG",(U166-R166),(R166-U166)))</f>
        <v/>
      </c>
      <c r="AD166" s="390"/>
      <c r="AE166" s="396" t="str">
        <f t="shared" si="15"/>
        <v/>
      </c>
      <c r="AF166" s="397" t="str">
        <f t="shared" si="16"/>
        <v/>
      </c>
      <c r="AG166" s="392"/>
      <c r="AH166" s="437" t="str">
        <f>IF(B166&gt;0,(R166*O166),"")</f>
        <v/>
      </c>
      <c r="AI166" s="438" t="str">
        <f>IF(B166&gt;0,(U166*O166),"")</f>
        <v/>
      </c>
      <c r="AJ166" s="390"/>
      <c r="AK166" s="437" t="str">
        <f t="shared" si="17"/>
        <v/>
      </c>
      <c r="AL166" s="288" t="str">
        <f t="shared" si="18"/>
        <v/>
      </c>
      <c r="AM166" s="293"/>
      <c r="AN166" s="279"/>
      <c r="AO166" s="279"/>
      <c r="AP166" s="279"/>
      <c r="AQ166" s="279"/>
    </row>
    <row r="167" spans="1:43" ht="18" customHeight="1" x14ac:dyDescent="0.3">
      <c r="A167" s="236"/>
      <c r="B167" s="401"/>
      <c r="C167" s="274"/>
      <c r="D167" s="285"/>
      <c r="E167" s="286"/>
      <c r="F167" s="286"/>
      <c r="G167" s="286"/>
      <c r="H167" s="287" t="str">
        <f t="shared" si="13"/>
        <v/>
      </c>
      <c r="I167" s="435" t="str">
        <f t="shared" si="12"/>
        <v/>
      </c>
      <c r="J167" s="427" t="str">
        <f t="shared" si="14"/>
        <v/>
      </c>
      <c r="K167" s="382"/>
      <c r="L167" s="411"/>
      <c r="M167" s="425"/>
      <c r="O167" s="415" t="str">
        <f>IF(L167&gt;0,ROUNDDOWN((J167/AB167),2),"")</f>
        <v/>
      </c>
      <c r="P167" s="429" t="str">
        <f>IF(B167&gt;0,(#REF!*O167),"")</f>
        <v/>
      </c>
      <c r="Q167" s="285"/>
      <c r="R167" s="405"/>
      <c r="S167" s="405"/>
      <c r="T167" s="405"/>
      <c r="U167" s="406"/>
      <c r="V167" s="407" t="str">
        <f>IF(B167&gt;0,(R167-T167)+R167,"")</f>
        <v/>
      </c>
      <c r="W167" s="398"/>
      <c r="X167" s="292" t="str">
        <f>IF(B167&gt;0,IF(AE167&gt;0,(S167-R167)/(R167-T167),""),"")</f>
        <v/>
      </c>
      <c r="Y167" s="418" t="str">
        <f>IF(U167="","",IF(C167&gt;0,AK167,""))</f>
        <v/>
      </c>
      <c r="Z167" s="419" t="str">
        <f>IF(F167&gt;0,AK167+Z166,"")</f>
        <v/>
      </c>
      <c r="AA167" s="284"/>
      <c r="AB167" s="417" t="str">
        <f>IF(B167&gt;0,ABS(R167-T167)*-1,"")</f>
        <v/>
      </c>
      <c r="AC167" s="419" t="str">
        <f>IF(B167="","",IF(Q167="LONG",(U167-R167),(R167-U167)))</f>
        <v/>
      </c>
      <c r="AD167" s="390"/>
      <c r="AE167" s="396" t="str">
        <f t="shared" si="15"/>
        <v/>
      </c>
      <c r="AF167" s="397" t="str">
        <f t="shared" si="16"/>
        <v/>
      </c>
      <c r="AG167" s="392"/>
      <c r="AH167" s="437" t="str">
        <f>IF(B167&gt;0,(R167*O167),"")</f>
        <v/>
      </c>
      <c r="AI167" s="438" t="str">
        <f>IF(B167&gt;0,(U167*O167),"")</f>
        <v/>
      </c>
      <c r="AJ167" s="390"/>
      <c r="AK167" s="437" t="str">
        <f t="shared" si="17"/>
        <v/>
      </c>
      <c r="AL167" s="288" t="str">
        <f t="shared" si="18"/>
        <v/>
      </c>
      <c r="AM167" s="293"/>
      <c r="AN167" s="279"/>
      <c r="AO167" s="279"/>
      <c r="AP167" s="279"/>
      <c r="AQ167" s="279"/>
    </row>
    <row r="168" spans="1:43" ht="18" customHeight="1" x14ac:dyDescent="0.3">
      <c r="A168" s="236"/>
      <c r="B168" s="401"/>
      <c r="C168" s="274"/>
      <c r="D168" s="285"/>
      <c r="E168" s="286"/>
      <c r="F168" s="286"/>
      <c r="G168" s="286"/>
      <c r="H168" s="287" t="str">
        <f t="shared" si="13"/>
        <v/>
      </c>
      <c r="I168" s="435" t="str">
        <f t="shared" si="12"/>
        <v/>
      </c>
      <c r="J168" s="427" t="str">
        <f t="shared" si="14"/>
        <v/>
      </c>
      <c r="K168" s="382"/>
      <c r="L168" s="411"/>
      <c r="M168" s="425"/>
      <c r="O168" s="415" t="str">
        <f>IF(L168&gt;0,ROUNDDOWN((J168/AB168),2),"")</f>
        <v/>
      </c>
      <c r="P168" s="429" t="str">
        <f>IF(B168&gt;0,(#REF!*O168),"")</f>
        <v/>
      </c>
      <c r="Q168" s="285"/>
      <c r="R168" s="405"/>
      <c r="S168" s="405"/>
      <c r="T168" s="405"/>
      <c r="U168" s="406"/>
      <c r="V168" s="407" t="str">
        <f>IF(B168&gt;0,(R168-T168)+R168,"")</f>
        <v/>
      </c>
      <c r="W168" s="398"/>
      <c r="X168" s="292" t="str">
        <f>IF(B168&gt;0,IF(AE168&gt;0,(S168-R168)/(R168-T168),""),"")</f>
        <v/>
      </c>
      <c r="Y168" s="418" t="str">
        <f>IF(U168="","",IF(C168&gt;0,AK168,""))</f>
        <v/>
      </c>
      <c r="Z168" s="419" t="str">
        <f>IF(F168&gt;0,AK168+Z167,"")</f>
        <v/>
      </c>
      <c r="AA168" s="284"/>
      <c r="AB168" s="417" t="str">
        <f>IF(B168&gt;0,ABS(R168-T168)*-1,"")</f>
        <v/>
      </c>
      <c r="AC168" s="419" t="str">
        <f>IF(B168="","",IF(Q168="LONG",(U168-R168),(R168-U168)))</f>
        <v/>
      </c>
      <c r="AD168" s="390"/>
      <c r="AE168" s="396" t="str">
        <f t="shared" si="15"/>
        <v/>
      </c>
      <c r="AF168" s="397" t="str">
        <f t="shared" si="16"/>
        <v/>
      </c>
      <c r="AG168" s="392"/>
      <c r="AH168" s="437" t="str">
        <f>IF(B168&gt;0,(R168*O168),"")</f>
        <v/>
      </c>
      <c r="AI168" s="438" t="str">
        <f>IF(B168&gt;0,(U168*O168),"")</f>
        <v/>
      </c>
      <c r="AJ168" s="390"/>
      <c r="AK168" s="437" t="str">
        <f t="shared" si="17"/>
        <v/>
      </c>
      <c r="AL168" s="288" t="str">
        <f t="shared" si="18"/>
        <v/>
      </c>
      <c r="AM168" s="293"/>
      <c r="AN168" s="279"/>
      <c r="AO168" s="279"/>
      <c r="AP168" s="279"/>
      <c r="AQ168" s="279"/>
    </row>
    <row r="169" spans="1:43" ht="18" customHeight="1" x14ac:dyDescent="0.3">
      <c r="A169" s="236"/>
      <c r="B169" s="401"/>
      <c r="C169" s="274"/>
      <c r="D169" s="285"/>
      <c r="E169" s="286"/>
      <c r="F169" s="286"/>
      <c r="G169" s="286"/>
      <c r="H169" s="287" t="str">
        <f t="shared" si="13"/>
        <v/>
      </c>
      <c r="I169" s="435" t="str">
        <f t="shared" si="12"/>
        <v/>
      </c>
      <c r="J169" s="427" t="str">
        <f t="shared" si="14"/>
        <v/>
      </c>
      <c r="K169" s="382"/>
      <c r="L169" s="411"/>
      <c r="M169" s="425"/>
      <c r="O169" s="415" t="str">
        <f>IF(L169&gt;0,ROUNDDOWN((J169/AB169),2),"")</f>
        <v/>
      </c>
      <c r="P169" s="429" t="str">
        <f>IF(B169&gt;0,(#REF!*O169),"")</f>
        <v/>
      </c>
      <c r="Q169" s="285"/>
      <c r="R169" s="405"/>
      <c r="S169" s="405"/>
      <c r="T169" s="405"/>
      <c r="U169" s="406"/>
      <c r="V169" s="407" t="str">
        <f>IF(B169&gt;0,(R169-T169)+R169,"")</f>
        <v/>
      </c>
      <c r="W169" s="398"/>
      <c r="X169" s="292" t="str">
        <f>IF(B169&gt;0,IF(AE169&gt;0,(S169-R169)/(R169-T169),""),"")</f>
        <v/>
      </c>
      <c r="Y169" s="418" t="str">
        <f>IF(U169="","",IF(C169&gt;0,AK169,""))</f>
        <v/>
      </c>
      <c r="Z169" s="419" t="str">
        <f>IF(F169&gt;0,AK169+Z168,"")</f>
        <v/>
      </c>
      <c r="AA169" s="284"/>
      <c r="AB169" s="417" t="str">
        <f>IF(B169&gt;0,ABS(R169-T169)*-1,"")</f>
        <v/>
      </c>
      <c r="AC169" s="419" t="str">
        <f>IF(B169="","",IF(Q169="LONG",(U169-R169),(R169-U169)))</f>
        <v/>
      </c>
      <c r="AD169" s="390"/>
      <c r="AE169" s="396" t="str">
        <f t="shared" si="15"/>
        <v/>
      </c>
      <c r="AF169" s="397" t="str">
        <f t="shared" si="16"/>
        <v/>
      </c>
      <c r="AG169" s="392"/>
      <c r="AH169" s="437" t="str">
        <f>IF(B169&gt;0,(R169*O169),"")</f>
        <v/>
      </c>
      <c r="AI169" s="438" t="str">
        <f>IF(B169&gt;0,(U169*O169),"")</f>
        <v/>
      </c>
      <c r="AJ169" s="390"/>
      <c r="AK169" s="437" t="str">
        <f t="shared" si="17"/>
        <v/>
      </c>
      <c r="AL169" s="288" t="str">
        <f t="shared" si="18"/>
        <v/>
      </c>
      <c r="AM169" s="293"/>
      <c r="AN169" s="279"/>
      <c r="AO169" s="279"/>
      <c r="AP169" s="279"/>
      <c r="AQ169" s="279"/>
    </row>
    <row r="170" spans="1:43" ht="18" customHeight="1" x14ac:dyDescent="0.3">
      <c r="A170" s="236"/>
      <c r="B170" s="401"/>
      <c r="C170" s="274"/>
      <c r="D170" s="285"/>
      <c r="E170" s="286"/>
      <c r="F170" s="286"/>
      <c r="G170" s="286"/>
      <c r="H170" s="287" t="str">
        <f t="shared" si="13"/>
        <v/>
      </c>
      <c r="I170" s="435" t="str">
        <f t="shared" si="12"/>
        <v/>
      </c>
      <c r="J170" s="427" t="str">
        <f t="shared" si="14"/>
        <v/>
      </c>
      <c r="K170" s="382"/>
      <c r="L170" s="411"/>
      <c r="M170" s="425"/>
      <c r="O170" s="415" t="str">
        <f>IF(L170&gt;0,ROUNDDOWN((J170/AB170),2),"")</f>
        <v/>
      </c>
      <c r="P170" s="429" t="str">
        <f>IF(B170&gt;0,(#REF!*O170),"")</f>
        <v/>
      </c>
      <c r="Q170" s="285"/>
      <c r="R170" s="405"/>
      <c r="S170" s="405"/>
      <c r="T170" s="405"/>
      <c r="U170" s="406"/>
      <c r="V170" s="407" t="str">
        <f>IF(B170&gt;0,(R170-T170)+R170,"")</f>
        <v/>
      </c>
      <c r="W170" s="398"/>
      <c r="X170" s="292" t="str">
        <f>IF(B170&gt;0,IF(AE170&gt;0,(S170-R170)/(R170-T170),""),"")</f>
        <v/>
      </c>
      <c r="Y170" s="418" t="str">
        <f>IF(U170="","",IF(C170&gt;0,AK170,""))</f>
        <v/>
      </c>
      <c r="Z170" s="419" t="str">
        <f>IF(F170&gt;0,AK170+Z169,"")</f>
        <v/>
      </c>
      <c r="AA170" s="284"/>
      <c r="AB170" s="417" t="str">
        <f>IF(B170&gt;0,ABS(R170-T170)*-1,"")</f>
        <v/>
      </c>
      <c r="AC170" s="419" t="str">
        <f>IF(B170="","",IF(Q170="LONG",(U170-R170),(R170-U170)))</f>
        <v/>
      </c>
      <c r="AD170" s="390"/>
      <c r="AE170" s="396" t="str">
        <f t="shared" si="15"/>
        <v/>
      </c>
      <c r="AF170" s="397" t="str">
        <f t="shared" si="16"/>
        <v/>
      </c>
      <c r="AG170" s="392"/>
      <c r="AH170" s="437" t="str">
        <f>IF(B170&gt;0,(R170*O170),"")</f>
        <v/>
      </c>
      <c r="AI170" s="438" t="str">
        <f>IF(B170&gt;0,(U170*O170),"")</f>
        <v/>
      </c>
      <c r="AJ170" s="390"/>
      <c r="AK170" s="437" t="str">
        <f t="shared" si="17"/>
        <v/>
      </c>
      <c r="AL170" s="288" t="str">
        <f t="shared" si="18"/>
        <v/>
      </c>
      <c r="AM170" s="293"/>
      <c r="AN170" s="279"/>
      <c r="AO170" s="279"/>
      <c r="AP170" s="279"/>
      <c r="AQ170" s="279"/>
    </row>
    <row r="171" spans="1:43" ht="18" customHeight="1" x14ac:dyDescent="0.3">
      <c r="A171" s="236"/>
      <c r="B171" s="401"/>
      <c r="C171" s="274"/>
      <c r="D171" s="285"/>
      <c r="E171" s="286"/>
      <c r="F171" s="286"/>
      <c r="G171" s="286"/>
      <c r="H171" s="287" t="str">
        <f t="shared" si="13"/>
        <v/>
      </c>
      <c r="I171" s="435" t="str">
        <f t="shared" si="12"/>
        <v/>
      </c>
      <c r="J171" s="427" t="str">
        <f t="shared" si="14"/>
        <v/>
      </c>
      <c r="K171" s="382"/>
      <c r="L171" s="411"/>
      <c r="M171" s="425"/>
      <c r="O171" s="415" t="str">
        <f>IF(L171&gt;0,ROUNDDOWN((J171/AB171),2),"")</f>
        <v/>
      </c>
      <c r="P171" s="429" t="str">
        <f>IF(B171&gt;0,(#REF!*O171),"")</f>
        <v/>
      </c>
      <c r="Q171" s="285"/>
      <c r="R171" s="405"/>
      <c r="S171" s="405"/>
      <c r="T171" s="405"/>
      <c r="U171" s="406"/>
      <c r="V171" s="407" t="str">
        <f>IF(B171&gt;0,(R171-T171)+R171,"")</f>
        <v/>
      </c>
      <c r="W171" s="398"/>
      <c r="X171" s="292" t="str">
        <f>IF(B171&gt;0,IF(AE171&gt;0,(S171-R171)/(R171-T171),""),"")</f>
        <v/>
      </c>
      <c r="Y171" s="418" t="str">
        <f>IF(U171="","",IF(C171&gt;0,AK171,""))</f>
        <v/>
      </c>
      <c r="Z171" s="419" t="str">
        <f>IF(F171&gt;0,AK171+Z170,"")</f>
        <v/>
      </c>
      <c r="AA171" s="284"/>
      <c r="AB171" s="417" t="str">
        <f>IF(B171&gt;0,ABS(R171-T171)*-1,"")</f>
        <v/>
      </c>
      <c r="AC171" s="419" t="str">
        <f>IF(B171="","",IF(Q171="LONG",(U171-R171),(R171-U171)))</f>
        <v/>
      </c>
      <c r="AD171" s="390"/>
      <c r="AE171" s="396" t="str">
        <f t="shared" si="15"/>
        <v/>
      </c>
      <c r="AF171" s="397" t="str">
        <f t="shared" si="16"/>
        <v/>
      </c>
      <c r="AG171" s="392"/>
      <c r="AH171" s="437" t="str">
        <f>IF(B171&gt;0,(R171*O171),"")</f>
        <v/>
      </c>
      <c r="AI171" s="438" t="str">
        <f>IF(B171&gt;0,(U171*O171),"")</f>
        <v/>
      </c>
      <c r="AJ171" s="390"/>
      <c r="AK171" s="437" t="str">
        <f t="shared" si="17"/>
        <v/>
      </c>
      <c r="AL171" s="288" t="str">
        <f t="shared" si="18"/>
        <v/>
      </c>
      <c r="AM171" s="293"/>
      <c r="AN171" s="279"/>
      <c r="AO171" s="279"/>
      <c r="AP171" s="279"/>
      <c r="AQ171" s="279"/>
    </row>
    <row r="172" spans="1:43" ht="18" customHeight="1" x14ac:dyDescent="0.3">
      <c r="A172" s="236"/>
      <c r="B172" s="401"/>
      <c r="C172" s="274"/>
      <c r="D172" s="285"/>
      <c r="E172" s="286"/>
      <c r="F172" s="286"/>
      <c r="G172" s="286"/>
      <c r="H172" s="287" t="str">
        <f t="shared" si="13"/>
        <v/>
      </c>
      <c r="I172" s="435" t="str">
        <f t="shared" si="12"/>
        <v/>
      </c>
      <c r="J172" s="427" t="str">
        <f t="shared" si="14"/>
        <v/>
      </c>
      <c r="K172" s="382"/>
      <c r="L172" s="411"/>
      <c r="M172" s="425"/>
      <c r="O172" s="415" t="str">
        <f>IF(L172&gt;0,ROUNDDOWN((J172/AB172),2),"")</f>
        <v/>
      </c>
      <c r="P172" s="429" t="str">
        <f>IF(B172&gt;0,(#REF!*O172),"")</f>
        <v/>
      </c>
      <c r="Q172" s="285"/>
      <c r="R172" s="405"/>
      <c r="S172" s="405"/>
      <c r="T172" s="405"/>
      <c r="U172" s="406"/>
      <c r="V172" s="407" t="str">
        <f>IF(B172&gt;0,(R172-T172)+R172,"")</f>
        <v/>
      </c>
      <c r="W172" s="398"/>
      <c r="X172" s="292" t="str">
        <f>IF(B172&gt;0,IF(AE172&gt;0,(S172-R172)/(R172-T172),""),"")</f>
        <v/>
      </c>
      <c r="Y172" s="418" t="str">
        <f>IF(U172="","",IF(C172&gt;0,AK172,""))</f>
        <v/>
      </c>
      <c r="Z172" s="419" t="str">
        <f>IF(F172&gt;0,AK172+Z171,"")</f>
        <v/>
      </c>
      <c r="AA172" s="284"/>
      <c r="AB172" s="417" t="str">
        <f>IF(B172&gt;0,ABS(R172-T172)*-1,"")</f>
        <v/>
      </c>
      <c r="AC172" s="419" t="str">
        <f>IF(B172="","",IF(Q172="LONG",(U172-R172),(R172-U172)))</f>
        <v/>
      </c>
      <c r="AD172" s="390"/>
      <c r="AE172" s="396" t="str">
        <f t="shared" si="15"/>
        <v/>
      </c>
      <c r="AF172" s="397" t="str">
        <f t="shared" si="16"/>
        <v/>
      </c>
      <c r="AG172" s="392"/>
      <c r="AH172" s="437" t="str">
        <f>IF(B172&gt;0,(R172*O172),"")</f>
        <v/>
      </c>
      <c r="AI172" s="438" t="str">
        <f>IF(B172&gt;0,(U172*O172),"")</f>
        <v/>
      </c>
      <c r="AJ172" s="390"/>
      <c r="AK172" s="437" t="str">
        <f t="shared" si="17"/>
        <v/>
      </c>
      <c r="AL172" s="288" t="str">
        <f t="shared" si="18"/>
        <v/>
      </c>
      <c r="AM172" s="293"/>
      <c r="AN172" s="279"/>
      <c r="AO172" s="279"/>
      <c r="AP172" s="279"/>
      <c r="AQ172" s="279"/>
    </row>
    <row r="173" spans="1:43" ht="18" customHeight="1" x14ac:dyDescent="0.3">
      <c r="A173" s="236"/>
      <c r="B173" s="401"/>
      <c r="C173" s="274"/>
      <c r="D173" s="285"/>
      <c r="E173" s="286"/>
      <c r="F173" s="286"/>
      <c r="G173" s="286"/>
      <c r="H173" s="287" t="str">
        <f t="shared" si="13"/>
        <v/>
      </c>
      <c r="I173" s="435" t="str">
        <f t="shared" si="12"/>
        <v/>
      </c>
      <c r="J173" s="427" t="str">
        <f t="shared" si="14"/>
        <v/>
      </c>
      <c r="K173" s="382"/>
      <c r="L173" s="411"/>
      <c r="M173" s="425"/>
      <c r="O173" s="415" t="str">
        <f>IF(L173&gt;0,ROUNDDOWN((J173/AB173),2),"")</f>
        <v/>
      </c>
      <c r="P173" s="429" t="str">
        <f>IF(B173&gt;0,(#REF!*O173),"")</f>
        <v/>
      </c>
      <c r="Q173" s="285"/>
      <c r="R173" s="405"/>
      <c r="S173" s="405"/>
      <c r="T173" s="405"/>
      <c r="U173" s="406"/>
      <c r="V173" s="407" t="str">
        <f>IF(B173&gt;0,(R173-T173)+R173,"")</f>
        <v/>
      </c>
      <c r="W173" s="398"/>
      <c r="X173" s="292" t="str">
        <f>IF(B173&gt;0,IF(AE173&gt;0,(S173-R173)/(R173-T173),""),"")</f>
        <v/>
      </c>
      <c r="Y173" s="418" t="str">
        <f>IF(U173="","",IF(C173&gt;0,AK173,""))</f>
        <v/>
      </c>
      <c r="Z173" s="419" t="str">
        <f>IF(F173&gt;0,AK173+Z172,"")</f>
        <v/>
      </c>
      <c r="AA173" s="284"/>
      <c r="AB173" s="417" t="str">
        <f>IF(B173&gt;0,ABS(R173-T173)*-1,"")</f>
        <v/>
      </c>
      <c r="AC173" s="419" t="str">
        <f>IF(B173="","",IF(Q173="LONG",(U173-R173),(R173-U173)))</f>
        <v/>
      </c>
      <c r="AD173" s="390"/>
      <c r="AE173" s="396" t="str">
        <f t="shared" si="15"/>
        <v/>
      </c>
      <c r="AF173" s="397" t="str">
        <f t="shared" si="16"/>
        <v/>
      </c>
      <c r="AG173" s="392"/>
      <c r="AH173" s="437" t="str">
        <f>IF(B173&gt;0,(R173*O173),"")</f>
        <v/>
      </c>
      <c r="AI173" s="438" t="str">
        <f>IF(B173&gt;0,(U173*O173),"")</f>
        <v/>
      </c>
      <c r="AJ173" s="390"/>
      <c r="AK173" s="437" t="str">
        <f t="shared" si="17"/>
        <v/>
      </c>
      <c r="AL173" s="288" t="str">
        <f t="shared" si="18"/>
        <v/>
      </c>
      <c r="AM173" s="293"/>
      <c r="AN173" s="279"/>
      <c r="AO173" s="279"/>
      <c r="AP173" s="279"/>
      <c r="AQ173" s="279"/>
    </row>
    <row r="174" spans="1:43" ht="18" customHeight="1" x14ac:dyDescent="0.3">
      <c r="A174" s="236"/>
      <c r="B174" s="401"/>
      <c r="C174" s="274"/>
      <c r="D174" s="285"/>
      <c r="E174" s="286"/>
      <c r="F174" s="286"/>
      <c r="G174" s="286"/>
      <c r="H174" s="287" t="str">
        <f t="shared" si="13"/>
        <v/>
      </c>
      <c r="I174" s="435" t="str">
        <f t="shared" si="12"/>
        <v/>
      </c>
      <c r="J174" s="427" t="str">
        <f t="shared" si="14"/>
        <v/>
      </c>
      <c r="K174" s="382"/>
      <c r="L174" s="411"/>
      <c r="M174" s="425"/>
      <c r="O174" s="415" t="str">
        <f>IF(L174&gt;0,ROUNDDOWN((J174/AB174),2),"")</f>
        <v/>
      </c>
      <c r="P174" s="429" t="str">
        <f>IF(B174&gt;0,(#REF!*O174),"")</f>
        <v/>
      </c>
      <c r="Q174" s="285"/>
      <c r="R174" s="405"/>
      <c r="S174" s="405"/>
      <c r="T174" s="405"/>
      <c r="U174" s="406"/>
      <c r="V174" s="407" t="str">
        <f>IF(B174&gt;0,(R174-T174)+R174,"")</f>
        <v/>
      </c>
      <c r="W174" s="398"/>
      <c r="X174" s="292" t="str">
        <f>IF(B174&gt;0,IF(AE174&gt;0,(S174-R174)/(R174-T174),""),"")</f>
        <v/>
      </c>
      <c r="Y174" s="418" t="str">
        <f>IF(U174="","",IF(C174&gt;0,AK174,""))</f>
        <v/>
      </c>
      <c r="Z174" s="419" t="str">
        <f>IF(F174&gt;0,AK174+Z173,"")</f>
        <v/>
      </c>
      <c r="AA174" s="284"/>
      <c r="AB174" s="417" t="str">
        <f>IF(B174&gt;0,ABS(R174-T174)*-1,"")</f>
        <v/>
      </c>
      <c r="AC174" s="419" t="str">
        <f>IF(B174="","",IF(Q174="LONG",(U174-R174),(R174-U174)))</f>
        <v/>
      </c>
      <c r="AD174" s="390"/>
      <c r="AE174" s="396" t="str">
        <f t="shared" si="15"/>
        <v/>
      </c>
      <c r="AF174" s="397" t="str">
        <f t="shared" si="16"/>
        <v/>
      </c>
      <c r="AG174" s="392"/>
      <c r="AH174" s="437" t="str">
        <f>IF(B174&gt;0,(R174*O174),"")</f>
        <v/>
      </c>
      <c r="AI174" s="438" t="str">
        <f>IF(B174&gt;0,(U174*O174),"")</f>
        <v/>
      </c>
      <c r="AJ174" s="390"/>
      <c r="AK174" s="437" t="str">
        <f t="shared" si="17"/>
        <v/>
      </c>
      <c r="AL174" s="288" t="str">
        <f t="shared" si="18"/>
        <v/>
      </c>
      <c r="AM174" s="293"/>
      <c r="AN174" s="279"/>
      <c r="AO174" s="279"/>
      <c r="AP174" s="279"/>
      <c r="AQ174" s="279"/>
    </row>
    <row r="175" spans="1:43" ht="18" customHeight="1" x14ac:dyDescent="0.3">
      <c r="A175" s="236"/>
      <c r="B175" s="401"/>
      <c r="C175" s="274"/>
      <c r="D175" s="285"/>
      <c r="E175" s="286"/>
      <c r="F175" s="286"/>
      <c r="G175" s="286"/>
      <c r="H175" s="287" t="str">
        <f t="shared" si="13"/>
        <v/>
      </c>
      <c r="I175" s="435" t="str">
        <f t="shared" si="12"/>
        <v/>
      </c>
      <c r="J175" s="427" t="str">
        <f t="shared" si="14"/>
        <v/>
      </c>
      <c r="K175" s="382"/>
      <c r="L175" s="411"/>
      <c r="M175" s="425"/>
      <c r="O175" s="415" t="str">
        <f>IF(L175&gt;0,ROUNDDOWN((J175/AB175),2),"")</f>
        <v/>
      </c>
      <c r="P175" s="429" t="str">
        <f>IF(B175&gt;0,(#REF!*O175),"")</f>
        <v/>
      </c>
      <c r="Q175" s="285"/>
      <c r="R175" s="405"/>
      <c r="S175" s="405"/>
      <c r="T175" s="405"/>
      <c r="U175" s="406"/>
      <c r="V175" s="407" t="str">
        <f>IF(B175&gt;0,(R175-T175)+R175,"")</f>
        <v/>
      </c>
      <c r="W175" s="398"/>
      <c r="X175" s="292" t="str">
        <f>IF(B175&gt;0,IF(AE175&gt;0,(S175-R175)/(R175-T175),""),"")</f>
        <v/>
      </c>
      <c r="Y175" s="418" t="str">
        <f>IF(U175="","",IF(C175&gt;0,AK175,""))</f>
        <v/>
      </c>
      <c r="Z175" s="419" t="str">
        <f>IF(F175&gt;0,AK175+Z174,"")</f>
        <v/>
      </c>
      <c r="AA175" s="284"/>
      <c r="AB175" s="417" t="str">
        <f>IF(B175&gt;0,ABS(R175-T175)*-1,"")</f>
        <v/>
      </c>
      <c r="AC175" s="419" t="str">
        <f>IF(B175="","",IF(Q175="LONG",(U175-R175),(R175-U175)))</f>
        <v/>
      </c>
      <c r="AD175" s="390"/>
      <c r="AE175" s="396" t="str">
        <f t="shared" si="15"/>
        <v/>
      </c>
      <c r="AF175" s="397" t="str">
        <f t="shared" si="16"/>
        <v/>
      </c>
      <c r="AG175" s="392"/>
      <c r="AH175" s="437" t="str">
        <f>IF(B175&gt;0,(R175*O175),"")</f>
        <v/>
      </c>
      <c r="AI175" s="438" t="str">
        <f>IF(B175&gt;0,(U175*O175),"")</f>
        <v/>
      </c>
      <c r="AJ175" s="390"/>
      <c r="AK175" s="437" t="str">
        <f t="shared" si="17"/>
        <v/>
      </c>
      <c r="AL175" s="288" t="str">
        <f t="shared" si="18"/>
        <v/>
      </c>
      <c r="AM175" s="293"/>
      <c r="AN175" s="279"/>
      <c r="AO175" s="279"/>
      <c r="AP175" s="279"/>
      <c r="AQ175" s="279"/>
    </row>
    <row r="176" spans="1:43" ht="18" customHeight="1" x14ac:dyDescent="0.3">
      <c r="A176" s="236"/>
      <c r="B176" s="401"/>
      <c r="C176" s="274"/>
      <c r="D176" s="285"/>
      <c r="E176" s="286"/>
      <c r="F176" s="286"/>
      <c r="G176" s="286"/>
      <c r="H176" s="287" t="str">
        <f t="shared" si="13"/>
        <v/>
      </c>
      <c r="I176" s="435" t="str">
        <f t="shared" si="12"/>
        <v/>
      </c>
      <c r="J176" s="427" t="str">
        <f t="shared" si="14"/>
        <v/>
      </c>
      <c r="K176" s="382"/>
      <c r="L176" s="411"/>
      <c r="M176" s="425"/>
      <c r="O176" s="415" t="str">
        <f>IF(L176&gt;0,ROUNDDOWN((J176/AB176),2),"")</f>
        <v/>
      </c>
      <c r="P176" s="429" t="str">
        <f>IF(B176&gt;0,(#REF!*O176),"")</f>
        <v/>
      </c>
      <c r="Q176" s="285"/>
      <c r="R176" s="405"/>
      <c r="S176" s="405"/>
      <c r="T176" s="405"/>
      <c r="U176" s="406"/>
      <c r="V176" s="407" t="str">
        <f>IF(B176&gt;0,(R176-T176)+R176,"")</f>
        <v/>
      </c>
      <c r="W176" s="398"/>
      <c r="X176" s="292" t="str">
        <f>IF(B176&gt;0,IF(AE176&gt;0,(S176-R176)/(R176-T176),""),"")</f>
        <v/>
      </c>
      <c r="Y176" s="418" t="str">
        <f>IF(U176="","",IF(C176&gt;0,AK176,""))</f>
        <v/>
      </c>
      <c r="Z176" s="419" t="str">
        <f>IF(F176&gt;0,AK176+Z175,"")</f>
        <v/>
      </c>
      <c r="AA176" s="284"/>
      <c r="AB176" s="417" t="str">
        <f>IF(B176&gt;0,ABS(R176-T176)*-1,"")</f>
        <v/>
      </c>
      <c r="AC176" s="419" t="str">
        <f>IF(B176="","",IF(Q176="LONG",(U176-R176),(R176-U176)))</f>
        <v/>
      </c>
      <c r="AD176" s="390"/>
      <c r="AE176" s="396" t="str">
        <f t="shared" si="15"/>
        <v/>
      </c>
      <c r="AF176" s="397" t="str">
        <f t="shared" si="16"/>
        <v/>
      </c>
      <c r="AG176" s="392"/>
      <c r="AH176" s="437" t="str">
        <f>IF(B176&gt;0,(R176*O176),"")</f>
        <v/>
      </c>
      <c r="AI176" s="438" t="str">
        <f>IF(B176&gt;0,(U176*O176),"")</f>
        <v/>
      </c>
      <c r="AJ176" s="390"/>
      <c r="AK176" s="437" t="str">
        <f t="shared" si="17"/>
        <v/>
      </c>
      <c r="AL176" s="288" t="str">
        <f t="shared" si="18"/>
        <v/>
      </c>
      <c r="AM176" s="293"/>
      <c r="AN176" s="279"/>
      <c r="AO176" s="279"/>
      <c r="AP176" s="279"/>
      <c r="AQ176" s="279"/>
    </row>
    <row r="177" spans="1:43" ht="18" customHeight="1" x14ac:dyDescent="0.3">
      <c r="A177" s="236"/>
      <c r="B177" s="401"/>
      <c r="C177" s="274"/>
      <c r="D177" s="285"/>
      <c r="E177" s="286"/>
      <c r="F177" s="286"/>
      <c r="G177" s="286"/>
      <c r="H177" s="287" t="str">
        <f t="shared" si="13"/>
        <v/>
      </c>
      <c r="I177" s="435" t="str">
        <f t="shared" si="12"/>
        <v/>
      </c>
      <c r="J177" s="427" t="str">
        <f t="shared" si="14"/>
        <v/>
      </c>
      <c r="K177" s="382"/>
      <c r="L177" s="411"/>
      <c r="M177" s="425"/>
      <c r="O177" s="415" t="str">
        <f>IF(L177&gt;0,ROUNDDOWN((J177/AB177),2),"")</f>
        <v/>
      </c>
      <c r="P177" s="429" t="str">
        <f>IF(B177&gt;0,(#REF!*O177),"")</f>
        <v/>
      </c>
      <c r="Q177" s="285"/>
      <c r="R177" s="405"/>
      <c r="S177" s="405"/>
      <c r="T177" s="405"/>
      <c r="U177" s="406"/>
      <c r="V177" s="407" t="str">
        <f>IF(B177&gt;0,(R177-T177)+R177,"")</f>
        <v/>
      </c>
      <c r="W177" s="398"/>
      <c r="X177" s="292" t="str">
        <f>IF(B177&gt;0,IF(AE177&gt;0,(S177-R177)/(R177-T177),""),"")</f>
        <v/>
      </c>
      <c r="Y177" s="418" t="str">
        <f>IF(U177="","",IF(C177&gt;0,AK177,""))</f>
        <v/>
      </c>
      <c r="Z177" s="419" t="str">
        <f>IF(F177&gt;0,AK177+Z176,"")</f>
        <v/>
      </c>
      <c r="AA177" s="284"/>
      <c r="AB177" s="417" t="str">
        <f>IF(B177&gt;0,ABS(R177-T177)*-1,"")</f>
        <v/>
      </c>
      <c r="AC177" s="419" t="str">
        <f>IF(B177="","",IF(Q177="LONG",(U177-R177),(R177-U177)))</f>
        <v/>
      </c>
      <c r="AD177" s="390"/>
      <c r="AE177" s="396" t="str">
        <f t="shared" si="15"/>
        <v/>
      </c>
      <c r="AF177" s="397" t="str">
        <f t="shared" si="16"/>
        <v/>
      </c>
      <c r="AG177" s="392"/>
      <c r="AH177" s="437" t="str">
        <f>IF(B177&gt;0,(R177*O177),"")</f>
        <v/>
      </c>
      <c r="AI177" s="438" t="str">
        <f>IF(B177&gt;0,(U177*O177),"")</f>
        <v/>
      </c>
      <c r="AJ177" s="390"/>
      <c r="AK177" s="437" t="str">
        <f t="shared" si="17"/>
        <v/>
      </c>
      <c r="AL177" s="288" t="str">
        <f t="shared" si="18"/>
        <v/>
      </c>
      <c r="AM177" s="293"/>
      <c r="AN177" s="279"/>
      <c r="AO177" s="279"/>
      <c r="AP177" s="279"/>
      <c r="AQ177" s="279"/>
    </row>
    <row r="178" spans="1:43" ht="18" customHeight="1" x14ac:dyDescent="0.3">
      <c r="A178" s="236"/>
      <c r="B178" s="401"/>
      <c r="C178" s="274"/>
      <c r="D178" s="285"/>
      <c r="E178" s="286"/>
      <c r="F178" s="286"/>
      <c r="G178" s="286"/>
      <c r="H178" s="287" t="str">
        <f t="shared" si="13"/>
        <v/>
      </c>
      <c r="I178" s="435" t="str">
        <f t="shared" si="12"/>
        <v/>
      </c>
      <c r="J178" s="427" t="str">
        <f t="shared" si="14"/>
        <v/>
      </c>
      <c r="K178" s="382"/>
      <c r="L178" s="411"/>
      <c r="M178" s="425"/>
      <c r="O178" s="415" t="str">
        <f>IF(L178&gt;0,ROUNDDOWN((J178/AB178),2),"")</f>
        <v/>
      </c>
      <c r="P178" s="429" t="str">
        <f>IF(B178&gt;0,(#REF!*O178),"")</f>
        <v/>
      </c>
      <c r="Q178" s="285"/>
      <c r="R178" s="405"/>
      <c r="S178" s="405"/>
      <c r="T178" s="405"/>
      <c r="U178" s="406"/>
      <c r="V178" s="407" t="str">
        <f>IF(B178&gt;0,(R178-T178)+R178,"")</f>
        <v/>
      </c>
      <c r="W178" s="398"/>
      <c r="X178" s="292" t="str">
        <f>IF(B178&gt;0,IF(AE178&gt;0,(S178-R178)/(R178-T178),""),"")</f>
        <v/>
      </c>
      <c r="Y178" s="418" t="str">
        <f>IF(U178="","",IF(C178&gt;0,AK178,""))</f>
        <v/>
      </c>
      <c r="Z178" s="419" t="str">
        <f>IF(F178&gt;0,AK178+Z177,"")</f>
        <v/>
      </c>
      <c r="AA178" s="284"/>
      <c r="AB178" s="417" t="str">
        <f>IF(B178&gt;0,ABS(R178-T178)*-1,"")</f>
        <v/>
      </c>
      <c r="AC178" s="419" t="str">
        <f>IF(B178="","",IF(Q178="LONG",(U178-R178),(R178-U178)))</f>
        <v/>
      </c>
      <c r="AD178" s="390"/>
      <c r="AE178" s="396" t="str">
        <f t="shared" si="15"/>
        <v/>
      </c>
      <c r="AF178" s="397" t="str">
        <f t="shared" si="16"/>
        <v/>
      </c>
      <c r="AG178" s="392"/>
      <c r="AH178" s="437" t="str">
        <f>IF(B178&gt;0,(R178*O178),"")</f>
        <v/>
      </c>
      <c r="AI178" s="438" t="str">
        <f>IF(B178&gt;0,(U178*O178),"")</f>
        <v/>
      </c>
      <c r="AJ178" s="390"/>
      <c r="AK178" s="437" t="str">
        <f t="shared" si="17"/>
        <v/>
      </c>
      <c r="AL178" s="288" t="str">
        <f t="shared" si="18"/>
        <v/>
      </c>
      <c r="AM178" s="293"/>
      <c r="AN178" s="279"/>
      <c r="AO178" s="279"/>
      <c r="AP178" s="279"/>
      <c r="AQ178" s="279"/>
    </row>
    <row r="179" spans="1:43" ht="18" customHeight="1" x14ac:dyDescent="0.3">
      <c r="A179" s="236"/>
      <c r="B179" s="401"/>
      <c r="C179" s="274"/>
      <c r="D179" s="285"/>
      <c r="E179" s="286"/>
      <c r="F179" s="286"/>
      <c r="G179" s="286"/>
      <c r="H179" s="287" t="str">
        <f t="shared" si="13"/>
        <v/>
      </c>
      <c r="I179" s="435" t="str">
        <f t="shared" si="12"/>
        <v/>
      </c>
      <c r="J179" s="427" t="str">
        <f t="shared" si="14"/>
        <v/>
      </c>
      <c r="K179" s="382"/>
      <c r="L179" s="411"/>
      <c r="M179" s="425"/>
      <c r="O179" s="415" t="str">
        <f>IF(L179&gt;0,ROUNDDOWN((J179/AB179),2),"")</f>
        <v/>
      </c>
      <c r="P179" s="429" t="str">
        <f>IF(B179&gt;0,(#REF!*O179),"")</f>
        <v/>
      </c>
      <c r="Q179" s="285"/>
      <c r="R179" s="405"/>
      <c r="S179" s="405"/>
      <c r="T179" s="405"/>
      <c r="U179" s="406"/>
      <c r="V179" s="407" t="str">
        <f>IF(B179&gt;0,(R179-T179)+R179,"")</f>
        <v/>
      </c>
      <c r="W179" s="398"/>
      <c r="X179" s="292" t="str">
        <f>IF(B179&gt;0,IF(AE179&gt;0,(S179-R179)/(R179-T179),""),"")</f>
        <v/>
      </c>
      <c r="Y179" s="418" t="str">
        <f>IF(U179="","",IF(C179&gt;0,AK179,""))</f>
        <v/>
      </c>
      <c r="Z179" s="419" t="str">
        <f>IF(F179&gt;0,AK179+Z178,"")</f>
        <v/>
      </c>
      <c r="AA179" s="284"/>
      <c r="AB179" s="417" t="str">
        <f>IF(B179&gt;0,ABS(R179-T179)*-1,"")</f>
        <v/>
      </c>
      <c r="AC179" s="419" t="str">
        <f>IF(B179="","",IF(Q179="LONG",(U179-R179),(R179-U179)))</f>
        <v/>
      </c>
      <c r="AD179" s="390"/>
      <c r="AE179" s="396" t="str">
        <f t="shared" si="15"/>
        <v/>
      </c>
      <c r="AF179" s="397" t="str">
        <f t="shared" si="16"/>
        <v/>
      </c>
      <c r="AG179" s="392"/>
      <c r="AH179" s="437" t="str">
        <f>IF(B179&gt;0,(R179*O179),"")</f>
        <v/>
      </c>
      <c r="AI179" s="438" t="str">
        <f>IF(B179&gt;0,(U179*O179),"")</f>
        <v/>
      </c>
      <c r="AJ179" s="390"/>
      <c r="AK179" s="437" t="str">
        <f t="shared" si="17"/>
        <v/>
      </c>
      <c r="AL179" s="288" t="str">
        <f t="shared" si="18"/>
        <v/>
      </c>
      <c r="AM179" s="293"/>
      <c r="AN179" s="279"/>
      <c r="AO179" s="279"/>
      <c r="AP179" s="279"/>
      <c r="AQ179" s="279"/>
    </row>
    <row r="180" spans="1:43" ht="18" customHeight="1" x14ac:dyDescent="0.3">
      <c r="A180" s="236"/>
      <c r="B180" s="401"/>
      <c r="C180" s="274"/>
      <c r="D180" s="285"/>
      <c r="E180" s="286"/>
      <c r="F180" s="286"/>
      <c r="G180" s="286"/>
      <c r="H180" s="287" t="str">
        <f t="shared" si="13"/>
        <v/>
      </c>
      <c r="I180" s="435" t="str">
        <f t="shared" si="12"/>
        <v/>
      </c>
      <c r="J180" s="427" t="str">
        <f t="shared" si="14"/>
        <v/>
      </c>
      <c r="K180" s="382"/>
      <c r="L180" s="411"/>
      <c r="M180" s="425"/>
      <c r="O180" s="415" t="str">
        <f>IF(L180&gt;0,ROUNDDOWN((J180/AB180),2),"")</f>
        <v/>
      </c>
      <c r="P180" s="429" t="str">
        <f>IF(B180&gt;0,(#REF!*O180),"")</f>
        <v/>
      </c>
      <c r="Q180" s="285"/>
      <c r="R180" s="405"/>
      <c r="S180" s="405"/>
      <c r="T180" s="405"/>
      <c r="U180" s="406"/>
      <c r="V180" s="407" t="str">
        <f>IF(B180&gt;0,(R180-T180)+R180,"")</f>
        <v/>
      </c>
      <c r="W180" s="398"/>
      <c r="X180" s="292" t="str">
        <f>IF(B180&gt;0,IF(AE180&gt;0,(S180-R180)/(R180-T180),""),"")</f>
        <v/>
      </c>
      <c r="Y180" s="418" t="str">
        <f>IF(U180="","",IF(C180&gt;0,AK180,""))</f>
        <v/>
      </c>
      <c r="Z180" s="419" t="str">
        <f>IF(F180&gt;0,AK180+Z179,"")</f>
        <v/>
      </c>
      <c r="AA180" s="284"/>
      <c r="AB180" s="417" t="str">
        <f>IF(B180&gt;0,ABS(R180-T180)*-1,"")</f>
        <v/>
      </c>
      <c r="AC180" s="419" t="str">
        <f>IF(B180="","",IF(Q180="LONG",(U180-R180),(R180-U180)))</f>
        <v/>
      </c>
      <c r="AD180" s="390"/>
      <c r="AE180" s="396" t="str">
        <f t="shared" si="15"/>
        <v/>
      </c>
      <c r="AF180" s="397" t="str">
        <f t="shared" si="16"/>
        <v/>
      </c>
      <c r="AG180" s="392"/>
      <c r="AH180" s="437" t="str">
        <f>IF(B180&gt;0,(R180*O180),"")</f>
        <v/>
      </c>
      <c r="AI180" s="438" t="str">
        <f>IF(B180&gt;0,(U180*O180),"")</f>
        <v/>
      </c>
      <c r="AJ180" s="390"/>
      <c r="AK180" s="437" t="str">
        <f t="shared" si="17"/>
        <v/>
      </c>
      <c r="AL180" s="288" t="str">
        <f t="shared" si="18"/>
        <v/>
      </c>
      <c r="AM180" s="293"/>
      <c r="AN180" s="279"/>
      <c r="AO180" s="279"/>
      <c r="AP180" s="279"/>
      <c r="AQ180" s="279"/>
    </row>
    <row r="181" spans="1:43" ht="18" customHeight="1" x14ac:dyDescent="0.3">
      <c r="A181" s="236"/>
      <c r="B181" s="401"/>
      <c r="C181" s="274"/>
      <c r="D181" s="285"/>
      <c r="E181" s="286"/>
      <c r="F181" s="286"/>
      <c r="G181" s="286"/>
      <c r="H181" s="287" t="str">
        <f t="shared" si="13"/>
        <v/>
      </c>
      <c r="I181" s="435" t="str">
        <f t="shared" si="12"/>
        <v/>
      </c>
      <c r="J181" s="427" t="str">
        <f t="shared" si="14"/>
        <v/>
      </c>
      <c r="K181" s="382"/>
      <c r="L181" s="411"/>
      <c r="M181" s="425"/>
      <c r="O181" s="415" t="str">
        <f>IF(L181&gt;0,ROUNDDOWN((J181/AB181),2),"")</f>
        <v/>
      </c>
      <c r="P181" s="429" t="str">
        <f>IF(B181&gt;0,(#REF!*O181),"")</f>
        <v/>
      </c>
      <c r="Q181" s="285"/>
      <c r="R181" s="405"/>
      <c r="S181" s="405"/>
      <c r="T181" s="405"/>
      <c r="U181" s="406"/>
      <c r="V181" s="407" t="str">
        <f>IF(B181&gt;0,(R181-T181)+R181,"")</f>
        <v/>
      </c>
      <c r="W181" s="398"/>
      <c r="X181" s="292" t="str">
        <f>IF(B181&gt;0,IF(AE181&gt;0,(S181-R181)/(R181-T181),""),"")</f>
        <v/>
      </c>
      <c r="Y181" s="418" t="str">
        <f>IF(U181="","",IF(C181&gt;0,AK181,""))</f>
        <v/>
      </c>
      <c r="Z181" s="419" t="str">
        <f>IF(F181&gt;0,AK181+Z180,"")</f>
        <v/>
      </c>
      <c r="AA181" s="284"/>
      <c r="AB181" s="417" t="str">
        <f>IF(B181&gt;0,ABS(R181-T181)*-1,"")</f>
        <v/>
      </c>
      <c r="AC181" s="419" t="str">
        <f>IF(B181="","",IF(Q181="LONG",(U181-R181),(R181-U181)))</f>
        <v/>
      </c>
      <c r="AD181" s="390"/>
      <c r="AE181" s="396" t="str">
        <f t="shared" si="15"/>
        <v/>
      </c>
      <c r="AF181" s="397" t="str">
        <f t="shared" si="16"/>
        <v/>
      </c>
      <c r="AG181" s="392"/>
      <c r="AH181" s="437" t="str">
        <f>IF(B181&gt;0,(R181*O181),"")</f>
        <v/>
      </c>
      <c r="AI181" s="438" t="str">
        <f>IF(B181&gt;0,(U181*O181),"")</f>
        <v/>
      </c>
      <c r="AJ181" s="390"/>
      <c r="AK181" s="437" t="str">
        <f t="shared" si="17"/>
        <v/>
      </c>
      <c r="AL181" s="288" t="str">
        <f t="shared" si="18"/>
        <v/>
      </c>
      <c r="AM181" s="293"/>
      <c r="AN181" s="279"/>
      <c r="AO181" s="279"/>
      <c r="AP181" s="279"/>
      <c r="AQ181" s="279"/>
    </row>
    <row r="182" spans="1:43" ht="18" customHeight="1" x14ac:dyDescent="0.3">
      <c r="A182" s="236"/>
      <c r="B182" s="401"/>
      <c r="C182" s="274"/>
      <c r="D182" s="285"/>
      <c r="E182" s="286"/>
      <c r="F182" s="286"/>
      <c r="G182" s="286"/>
      <c r="H182" s="287" t="str">
        <f t="shared" si="13"/>
        <v/>
      </c>
      <c r="I182" s="435" t="str">
        <f t="shared" si="12"/>
        <v/>
      </c>
      <c r="J182" s="427" t="str">
        <f t="shared" si="14"/>
        <v/>
      </c>
      <c r="K182" s="382"/>
      <c r="L182" s="411"/>
      <c r="M182" s="425"/>
      <c r="O182" s="415" t="str">
        <f>IF(L182&gt;0,ROUNDDOWN((J182/AB182),2),"")</f>
        <v/>
      </c>
      <c r="P182" s="429" t="str">
        <f>IF(B182&gt;0,(#REF!*O182),"")</f>
        <v/>
      </c>
      <c r="Q182" s="285"/>
      <c r="R182" s="405"/>
      <c r="S182" s="405"/>
      <c r="T182" s="405"/>
      <c r="U182" s="406"/>
      <c r="V182" s="407" t="str">
        <f>IF(B182&gt;0,(R182-T182)+R182,"")</f>
        <v/>
      </c>
      <c r="W182" s="398"/>
      <c r="X182" s="292" t="str">
        <f>IF(B182&gt;0,IF(AE182&gt;0,(S182-R182)/(R182-T182),""),"")</f>
        <v/>
      </c>
      <c r="Y182" s="418" t="str">
        <f>IF(U182="","",IF(C182&gt;0,AK182,""))</f>
        <v/>
      </c>
      <c r="Z182" s="419" t="str">
        <f>IF(F182&gt;0,AK182+Z181,"")</f>
        <v/>
      </c>
      <c r="AA182" s="284"/>
      <c r="AB182" s="417" t="str">
        <f>IF(B182&gt;0,ABS(R182-T182)*-1,"")</f>
        <v/>
      </c>
      <c r="AC182" s="419" t="str">
        <f>IF(B182="","",IF(Q182="LONG",(U182-R182),(R182-U182)))</f>
        <v/>
      </c>
      <c r="AD182" s="390"/>
      <c r="AE182" s="396" t="str">
        <f t="shared" si="15"/>
        <v/>
      </c>
      <c r="AF182" s="397" t="str">
        <f t="shared" si="16"/>
        <v/>
      </c>
      <c r="AG182" s="392"/>
      <c r="AH182" s="437" t="str">
        <f>IF(B182&gt;0,(R182*O182),"")</f>
        <v/>
      </c>
      <c r="AI182" s="438" t="str">
        <f>IF(B182&gt;0,(U182*O182),"")</f>
        <v/>
      </c>
      <c r="AJ182" s="390"/>
      <c r="AK182" s="437" t="str">
        <f t="shared" si="17"/>
        <v/>
      </c>
      <c r="AL182" s="288" t="str">
        <f t="shared" si="18"/>
        <v/>
      </c>
      <c r="AM182" s="293"/>
      <c r="AN182" s="279"/>
      <c r="AO182" s="279"/>
      <c r="AP182" s="279"/>
      <c r="AQ182" s="279"/>
    </row>
    <row r="183" spans="1:43" ht="18" customHeight="1" x14ac:dyDescent="0.3">
      <c r="A183" s="236"/>
      <c r="B183" s="401"/>
      <c r="C183" s="274"/>
      <c r="D183" s="285"/>
      <c r="E183" s="286"/>
      <c r="F183" s="286"/>
      <c r="G183" s="286"/>
      <c r="H183" s="287" t="str">
        <f t="shared" si="13"/>
        <v/>
      </c>
      <c r="I183" s="435" t="str">
        <f t="shared" si="12"/>
        <v/>
      </c>
      <c r="J183" s="427" t="str">
        <f t="shared" si="14"/>
        <v/>
      </c>
      <c r="K183" s="382"/>
      <c r="L183" s="411"/>
      <c r="M183" s="425"/>
      <c r="O183" s="415" t="str">
        <f>IF(L183&gt;0,ROUNDDOWN((J183/AB183),2),"")</f>
        <v/>
      </c>
      <c r="P183" s="429" t="str">
        <f>IF(B183&gt;0,(#REF!*O183),"")</f>
        <v/>
      </c>
      <c r="Q183" s="285"/>
      <c r="R183" s="405"/>
      <c r="S183" s="405"/>
      <c r="T183" s="405"/>
      <c r="U183" s="406"/>
      <c r="V183" s="407" t="str">
        <f>IF(B183&gt;0,(R183-T183)+R183,"")</f>
        <v/>
      </c>
      <c r="W183" s="398"/>
      <c r="X183" s="292" t="str">
        <f>IF(B183&gt;0,IF(AE183&gt;0,(S183-R183)/(R183-T183),""),"")</f>
        <v/>
      </c>
      <c r="Y183" s="418" t="str">
        <f>IF(U183="","",IF(C183&gt;0,AK183,""))</f>
        <v/>
      </c>
      <c r="Z183" s="419" t="str">
        <f>IF(F183&gt;0,AK183+Z182,"")</f>
        <v/>
      </c>
      <c r="AA183" s="284"/>
      <c r="AB183" s="417" t="str">
        <f>IF(B183&gt;0,ABS(R183-T183)*-1,"")</f>
        <v/>
      </c>
      <c r="AC183" s="419" t="str">
        <f>IF(B183="","",IF(Q183="LONG",(U183-R183),(R183-U183)))</f>
        <v/>
      </c>
      <c r="AD183" s="390"/>
      <c r="AE183" s="396" t="str">
        <f t="shared" si="15"/>
        <v/>
      </c>
      <c r="AF183" s="397" t="str">
        <f t="shared" si="16"/>
        <v/>
      </c>
      <c r="AG183" s="392"/>
      <c r="AH183" s="437" t="str">
        <f>IF(B183&gt;0,(R183*O183),"")</f>
        <v/>
      </c>
      <c r="AI183" s="438" t="str">
        <f>IF(B183&gt;0,(U183*O183),"")</f>
        <v/>
      </c>
      <c r="AJ183" s="390"/>
      <c r="AK183" s="437" t="str">
        <f t="shared" si="17"/>
        <v/>
      </c>
      <c r="AL183" s="288" t="str">
        <f t="shared" si="18"/>
        <v/>
      </c>
      <c r="AM183" s="293"/>
      <c r="AN183" s="279"/>
      <c r="AO183" s="279"/>
      <c r="AP183" s="279"/>
      <c r="AQ183" s="279"/>
    </row>
    <row r="184" spans="1:43" ht="18" customHeight="1" x14ac:dyDescent="0.3">
      <c r="A184" s="236"/>
      <c r="B184" s="401"/>
      <c r="C184" s="274"/>
      <c r="D184" s="285"/>
      <c r="E184" s="286"/>
      <c r="F184" s="286"/>
      <c r="G184" s="286"/>
      <c r="H184" s="287" t="str">
        <f t="shared" si="13"/>
        <v/>
      </c>
      <c r="I184" s="435" t="str">
        <f t="shared" si="12"/>
        <v/>
      </c>
      <c r="J184" s="427" t="str">
        <f t="shared" si="14"/>
        <v/>
      </c>
      <c r="K184" s="382"/>
      <c r="L184" s="411"/>
      <c r="M184" s="425"/>
      <c r="O184" s="415" t="str">
        <f>IF(L184&gt;0,ROUNDDOWN((J184/AB184),2),"")</f>
        <v/>
      </c>
      <c r="P184" s="429" t="str">
        <f>IF(B184&gt;0,(#REF!*O184),"")</f>
        <v/>
      </c>
      <c r="Q184" s="285"/>
      <c r="R184" s="405"/>
      <c r="S184" s="405"/>
      <c r="T184" s="405"/>
      <c r="U184" s="406"/>
      <c r="V184" s="407" t="str">
        <f>IF(B184&gt;0,(R184-T184)+R184,"")</f>
        <v/>
      </c>
      <c r="W184" s="398"/>
      <c r="X184" s="292" t="str">
        <f>IF(B184&gt;0,IF(AE184&gt;0,(S184-R184)/(R184-T184),""),"")</f>
        <v/>
      </c>
      <c r="Y184" s="418" t="str">
        <f>IF(U184="","",IF(C184&gt;0,AK184,""))</f>
        <v/>
      </c>
      <c r="Z184" s="419" t="str">
        <f>IF(F184&gt;0,AK184+Z183,"")</f>
        <v/>
      </c>
      <c r="AA184" s="284"/>
      <c r="AB184" s="417" t="str">
        <f>IF(B184&gt;0,ABS(R184-T184)*-1,"")</f>
        <v/>
      </c>
      <c r="AC184" s="419" t="str">
        <f>IF(B184="","",IF(Q184="LONG",(U184-R184),(R184-U184)))</f>
        <v/>
      </c>
      <c r="AD184" s="390"/>
      <c r="AE184" s="396" t="str">
        <f t="shared" si="15"/>
        <v/>
      </c>
      <c r="AF184" s="397" t="str">
        <f t="shared" si="16"/>
        <v/>
      </c>
      <c r="AG184" s="392"/>
      <c r="AH184" s="437" t="str">
        <f>IF(B184&gt;0,(R184*O184),"")</f>
        <v/>
      </c>
      <c r="AI184" s="438" t="str">
        <f>IF(B184&gt;0,(U184*O184),"")</f>
        <v/>
      </c>
      <c r="AJ184" s="390"/>
      <c r="AK184" s="437" t="str">
        <f t="shared" si="17"/>
        <v/>
      </c>
      <c r="AL184" s="288" t="str">
        <f t="shared" si="18"/>
        <v/>
      </c>
      <c r="AM184" s="293"/>
      <c r="AN184" s="279"/>
      <c r="AO184" s="279"/>
      <c r="AP184" s="279"/>
      <c r="AQ184" s="279"/>
    </row>
    <row r="185" spans="1:43" ht="18" customHeight="1" x14ac:dyDescent="0.3">
      <c r="A185" s="236"/>
      <c r="B185" s="401"/>
      <c r="C185" s="274"/>
      <c r="D185" s="285"/>
      <c r="E185" s="286"/>
      <c r="F185" s="286"/>
      <c r="G185" s="286"/>
      <c r="H185" s="287" t="str">
        <f t="shared" si="13"/>
        <v/>
      </c>
      <c r="I185" s="435" t="str">
        <f t="shared" si="12"/>
        <v/>
      </c>
      <c r="J185" s="427" t="str">
        <f t="shared" si="14"/>
        <v/>
      </c>
      <c r="K185" s="382"/>
      <c r="L185" s="411"/>
      <c r="M185" s="425"/>
      <c r="O185" s="415" t="str">
        <f>IF(L185&gt;0,ROUNDDOWN((J185/AB185),2),"")</f>
        <v/>
      </c>
      <c r="P185" s="429" t="str">
        <f>IF(B185&gt;0,(#REF!*O185),"")</f>
        <v/>
      </c>
      <c r="Q185" s="285"/>
      <c r="R185" s="405"/>
      <c r="S185" s="405"/>
      <c r="T185" s="405"/>
      <c r="U185" s="406"/>
      <c r="V185" s="407" t="str">
        <f>IF(B185&gt;0,(R185-T185)+R185,"")</f>
        <v/>
      </c>
      <c r="W185" s="398"/>
      <c r="X185" s="292" t="str">
        <f>IF(B185&gt;0,IF(AE185&gt;0,(S185-R185)/(R185-T185),""),"")</f>
        <v/>
      </c>
      <c r="Y185" s="418" t="str">
        <f>IF(U185="","",IF(C185&gt;0,AK185,""))</f>
        <v/>
      </c>
      <c r="Z185" s="419" t="str">
        <f>IF(F185&gt;0,AK185+Z184,"")</f>
        <v/>
      </c>
      <c r="AA185" s="284"/>
      <c r="AB185" s="417" t="str">
        <f>IF(B185&gt;0,ABS(R185-T185)*-1,"")</f>
        <v/>
      </c>
      <c r="AC185" s="419" t="str">
        <f>IF(B185="","",IF(Q185="LONG",(U185-R185),(R185-U185)))</f>
        <v/>
      </c>
      <c r="AD185" s="390"/>
      <c r="AE185" s="396" t="str">
        <f t="shared" si="15"/>
        <v/>
      </c>
      <c r="AF185" s="397" t="str">
        <f t="shared" si="16"/>
        <v/>
      </c>
      <c r="AG185" s="392"/>
      <c r="AH185" s="437" t="str">
        <f>IF(B185&gt;0,(R185*O185),"")</f>
        <v/>
      </c>
      <c r="AI185" s="438" t="str">
        <f>IF(B185&gt;0,(U185*O185),"")</f>
        <v/>
      </c>
      <c r="AJ185" s="390"/>
      <c r="AK185" s="437" t="str">
        <f t="shared" si="17"/>
        <v/>
      </c>
      <c r="AL185" s="288" t="str">
        <f t="shared" si="18"/>
        <v/>
      </c>
      <c r="AM185" s="293"/>
      <c r="AN185" s="279"/>
      <c r="AO185" s="279"/>
      <c r="AP185" s="279"/>
      <c r="AQ185" s="279"/>
    </row>
    <row r="186" spans="1:43" ht="18" customHeight="1" x14ac:dyDescent="0.3">
      <c r="A186" s="236"/>
      <c r="B186" s="401"/>
      <c r="C186" s="274"/>
      <c r="D186" s="285"/>
      <c r="E186" s="286"/>
      <c r="F186" s="286"/>
      <c r="G186" s="286"/>
      <c r="H186" s="287" t="str">
        <f t="shared" si="13"/>
        <v/>
      </c>
      <c r="I186" s="435" t="str">
        <f t="shared" si="12"/>
        <v/>
      </c>
      <c r="J186" s="427" t="str">
        <f t="shared" si="14"/>
        <v/>
      </c>
      <c r="K186" s="382"/>
      <c r="L186" s="411"/>
      <c r="M186" s="425"/>
      <c r="O186" s="415" t="str">
        <f>IF(L186&gt;0,ROUNDDOWN((J186/AB186),2),"")</f>
        <v/>
      </c>
      <c r="P186" s="429" t="str">
        <f>IF(B186&gt;0,(#REF!*O186),"")</f>
        <v/>
      </c>
      <c r="Q186" s="285"/>
      <c r="R186" s="405"/>
      <c r="S186" s="405"/>
      <c r="T186" s="405"/>
      <c r="U186" s="406"/>
      <c r="V186" s="407" t="str">
        <f>IF(B186&gt;0,(R186-T186)+R186,"")</f>
        <v/>
      </c>
      <c r="W186" s="398"/>
      <c r="X186" s="292" t="str">
        <f>IF(B186&gt;0,IF(AE186&gt;0,(S186-R186)/(R186-T186),""),"")</f>
        <v/>
      </c>
      <c r="Y186" s="418" t="str">
        <f>IF(U186="","",IF(C186&gt;0,AK186,""))</f>
        <v/>
      </c>
      <c r="Z186" s="419" t="str">
        <f>IF(F186&gt;0,AK186+Z185,"")</f>
        <v/>
      </c>
      <c r="AA186" s="284"/>
      <c r="AB186" s="417" t="str">
        <f>IF(B186&gt;0,ABS(R186-T186)*-1,"")</f>
        <v/>
      </c>
      <c r="AC186" s="419" t="str">
        <f>IF(B186="","",IF(Q186="LONG",(U186-R186),(R186-U186)))</f>
        <v/>
      </c>
      <c r="AD186" s="390"/>
      <c r="AE186" s="396" t="str">
        <f t="shared" si="15"/>
        <v/>
      </c>
      <c r="AF186" s="397" t="str">
        <f t="shared" si="16"/>
        <v/>
      </c>
      <c r="AG186" s="392"/>
      <c r="AH186" s="437" t="str">
        <f>IF(B186&gt;0,(R186*O186),"")</f>
        <v/>
      </c>
      <c r="AI186" s="438" t="str">
        <f>IF(B186&gt;0,(U186*O186),"")</f>
        <v/>
      </c>
      <c r="AJ186" s="390"/>
      <c r="AK186" s="437" t="str">
        <f t="shared" si="17"/>
        <v/>
      </c>
      <c r="AL186" s="288" t="str">
        <f t="shared" si="18"/>
        <v/>
      </c>
      <c r="AM186" s="293"/>
      <c r="AN186" s="279"/>
      <c r="AO186" s="279"/>
      <c r="AP186" s="279"/>
      <c r="AQ186" s="279"/>
    </row>
    <row r="187" spans="1:43" ht="18" customHeight="1" x14ac:dyDescent="0.3">
      <c r="A187" s="236"/>
      <c r="B187" s="401"/>
      <c r="C187" s="274"/>
      <c r="D187" s="285"/>
      <c r="E187" s="286"/>
      <c r="F187" s="286"/>
      <c r="G187" s="286"/>
      <c r="H187" s="287" t="str">
        <f t="shared" si="13"/>
        <v/>
      </c>
      <c r="I187" s="435" t="str">
        <f t="shared" si="12"/>
        <v/>
      </c>
      <c r="J187" s="427" t="str">
        <f t="shared" si="14"/>
        <v/>
      </c>
      <c r="K187" s="382"/>
      <c r="L187" s="411"/>
      <c r="M187" s="425"/>
      <c r="O187" s="415" t="str">
        <f>IF(L187&gt;0,ROUNDDOWN((J187/AB187),2),"")</f>
        <v/>
      </c>
      <c r="P187" s="429" t="str">
        <f>IF(B187&gt;0,(#REF!*O187),"")</f>
        <v/>
      </c>
      <c r="Q187" s="285"/>
      <c r="R187" s="405"/>
      <c r="S187" s="405"/>
      <c r="T187" s="405"/>
      <c r="U187" s="406"/>
      <c r="V187" s="407" t="str">
        <f>IF(B187&gt;0,(R187-T187)+R187,"")</f>
        <v/>
      </c>
      <c r="W187" s="398"/>
      <c r="X187" s="292" t="str">
        <f>IF(B187&gt;0,IF(AE187&gt;0,(S187-R187)/(R187-T187),""),"")</f>
        <v/>
      </c>
      <c r="Y187" s="418" t="str">
        <f>IF(U187="","",IF(C187&gt;0,AK187,""))</f>
        <v/>
      </c>
      <c r="Z187" s="419" t="str">
        <f>IF(F187&gt;0,AK187+Z186,"")</f>
        <v/>
      </c>
      <c r="AA187" s="284"/>
      <c r="AB187" s="417" t="str">
        <f>IF(B187&gt;0,ABS(R187-T187)*-1,"")</f>
        <v/>
      </c>
      <c r="AC187" s="419" t="str">
        <f>IF(B187="","",IF(Q187="LONG",(U187-R187),(R187-U187)))</f>
        <v/>
      </c>
      <c r="AD187" s="390"/>
      <c r="AE187" s="396" t="str">
        <f t="shared" si="15"/>
        <v/>
      </c>
      <c r="AF187" s="397" t="str">
        <f t="shared" si="16"/>
        <v/>
      </c>
      <c r="AG187" s="392"/>
      <c r="AH187" s="437" t="str">
        <f>IF(B187&gt;0,(R187*O187),"")</f>
        <v/>
      </c>
      <c r="AI187" s="438" t="str">
        <f>IF(B187&gt;0,(U187*O187),"")</f>
        <v/>
      </c>
      <c r="AJ187" s="390"/>
      <c r="AK187" s="437" t="str">
        <f t="shared" si="17"/>
        <v/>
      </c>
      <c r="AL187" s="288" t="str">
        <f t="shared" si="18"/>
        <v/>
      </c>
      <c r="AM187" s="293"/>
      <c r="AN187" s="279"/>
      <c r="AO187" s="279"/>
      <c r="AP187" s="279"/>
      <c r="AQ187" s="279"/>
    </row>
    <row r="188" spans="1:43" ht="18" customHeight="1" x14ac:dyDescent="0.3">
      <c r="A188" s="236"/>
      <c r="B188" s="401"/>
      <c r="C188" s="274"/>
      <c r="D188" s="285"/>
      <c r="E188" s="286"/>
      <c r="F188" s="286"/>
      <c r="G188" s="286"/>
      <c r="H188" s="287" t="str">
        <f t="shared" si="13"/>
        <v/>
      </c>
      <c r="I188" s="435" t="str">
        <f t="shared" si="12"/>
        <v/>
      </c>
      <c r="J188" s="427" t="str">
        <f t="shared" si="14"/>
        <v/>
      </c>
      <c r="K188" s="382"/>
      <c r="L188" s="411"/>
      <c r="M188" s="425"/>
      <c r="O188" s="415" t="str">
        <f>IF(L188&gt;0,ROUNDDOWN((J188/AB188),2),"")</f>
        <v/>
      </c>
      <c r="P188" s="429" t="str">
        <f>IF(B188&gt;0,(#REF!*O188),"")</f>
        <v/>
      </c>
      <c r="Q188" s="285"/>
      <c r="R188" s="405"/>
      <c r="S188" s="405"/>
      <c r="T188" s="405"/>
      <c r="U188" s="406"/>
      <c r="V188" s="407" t="str">
        <f>IF(B188&gt;0,(R188-T188)+R188,"")</f>
        <v/>
      </c>
      <c r="W188" s="398"/>
      <c r="X188" s="292" t="str">
        <f>IF(B188&gt;0,IF(AE188&gt;0,(S188-R188)/(R188-T188),""),"")</f>
        <v/>
      </c>
      <c r="Y188" s="418" t="str">
        <f>IF(U188="","",IF(C188&gt;0,AK188,""))</f>
        <v/>
      </c>
      <c r="Z188" s="419" t="str">
        <f>IF(F188&gt;0,AK188+Z187,"")</f>
        <v/>
      </c>
      <c r="AA188" s="284"/>
      <c r="AB188" s="417" t="str">
        <f>IF(B188&gt;0,ABS(R188-T188)*-1,"")</f>
        <v/>
      </c>
      <c r="AC188" s="419" t="str">
        <f>IF(B188="","",IF(Q188="LONG",(U188-R188),(R188-U188)))</f>
        <v/>
      </c>
      <c r="AD188" s="390"/>
      <c r="AE188" s="396" t="str">
        <f t="shared" si="15"/>
        <v/>
      </c>
      <c r="AF188" s="397" t="str">
        <f t="shared" si="16"/>
        <v/>
      </c>
      <c r="AG188" s="392"/>
      <c r="AH188" s="437" t="str">
        <f>IF(B188&gt;0,(R188*O188),"")</f>
        <v/>
      </c>
      <c r="AI188" s="438" t="str">
        <f>IF(B188&gt;0,(U188*O188),"")</f>
        <v/>
      </c>
      <c r="AJ188" s="390"/>
      <c r="AK188" s="437" t="str">
        <f t="shared" si="17"/>
        <v/>
      </c>
      <c r="AL188" s="288" t="str">
        <f t="shared" si="18"/>
        <v/>
      </c>
      <c r="AM188" s="293"/>
      <c r="AN188" s="279"/>
      <c r="AO188" s="279"/>
      <c r="AP188" s="279"/>
      <c r="AQ188" s="279"/>
    </row>
    <row r="189" spans="1:43" ht="18" customHeight="1" x14ac:dyDescent="0.3">
      <c r="A189" s="236"/>
      <c r="B189" s="401"/>
      <c r="C189" s="274"/>
      <c r="D189" s="285"/>
      <c r="E189" s="286"/>
      <c r="F189" s="286"/>
      <c r="G189" s="286"/>
      <c r="H189" s="287" t="str">
        <f t="shared" si="13"/>
        <v/>
      </c>
      <c r="I189" s="435" t="str">
        <f t="shared" si="12"/>
        <v/>
      </c>
      <c r="J189" s="427" t="str">
        <f t="shared" si="14"/>
        <v/>
      </c>
      <c r="K189" s="382"/>
      <c r="L189" s="411"/>
      <c r="M189" s="425"/>
      <c r="O189" s="415" t="str">
        <f>IF(L189&gt;0,ROUNDDOWN((J189/AB189),2),"")</f>
        <v/>
      </c>
      <c r="P189" s="429" t="str">
        <f>IF(B189&gt;0,(#REF!*O189),"")</f>
        <v/>
      </c>
      <c r="Q189" s="285"/>
      <c r="R189" s="405"/>
      <c r="S189" s="405"/>
      <c r="T189" s="405"/>
      <c r="U189" s="406"/>
      <c r="V189" s="407" t="str">
        <f>IF(B189&gt;0,(R189-T189)+R189,"")</f>
        <v/>
      </c>
      <c r="W189" s="398"/>
      <c r="X189" s="292" t="str">
        <f>IF(B189&gt;0,IF(AE189&gt;0,(S189-R189)/(R189-T189),""),"")</f>
        <v/>
      </c>
      <c r="Y189" s="418" t="str">
        <f>IF(U189="","",IF(C189&gt;0,AK189,""))</f>
        <v/>
      </c>
      <c r="Z189" s="419" t="str">
        <f>IF(F189&gt;0,AK189+Z188,"")</f>
        <v/>
      </c>
      <c r="AA189" s="284"/>
      <c r="AB189" s="417" t="str">
        <f>IF(B189&gt;0,ABS(R189-T189)*-1,"")</f>
        <v/>
      </c>
      <c r="AC189" s="419" t="str">
        <f>IF(B189="","",IF(Q189="LONG",(U189-R189),(R189-U189)))</f>
        <v/>
      </c>
      <c r="AD189" s="390"/>
      <c r="AE189" s="396" t="str">
        <f t="shared" si="15"/>
        <v/>
      </c>
      <c r="AF189" s="397" t="str">
        <f t="shared" si="16"/>
        <v/>
      </c>
      <c r="AG189" s="392"/>
      <c r="AH189" s="437" t="str">
        <f>IF(B189&gt;0,(R189*O189),"")</f>
        <v/>
      </c>
      <c r="AI189" s="438" t="str">
        <f>IF(B189&gt;0,(U189*O189),"")</f>
        <v/>
      </c>
      <c r="AJ189" s="390"/>
      <c r="AK189" s="437" t="str">
        <f t="shared" si="17"/>
        <v/>
      </c>
      <c r="AL189" s="288" t="str">
        <f t="shared" si="18"/>
        <v/>
      </c>
      <c r="AM189" s="293"/>
      <c r="AN189" s="279"/>
      <c r="AO189" s="279"/>
      <c r="AP189" s="279"/>
      <c r="AQ189" s="279"/>
    </row>
    <row r="190" spans="1:43" ht="18" customHeight="1" x14ac:dyDescent="0.3">
      <c r="A190" s="236"/>
      <c r="B190" s="401"/>
      <c r="C190" s="274"/>
      <c r="D190" s="285"/>
      <c r="E190" s="286"/>
      <c r="F190" s="286"/>
      <c r="G190" s="286"/>
      <c r="H190" s="287" t="str">
        <f t="shared" si="13"/>
        <v/>
      </c>
      <c r="I190" s="435" t="str">
        <f t="shared" si="12"/>
        <v/>
      </c>
      <c r="J190" s="427" t="str">
        <f t="shared" si="14"/>
        <v/>
      </c>
      <c r="K190" s="382"/>
      <c r="L190" s="411"/>
      <c r="M190" s="425"/>
      <c r="O190" s="415" t="str">
        <f>IF(L190&gt;0,ROUNDDOWN((J190/AB190),2),"")</f>
        <v/>
      </c>
      <c r="P190" s="429" t="str">
        <f>IF(B190&gt;0,(#REF!*O190),"")</f>
        <v/>
      </c>
      <c r="Q190" s="285"/>
      <c r="R190" s="405"/>
      <c r="S190" s="405"/>
      <c r="T190" s="405"/>
      <c r="U190" s="406"/>
      <c r="V190" s="407" t="str">
        <f>IF(B190&gt;0,(R190-T190)+R190,"")</f>
        <v/>
      </c>
      <c r="W190" s="398"/>
      <c r="X190" s="292" t="str">
        <f>IF(B190&gt;0,IF(AE190&gt;0,(S190-R190)/(R190-T190),""),"")</f>
        <v/>
      </c>
      <c r="Y190" s="418" t="str">
        <f>IF(U190="","",IF(C190&gt;0,AK190,""))</f>
        <v/>
      </c>
      <c r="Z190" s="419" t="str">
        <f>IF(F190&gt;0,AK190+Z189,"")</f>
        <v/>
      </c>
      <c r="AA190" s="284"/>
      <c r="AB190" s="417" t="str">
        <f>IF(B190&gt;0,ABS(R190-T190)*-1,"")</f>
        <v/>
      </c>
      <c r="AC190" s="419" t="str">
        <f>IF(B190="","",IF(Q190="LONG",(U190-R190),(R190-U190)))</f>
        <v/>
      </c>
      <c r="AD190" s="390"/>
      <c r="AE190" s="396" t="str">
        <f t="shared" si="15"/>
        <v/>
      </c>
      <c r="AF190" s="397" t="str">
        <f t="shared" si="16"/>
        <v/>
      </c>
      <c r="AG190" s="392"/>
      <c r="AH190" s="437" t="str">
        <f>IF(B190&gt;0,(R190*O190),"")</f>
        <v/>
      </c>
      <c r="AI190" s="438" t="str">
        <f>IF(B190&gt;0,(U190*O190),"")</f>
        <v/>
      </c>
      <c r="AJ190" s="390"/>
      <c r="AK190" s="437" t="str">
        <f t="shared" si="17"/>
        <v/>
      </c>
      <c r="AL190" s="288" t="str">
        <f t="shared" si="18"/>
        <v/>
      </c>
      <c r="AM190" s="293"/>
      <c r="AN190" s="279"/>
      <c r="AO190" s="279"/>
      <c r="AP190" s="279"/>
      <c r="AQ190" s="279"/>
    </row>
    <row r="191" spans="1:43" ht="18" customHeight="1" x14ac:dyDescent="0.3">
      <c r="A191" s="236"/>
      <c r="B191" s="401"/>
      <c r="C191" s="274"/>
      <c r="D191" s="285"/>
      <c r="E191" s="286"/>
      <c r="F191" s="286"/>
      <c r="G191" s="286"/>
      <c r="H191" s="287" t="str">
        <f t="shared" si="13"/>
        <v/>
      </c>
      <c r="I191" s="435" t="str">
        <f t="shared" ref="I191:I254" si="19">IF(B191&gt;0,I190+Y191,"")</f>
        <v/>
      </c>
      <c r="J191" s="427" t="str">
        <f t="shared" si="14"/>
        <v/>
      </c>
      <c r="K191" s="382"/>
      <c r="L191" s="411"/>
      <c r="M191" s="425"/>
      <c r="O191" s="415" t="str">
        <f>IF(L191&gt;0,ROUNDDOWN((J191/AB191),2),"")</f>
        <v/>
      </c>
      <c r="P191" s="429" t="str">
        <f>IF(B191&gt;0,(#REF!*O191),"")</f>
        <v/>
      </c>
      <c r="Q191" s="285"/>
      <c r="R191" s="405"/>
      <c r="S191" s="405"/>
      <c r="T191" s="405"/>
      <c r="U191" s="406"/>
      <c r="V191" s="407" t="str">
        <f>IF(B191&gt;0,(R191-T191)+R191,"")</f>
        <v/>
      </c>
      <c r="W191" s="398"/>
      <c r="X191" s="292" t="str">
        <f>IF(B191&gt;0,IF(AE191&gt;0,(S191-R191)/(R191-T191),""),"")</f>
        <v/>
      </c>
      <c r="Y191" s="418" t="str">
        <f>IF(U191="","",IF(C191&gt;0,AK191,""))</f>
        <v/>
      </c>
      <c r="Z191" s="419" t="str">
        <f>IF(F191&gt;0,AK191+Z190,"")</f>
        <v/>
      </c>
      <c r="AA191" s="284"/>
      <c r="AB191" s="417" t="str">
        <f>IF(B191&gt;0,ABS(R191-T191)*-1,"")</f>
        <v/>
      </c>
      <c r="AC191" s="419" t="str">
        <f>IF(B191="","",IF(Q191="LONG",(U191-R191),(R191-U191)))</f>
        <v/>
      </c>
      <c r="AD191" s="390"/>
      <c r="AE191" s="396" t="str">
        <f t="shared" si="15"/>
        <v/>
      </c>
      <c r="AF191" s="397" t="str">
        <f t="shared" si="16"/>
        <v/>
      </c>
      <c r="AG191" s="392"/>
      <c r="AH191" s="437" t="str">
        <f>IF(B191&gt;0,(R191*O191),"")</f>
        <v/>
      </c>
      <c r="AI191" s="438" t="str">
        <f>IF(B191&gt;0,(U191*O191),"")</f>
        <v/>
      </c>
      <c r="AJ191" s="390"/>
      <c r="AK191" s="437" t="str">
        <f t="shared" si="17"/>
        <v/>
      </c>
      <c r="AL191" s="288" t="str">
        <f t="shared" si="18"/>
        <v/>
      </c>
      <c r="AM191" s="293"/>
      <c r="AN191" s="279"/>
      <c r="AO191" s="279"/>
      <c r="AP191" s="279"/>
      <c r="AQ191" s="279"/>
    </row>
    <row r="192" spans="1:43" ht="18" customHeight="1" x14ac:dyDescent="0.3">
      <c r="A192" s="236"/>
      <c r="B192" s="401"/>
      <c r="C192" s="274"/>
      <c r="D192" s="285"/>
      <c r="E192" s="286"/>
      <c r="F192" s="286"/>
      <c r="G192" s="286"/>
      <c r="H192" s="287" t="str">
        <f t="shared" si="13"/>
        <v/>
      </c>
      <c r="I192" s="435" t="str">
        <f t="shared" si="19"/>
        <v/>
      </c>
      <c r="J192" s="427" t="str">
        <f t="shared" si="14"/>
        <v/>
      </c>
      <c r="K192" s="382"/>
      <c r="L192" s="411"/>
      <c r="M192" s="425"/>
      <c r="O192" s="415" t="str">
        <f>IF(L192&gt;0,ROUNDDOWN((J192/AB192),2),"")</f>
        <v/>
      </c>
      <c r="P192" s="429" t="str">
        <f>IF(B192&gt;0,(#REF!*O192),"")</f>
        <v/>
      </c>
      <c r="Q192" s="285"/>
      <c r="R192" s="405"/>
      <c r="S192" s="405"/>
      <c r="T192" s="405"/>
      <c r="U192" s="406"/>
      <c r="V192" s="407" t="str">
        <f>IF(B192&gt;0,(R192-T192)+R192,"")</f>
        <v/>
      </c>
      <c r="W192" s="398"/>
      <c r="X192" s="292" t="str">
        <f>IF(B192&gt;0,IF(AE192&gt;0,(S192-R192)/(R192-T192),""),"")</f>
        <v/>
      </c>
      <c r="Y192" s="418" t="str">
        <f>IF(U192="","",IF(C192&gt;0,AK192,""))</f>
        <v/>
      </c>
      <c r="Z192" s="419" t="str">
        <f>IF(F192&gt;0,AK192+Z191,"")</f>
        <v/>
      </c>
      <c r="AA192" s="284"/>
      <c r="AB192" s="417" t="str">
        <f>IF(B192&gt;0,ABS(R192-T192)*-1,"")</f>
        <v/>
      </c>
      <c r="AC192" s="419" t="str">
        <f>IF(B192="","",IF(Q192="LONG",(U192-R192),(R192-U192)))</f>
        <v/>
      </c>
      <c r="AD192" s="390"/>
      <c r="AE192" s="396" t="str">
        <f t="shared" si="15"/>
        <v/>
      </c>
      <c r="AF192" s="397" t="str">
        <f t="shared" si="16"/>
        <v/>
      </c>
      <c r="AG192" s="392"/>
      <c r="AH192" s="437" t="str">
        <f>IF(B192&gt;0,(R192*O192),"")</f>
        <v/>
      </c>
      <c r="AI192" s="438" t="str">
        <f>IF(B192&gt;0,(U192*O192),"")</f>
        <v/>
      </c>
      <c r="AJ192" s="390"/>
      <c r="AK192" s="437" t="str">
        <f t="shared" si="17"/>
        <v/>
      </c>
      <c r="AL192" s="288" t="str">
        <f t="shared" si="18"/>
        <v/>
      </c>
      <c r="AM192" s="293"/>
      <c r="AN192" s="279"/>
      <c r="AO192" s="279"/>
      <c r="AP192" s="279"/>
      <c r="AQ192" s="279"/>
    </row>
    <row r="193" spans="1:43" ht="18" customHeight="1" x14ac:dyDescent="0.3">
      <c r="A193" s="236"/>
      <c r="B193" s="401"/>
      <c r="C193" s="274"/>
      <c r="D193" s="285"/>
      <c r="E193" s="286"/>
      <c r="F193" s="286"/>
      <c r="G193" s="286"/>
      <c r="H193" s="287" t="str">
        <f t="shared" si="13"/>
        <v/>
      </c>
      <c r="I193" s="435" t="str">
        <f t="shared" si="19"/>
        <v/>
      </c>
      <c r="J193" s="427" t="str">
        <f t="shared" si="14"/>
        <v/>
      </c>
      <c r="K193" s="382"/>
      <c r="L193" s="411"/>
      <c r="M193" s="425"/>
      <c r="O193" s="415" t="str">
        <f>IF(L193&gt;0,ROUNDDOWN((J193/AB193),2),"")</f>
        <v/>
      </c>
      <c r="P193" s="429" t="str">
        <f>IF(B193&gt;0,(#REF!*O193),"")</f>
        <v/>
      </c>
      <c r="Q193" s="285"/>
      <c r="R193" s="405"/>
      <c r="S193" s="405"/>
      <c r="T193" s="405"/>
      <c r="U193" s="406"/>
      <c r="V193" s="407" t="str">
        <f>IF(B193&gt;0,(R193-T193)+R193,"")</f>
        <v/>
      </c>
      <c r="W193" s="398"/>
      <c r="X193" s="292" t="str">
        <f>IF(B193&gt;0,IF(AE193&gt;0,(S193-R193)/(R193-T193),""),"")</f>
        <v/>
      </c>
      <c r="Y193" s="418" t="str">
        <f>IF(U193="","",IF(C193&gt;0,AK193,""))</f>
        <v/>
      </c>
      <c r="Z193" s="419" t="str">
        <f>IF(F193&gt;0,AK193+Z192,"")</f>
        <v/>
      </c>
      <c r="AA193" s="284"/>
      <c r="AB193" s="417" t="str">
        <f>IF(B193&gt;0,ABS(R193-T193)*-1,"")</f>
        <v/>
      </c>
      <c r="AC193" s="419" t="str">
        <f>IF(B193="","",IF(Q193="LONG",(U193-R193),(R193-U193)))</f>
        <v/>
      </c>
      <c r="AD193" s="390"/>
      <c r="AE193" s="396" t="str">
        <f t="shared" si="15"/>
        <v/>
      </c>
      <c r="AF193" s="397" t="str">
        <f t="shared" si="16"/>
        <v/>
      </c>
      <c r="AG193" s="392"/>
      <c r="AH193" s="437" t="str">
        <f>IF(B193&gt;0,(R193*O193),"")</f>
        <v/>
      </c>
      <c r="AI193" s="438" t="str">
        <f>IF(B193&gt;0,(U193*O193),"")</f>
        <v/>
      </c>
      <c r="AJ193" s="390"/>
      <c r="AK193" s="437" t="str">
        <f t="shared" si="17"/>
        <v/>
      </c>
      <c r="AL193" s="288" t="str">
        <f t="shared" si="18"/>
        <v/>
      </c>
      <c r="AM193" s="293"/>
      <c r="AN193" s="279"/>
      <c r="AO193" s="279"/>
      <c r="AP193" s="279"/>
      <c r="AQ193" s="279"/>
    </row>
    <row r="194" spans="1:43" ht="18" customHeight="1" x14ac:dyDescent="0.3">
      <c r="A194" s="236"/>
      <c r="B194" s="401"/>
      <c r="C194" s="274"/>
      <c r="D194" s="285"/>
      <c r="E194" s="286"/>
      <c r="F194" s="286"/>
      <c r="G194" s="286"/>
      <c r="H194" s="287" t="str">
        <f t="shared" si="13"/>
        <v/>
      </c>
      <c r="I194" s="435" t="str">
        <f t="shared" si="19"/>
        <v/>
      </c>
      <c r="J194" s="427" t="str">
        <f t="shared" si="14"/>
        <v/>
      </c>
      <c r="K194" s="382"/>
      <c r="L194" s="411"/>
      <c r="M194" s="425"/>
      <c r="O194" s="415" t="str">
        <f>IF(L194&gt;0,ROUNDDOWN((J194/AB194),2),"")</f>
        <v/>
      </c>
      <c r="P194" s="429" t="str">
        <f>IF(B194&gt;0,(#REF!*O194),"")</f>
        <v/>
      </c>
      <c r="Q194" s="285"/>
      <c r="R194" s="405"/>
      <c r="S194" s="405"/>
      <c r="T194" s="405"/>
      <c r="U194" s="406"/>
      <c r="V194" s="407" t="str">
        <f>IF(B194&gt;0,(R194-T194)+R194,"")</f>
        <v/>
      </c>
      <c r="W194" s="398"/>
      <c r="X194" s="292" t="str">
        <f>IF(B194&gt;0,IF(AE194&gt;0,(S194-R194)/(R194-T194),""),"")</f>
        <v/>
      </c>
      <c r="Y194" s="418" t="str">
        <f>IF(U194="","",IF(C194&gt;0,AK194,""))</f>
        <v/>
      </c>
      <c r="Z194" s="419" t="str">
        <f>IF(F194&gt;0,AK194+Z193,"")</f>
        <v/>
      </c>
      <c r="AA194" s="284"/>
      <c r="AB194" s="417" t="str">
        <f>IF(B194&gt;0,ABS(R194-T194)*-1,"")</f>
        <v/>
      </c>
      <c r="AC194" s="419" t="str">
        <f>IF(B194="","",IF(Q194="LONG",(U194-R194),(R194-U194)))</f>
        <v/>
      </c>
      <c r="AD194" s="390"/>
      <c r="AE194" s="396" t="str">
        <f t="shared" si="15"/>
        <v/>
      </c>
      <c r="AF194" s="397" t="str">
        <f t="shared" si="16"/>
        <v/>
      </c>
      <c r="AG194" s="392"/>
      <c r="AH194" s="437" t="str">
        <f>IF(B194&gt;0,(R194*O194),"")</f>
        <v/>
      </c>
      <c r="AI194" s="438" t="str">
        <f>IF(B194&gt;0,(U194*O194),"")</f>
        <v/>
      </c>
      <c r="AJ194" s="390"/>
      <c r="AK194" s="437" t="str">
        <f t="shared" si="17"/>
        <v/>
      </c>
      <c r="AL194" s="288" t="str">
        <f t="shared" si="18"/>
        <v/>
      </c>
      <c r="AM194" s="293"/>
      <c r="AN194" s="279"/>
      <c r="AO194" s="279"/>
      <c r="AP194" s="279"/>
      <c r="AQ194" s="279"/>
    </row>
    <row r="195" spans="1:43" ht="18" customHeight="1" x14ac:dyDescent="0.3">
      <c r="A195" s="236"/>
      <c r="B195" s="401"/>
      <c r="C195" s="274"/>
      <c r="D195" s="285"/>
      <c r="E195" s="286"/>
      <c r="F195" s="286"/>
      <c r="G195" s="286"/>
      <c r="H195" s="287" t="str">
        <f t="shared" si="13"/>
        <v/>
      </c>
      <c r="I195" s="435" t="str">
        <f t="shared" si="19"/>
        <v/>
      </c>
      <c r="J195" s="427" t="str">
        <f t="shared" si="14"/>
        <v/>
      </c>
      <c r="K195" s="382"/>
      <c r="L195" s="411"/>
      <c r="M195" s="425"/>
      <c r="O195" s="415" t="str">
        <f>IF(L195&gt;0,ROUNDDOWN((J195/AB195),2),"")</f>
        <v/>
      </c>
      <c r="P195" s="429" t="str">
        <f>IF(B195&gt;0,(#REF!*O195),"")</f>
        <v/>
      </c>
      <c r="Q195" s="285"/>
      <c r="R195" s="405"/>
      <c r="S195" s="405"/>
      <c r="T195" s="405"/>
      <c r="U195" s="406"/>
      <c r="V195" s="407" t="str">
        <f>IF(B195&gt;0,(R195-T195)+R195,"")</f>
        <v/>
      </c>
      <c r="W195" s="398"/>
      <c r="X195" s="292" t="str">
        <f>IF(B195&gt;0,IF(AE195&gt;0,(S195-R195)/(R195-T195),""),"")</f>
        <v/>
      </c>
      <c r="Y195" s="418" t="str">
        <f>IF(U195="","",IF(C195&gt;0,AK195,""))</f>
        <v/>
      </c>
      <c r="Z195" s="419" t="str">
        <f>IF(F195&gt;0,AK195+Z194,"")</f>
        <v/>
      </c>
      <c r="AA195" s="284"/>
      <c r="AB195" s="417" t="str">
        <f>IF(B195&gt;0,ABS(R195-T195)*-1,"")</f>
        <v/>
      </c>
      <c r="AC195" s="419" t="str">
        <f>IF(B195="","",IF(Q195="LONG",(U195-R195),(R195-U195)))</f>
        <v/>
      </c>
      <c r="AD195" s="390"/>
      <c r="AE195" s="396" t="str">
        <f t="shared" si="15"/>
        <v/>
      </c>
      <c r="AF195" s="397" t="str">
        <f t="shared" si="16"/>
        <v/>
      </c>
      <c r="AG195" s="392"/>
      <c r="AH195" s="437" t="str">
        <f>IF(B195&gt;0,(R195*O195),"")</f>
        <v/>
      </c>
      <c r="AI195" s="438" t="str">
        <f>IF(B195&gt;0,(U195*O195),"")</f>
        <v/>
      </c>
      <c r="AJ195" s="390"/>
      <c r="AK195" s="437" t="str">
        <f t="shared" si="17"/>
        <v/>
      </c>
      <c r="AL195" s="288" t="str">
        <f t="shared" si="18"/>
        <v/>
      </c>
      <c r="AM195" s="293"/>
      <c r="AN195" s="279"/>
      <c r="AO195" s="279"/>
      <c r="AP195" s="279"/>
      <c r="AQ195" s="279"/>
    </row>
    <row r="196" spans="1:43" ht="18" customHeight="1" x14ac:dyDescent="0.3">
      <c r="A196" s="236"/>
      <c r="B196" s="401"/>
      <c r="C196" s="274"/>
      <c r="D196" s="285"/>
      <c r="E196" s="286"/>
      <c r="F196" s="286"/>
      <c r="G196" s="286"/>
      <c r="H196" s="287" t="str">
        <f t="shared" si="13"/>
        <v/>
      </c>
      <c r="I196" s="435" t="str">
        <f t="shared" si="19"/>
        <v/>
      </c>
      <c r="J196" s="427" t="str">
        <f t="shared" si="14"/>
        <v/>
      </c>
      <c r="K196" s="382"/>
      <c r="L196" s="411"/>
      <c r="M196" s="425"/>
      <c r="O196" s="415" t="str">
        <f>IF(L196&gt;0,ROUNDDOWN((J196/AB196),2),"")</f>
        <v/>
      </c>
      <c r="P196" s="429" t="str">
        <f>IF(B196&gt;0,(#REF!*O196),"")</f>
        <v/>
      </c>
      <c r="Q196" s="285"/>
      <c r="R196" s="405"/>
      <c r="S196" s="405"/>
      <c r="T196" s="405"/>
      <c r="U196" s="406"/>
      <c r="V196" s="407" t="str">
        <f>IF(B196&gt;0,(R196-T196)+R196,"")</f>
        <v/>
      </c>
      <c r="W196" s="398"/>
      <c r="X196" s="292" t="str">
        <f>IF(B196&gt;0,IF(AE196&gt;0,(S196-R196)/(R196-T196),""),"")</f>
        <v/>
      </c>
      <c r="Y196" s="418" t="str">
        <f>IF(U196="","",IF(C196&gt;0,AK196,""))</f>
        <v/>
      </c>
      <c r="Z196" s="419" t="str">
        <f>IF(F196&gt;0,AK196+Z195,"")</f>
        <v/>
      </c>
      <c r="AA196" s="284"/>
      <c r="AB196" s="417" t="str">
        <f>IF(B196&gt;0,ABS(R196-T196)*-1,"")</f>
        <v/>
      </c>
      <c r="AC196" s="419" t="str">
        <f>IF(B196="","",IF(Q196="LONG",(U196-R196),(R196-U196)))</f>
        <v/>
      </c>
      <c r="AD196" s="390"/>
      <c r="AE196" s="396" t="str">
        <f t="shared" si="15"/>
        <v/>
      </c>
      <c r="AF196" s="397" t="str">
        <f t="shared" si="16"/>
        <v/>
      </c>
      <c r="AG196" s="392"/>
      <c r="AH196" s="437" t="str">
        <f>IF(B196&gt;0,(R196*O196),"")</f>
        <v/>
      </c>
      <c r="AI196" s="438" t="str">
        <f>IF(B196&gt;0,(U196*O196),"")</f>
        <v/>
      </c>
      <c r="AJ196" s="390"/>
      <c r="AK196" s="437" t="str">
        <f t="shared" si="17"/>
        <v/>
      </c>
      <c r="AL196" s="288" t="str">
        <f t="shared" si="18"/>
        <v/>
      </c>
      <c r="AM196" s="293"/>
      <c r="AN196" s="279"/>
      <c r="AO196" s="279"/>
      <c r="AP196" s="279"/>
      <c r="AQ196" s="279"/>
    </row>
    <row r="197" spans="1:43" ht="18" customHeight="1" x14ac:dyDescent="0.3">
      <c r="A197" s="236"/>
      <c r="B197" s="401"/>
      <c r="C197" s="274"/>
      <c r="D197" s="285"/>
      <c r="E197" s="286"/>
      <c r="F197" s="286"/>
      <c r="G197" s="286"/>
      <c r="H197" s="287" t="str">
        <f t="shared" si="13"/>
        <v/>
      </c>
      <c r="I197" s="435" t="str">
        <f t="shared" si="19"/>
        <v/>
      </c>
      <c r="J197" s="427" t="str">
        <f t="shared" si="14"/>
        <v/>
      </c>
      <c r="K197" s="382"/>
      <c r="L197" s="411"/>
      <c r="M197" s="425"/>
      <c r="O197" s="415" t="str">
        <f>IF(L197&gt;0,ROUNDDOWN((J197/AB197),2),"")</f>
        <v/>
      </c>
      <c r="P197" s="429" t="str">
        <f>IF(B197&gt;0,(#REF!*O197),"")</f>
        <v/>
      </c>
      <c r="Q197" s="285"/>
      <c r="R197" s="405"/>
      <c r="S197" s="405"/>
      <c r="T197" s="405"/>
      <c r="U197" s="406"/>
      <c r="V197" s="407" t="str">
        <f>IF(B197&gt;0,(R197-T197)+R197,"")</f>
        <v/>
      </c>
      <c r="W197" s="398"/>
      <c r="X197" s="292" t="str">
        <f>IF(B197&gt;0,IF(AE197&gt;0,(S197-R197)/(R197-T197),""),"")</f>
        <v/>
      </c>
      <c r="Y197" s="418" t="str">
        <f>IF(U197="","",IF(C197&gt;0,AK197,""))</f>
        <v/>
      </c>
      <c r="Z197" s="419" t="str">
        <f>IF(F197&gt;0,AK197+Z196,"")</f>
        <v/>
      </c>
      <c r="AA197" s="284"/>
      <c r="AB197" s="417" t="str">
        <f>IF(B197&gt;0,ABS(R197-T197)*-1,"")</f>
        <v/>
      </c>
      <c r="AC197" s="419" t="str">
        <f>IF(B197="","",IF(Q197="LONG",(U197-R197),(R197-U197)))</f>
        <v/>
      </c>
      <c r="AD197" s="390"/>
      <c r="AE197" s="396" t="str">
        <f t="shared" si="15"/>
        <v/>
      </c>
      <c r="AF197" s="397" t="str">
        <f t="shared" si="16"/>
        <v/>
      </c>
      <c r="AG197" s="392"/>
      <c r="AH197" s="437" t="str">
        <f>IF(B197&gt;0,(R197*O197),"")</f>
        <v/>
      </c>
      <c r="AI197" s="438" t="str">
        <f>IF(B197&gt;0,(U197*O197),"")</f>
        <v/>
      </c>
      <c r="AJ197" s="390"/>
      <c r="AK197" s="437" t="str">
        <f t="shared" si="17"/>
        <v/>
      </c>
      <c r="AL197" s="288" t="str">
        <f t="shared" si="18"/>
        <v/>
      </c>
      <c r="AM197" s="293"/>
      <c r="AN197" s="279"/>
      <c r="AO197" s="279"/>
      <c r="AP197" s="279"/>
      <c r="AQ197" s="279"/>
    </row>
    <row r="198" spans="1:43" ht="18" customHeight="1" x14ac:dyDescent="0.3">
      <c r="A198" s="236"/>
      <c r="B198" s="401"/>
      <c r="C198" s="274"/>
      <c r="D198" s="285"/>
      <c r="E198" s="286"/>
      <c r="F198" s="286"/>
      <c r="G198" s="286"/>
      <c r="H198" s="287" t="str">
        <f t="shared" si="13"/>
        <v/>
      </c>
      <c r="I198" s="435" t="str">
        <f t="shared" si="19"/>
        <v/>
      </c>
      <c r="J198" s="427" t="str">
        <f t="shared" si="14"/>
        <v/>
      </c>
      <c r="K198" s="382"/>
      <c r="L198" s="411"/>
      <c r="M198" s="425"/>
      <c r="O198" s="415" t="str">
        <f>IF(L198&gt;0,ROUNDDOWN((J198/AB198),2),"")</f>
        <v/>
      </c>
      <c r="P198" s="429" t="str">
        <f>IF(B198&gt;0,(#REF!*O198),"")</f>
        <v/>
      </c>
      <c r="Q198" s="285"/>
      <c r="R198" s="405"/>
      <c r="S198" s="405"/>
      <c r="T198" s="405"/>
      <c r="U198" s="406"/>
      <c r="V198" s="407" t="str">
        <f>IF(B198&gt;0,(R198-T198)+R198,"")</f>
        <v/>
      </c>
      <c r="W198" s="398"/>
      <c r="X198" s="292" t="str">
        <f>IF(B198&gt;0,IF(AE198&gt;0,(S198-R198)/(R198-T198),""),"")</f>
        <v/>
      </c>
      <c r="Y198" s="418" t="str">
        <f>IF(U198="","",IF(C198&gt;0,AK198,""))</f>
        <v/>
      </c>
      <c r="Z198" s="419" t="str">
        <f>IF(F198&gt;0,AK198+Z197,"")</f>
        <v/>
      </c>
      <c r="AA198" s="284"/>
      <c r="AB198" s="417" t="str">
        <f>IF(B198&gt;0,ABS(R198-T198)*-1,"")</f>
        <v/>
      </c>
      <c r="AC198" s="419" t="str">
        <f>IF(B198="","",IF(Q198="LONG",(U198-R198),(R198-U198)))</f>
        <v/>
      </c>
      <c r="AD198" s="390"/>
      <c r="AE198" s="396" t="str">
        <f t="shared" si="15"/>
        <v/>
      </c>
      <c r="AF198" s="397" t="str">
        <f t="shared" si="16"/>
        <v/>
      </c>
      <c r="AG198" s="392"/>
      <c r="AH198" s="437" t="str">
        <f>IF(B198&gt;0,(R198*O198),"")</f>
        <v/>
      </c>
      <c r="AI198" s="438" t="str">
        <f>IF(B198&gt;0,(U198*O198),"")</f>
        <v/>
      </c>
      <c r="AJ198" s="390"/>
      <c r="AK198" s="437" t="str">
        <f t="shared" si="17"/>
        <v/>
      </c>
      <c r="AL198" s="288" t="str">
        <f t="shared" si="18"/>
        <v/>
      </c>
      <c r="AM198" s="293"/>
      <c r="AN198" s="279"/>
      <c r="AO198" s="279"/>
      <c r="AP198" s="279"/>
      <c r="AQ198" s="279"/>
    </row>
    <row r="199" spans="1:43" ht="18" customHeight="1" x14ac:dyDescent="0.3">
      <c r="A199" s="236"/>
      <c r="B199" s="401"/>
      <c r="C199" s="274"/>
      <c r="D199" s="285"/>
      <c r="E199" s="286"/>
      <c r="F199" s="286"/>
      <c r="G199" s="286"/>
      <c r="H199" s="287" t="str">
        <f t="shared" si="13"/>
        <v/>
      </c>
      <c r="I199" s="435" t="str">
        <f t="shared" si="19"/>
        <v/>
      </c>
      <c r="J199" s="427" t="str">
        <f t="shared" si="14"/>
        <v/>
      </c>
      <c r="K199" s="382"/>
      <c r="L199" s="411"/>
      <c r="M199" s="425"/>
      <c r="O199" s="415" t="str">
        <f>IF(L199&gt;0,ROUNDDOWN((J199/AB199),2),"")</f>
        <v/>
      </c>
      <c r="P199" s="429" t="str">
        <f>IF(B199&gt;0,(#REF!*O199),"")</f>
        <v/>
      </c>
      <c r="Q199" s="285"/>
      <c r="R199" s="405"/>
      <c r="S199" s="405"/>
      <c r="T199" s="405"/>
      <c r="U199" s="406"/>
      <c r="V199" s="407" t="str">
        <f>IF(B199&gt;0,(R199-T199)+R199,"")</f>
        <v/>
      </c>
      <c r="W199" s="398"/>
      <c r="X199" s="292" t="str">
        <f>IF(B199&gt;0,IF(AE199&gt;0,(S199-R199)/(R199-T199),""),"")</f>
        <v/>
      </c>
      <c r="Y199" s="418" t="str">
        <f>IF(U199="","",IF(C199&gt;0,AK199,""))</f>
        <v/>
      </c>
      <c r="Z199" s="419" t="str">
        <f>IF(F199&gt;0,AK199+Z198,"")</f>
        <v/>
      </c>
      <c r="AA199" s="284"/>
      <c r="AB199" s="417" t="str">
        <f>IF(B199&gt;0,ABS(R199-T199)*-1,"")</f>
        <v/>
      </c>
      <c r="AC199" s="419" t="str">
        <f>IF(B199="","",IF(Q199="LONG",(U199-R199),(R199-U199)))</f>
        <v/>
      </c>
      <c r="AD199" s="390"/>
      <c r="AE199" s="396" t="str">
        <f t="shared" si="15"/>
        <v/>
      </c>
      <c r="AF199" s="397" t="str">
        <f t="shared" si="16"/>
        <v/>
      </c>
      <c r="AG199" s="392"/>
      <c r="AH199" s="437" t="str">
        <f>IF(B199&gt;0,(R199*O199),"")</f>
        <v/>
      </c>
      <c r="AI199" s="438" t="str">
        <f>IF(B199&gt;0,(U199*O199),"")</f>
        <v/>
      </c>
      <c r="AJ199" s="390"/>
      <c r="AK199" s="437" t="str">
        <f t="shared" si="17"/>
        <v/>
      </c>
      <c r="AL199" s="288" t="str">
        <f t="shared" si="18"/>
        <v/>
      </c>
      <c r="AM199" s="293"/>
      <c r="AN199" s="279"/>
      <c r="AO199" s="279"/>
      <c r="AP199" s="279"/>
      <c r="AQ199" s="279"/>
    </row>
    <row r="200" spans="1:43" ht="18" customHeight="1" x14ac:dyDescent="0.3">
      <c r="A200" s="236"/>
      <c r="B200" s="401"/>
      <c r="C200" s="274"/>
      <c r="D200" s="285"/>
      <c r="E200" s="286"/>
      <c r="F200" s="286"/>
      <c r="G200" s="286"/>
      <c r="H200" s="287" t="str">
        <f t="shared" si="13"/>
        <v/>
      </c>
      <c r="I200" s="435" t="str">
        <f t="shared" si="19"/>
        <v/>
      </c>
      <c r="J200" s="427" t="str">
        <f t="shared" si="14"/>
        <v/>
      </c>
      <c r="K200" s="382"/>
      <c r="L200" s="411"/>
      <c r="M200" s="425"/>
      <c r="O200" s="415" t="str">
        <f>IF(L200&gt;0,ROUNDDOWN((J200/AB200),2),"")</f>
        <v/>
      </c>
      <c r="P200" s="429" t="str">
        <f>IF(B200&gt;0,(#REF!*O200),"")</f>
        <v/>
      </c>
      <c r="Q200" s="285"/>
      <c r="R200" s="405"/>
      <c r="S200" s="405"/>
      <c r="T200" s="405"/>
      <c r="U200" s="406"/>
      <c r="V200" s="407" t="str">
        <f>IF(B200&gt;0,(R200-T200)+R200,"")</f>
        <v/>
      </c>
      <c r="W200" s="398"/>
      <c r="X200" s="292" t="str">
        <f>IF(B200&gt;0,IF(AE200&gt;0,(S200-R200)/(R200-T200),""),"")</f>
        <v/>
      </c>
      <c r="Y200" s="418" t="str">
        <f>IF(U200="","",IF(C200&gt;0,AK200,""))</f>
        <v/>
      </c>
      <c r="Z200" s="419" t="str">
        <f>IF(F200&gt;0,AK200+Z199,"")</f>
        <v/>
      </c>
      <c r="AA200" s="284"/>
      <c r="AB200" s="417" t="str">
        <f>IF(B200&gt;0,ABS(R200-T200)*-1,"")</f>
        <v/>
      </c>
      <c r="AC200" s="419" t="str">
        <f>IF(B200="","",IF(Q200="LONG",(U200-R200),(R200-U200)))</f>
        <v/>
      </c>
      <c r="AD200" s="390"/>
      <c r="AE200" s="396" t="str">
        <f t="shared" si="15"/>
        <v/>
      </c>
      <c r="AF200" s="397" t="str">
        <f t="shared" si="16"/>
        <v/>
      </c>
      <c r="AG200" s="392"/>
      <c r="AH200" s="437" t="str">
        <f>IF(B200&gt;0,(R200*O200),"")</f>
        <v/>
      </c>
      <c r="AI200" s="438" t="str">
        <f>IF(B200&gt;0,(U200*O200),"")</f>
        <v/>
      </c>
      <c r="AJ200" s="390"/>
      <c r="AK200" s="437" t="str">
        <f t="shared" si="17"/>
        <v/>
      </c>
      <c r="AL200" s="288" t="str">
        <f t="shared" si="18"/>
        <v/>
      </c>
      <c r="AM200" s="293"/>
      <c r="AN200" s="279"/>
      <c r="AO200" s="279"/>
      <c r="AP200" s="279"/>
      <c r="AQ200" s="279"/>
    </row>
    <row r="201" spans="1:43" ht="18" customHeight="1" x14ac:dyDescent="0.3">
      <c r="A201" s="236"/>
      <c r="B201" s="401"/>
      <c r="C201" s="274"/>
      <c r="D201" s="285"/>
      <c r="E201" s="286"/>
      <c r="F201" s="286"/>
      <c r="G201" s="286"/>
      <c r="H201" s="287" t="str">
        <f t="shared" ref="H201:H264" si="20">IF(F201="","",IF(E201&gt;1,ABS(E201-F201),""))</f>
        <v/>
      </c>
      <c r="I201" s="435" t="str">
        <f t="shared" si="19"/>
        <v/>
      </c>
      <c r="J201" s="427" t="str">
        <f t="shared" si="14"/>
        <v/>
      </c>
      <c r="K201" s="382"/>
      <c r="L201" s="411"/>
      <c r="M201" s="425"/>
      <c r="O201" s="415" t="str">
        <f>IF(L201&gt;0,ROUNDDOWN((J201/AB201),2),"")</f>
        <v/>
      </c>
      <c r="P201" s="429" t="str">
        <f>IF(B201&gt;0,(#REF!*O201),"")</f>
        <v/>
      </c>
      <c r="Q201" s="285"/>
      <c r="R201" s="405"/>
      <c r="S201" s="405"/>
      <c r="T201" s="405"/>
      <c r="U201" s="406"/>
      <c r="V201" s="407" t="str">
        <f>IF(B201&gt;0,(R201-T201)+R201,"")</f>
        <v/>
      </c>
      <c r="W201" s="398"/>
      <c r="X201" s="292" t="str">
        <f>IF(B201&gt;0,IF(AE201&gt;0,(S201-R201)/(R201-T201),""),"")</f>
        <v/>
      </c>
      <c r="Y201" s="418" t="str">
        <f>IF(U201="","",IF(C201&gt;0,AK201,""))</f>
        <v/>
      </c>
      <c r="Z201" s="419" t="str">
        <f>IF(F201&gt;0,AK201+Z200,"")</f>
        <v/>
      </c>
      <c r="AA201" s="284"/>
      <c r="AB201" s="417" t="str">
        <f>IF(B201&gt;0,ABS(R201-T201)*-1,"")</f>
        <v/>
      </c>
      <c r="AC201" s="419" t="str">
        <f>IF(B201="","",IF(Q201="LONG",(U201-R201),(R201-U201)))</f>
        <v/>
      </c>
      <c r="AD201" s="390"/>
      <c r="AE201" s="396" t="str">
        <f t="shared" si="15"/>
        <v/>
      </c>
      <c r="AF201" s="397" t="str">
        <f t="shared" si="16"/>
        <v/>
      </c>
      <c r="AG201" s="392"/>
      <c r="AH201" s="437" t="str">
        <f>IF(B201&gt;0,(R201*O201),"")</f>
        <v/>
      </c>
      <c r="AI201" s="438" t="str">
        <f>IF(B201&gt;0,(U201*O201),"")</f>
        <v/>
      </c>
      <c r="AJ201" s="390"/>
      <c r="AK201" s="437" t="str">
        <f t="shared" si="17"/>
        <v/>
      </c>
      <c r="AL201" s="288" t="str">
        <f t="shared" si="18"/>
        <v/>
      </c>
      <c r="AM201" s="293"/>
    </row>
    <row r="202" spans="1:43" ht="18" customHeight="1" x14ac:dyDescent="0.3">
      <c r="A202" s="236"/>
      <c r="B202" s="401"/>
      <c r="C202" s="274"/>
      <c r="D202" s="285"/>
      <c r="E202" s="286"/>
      <c r="F202" s="286"/>
      <c r="G202" s="286"/>
      <c r="H202" s="287" t="str">
        <f t="shared" si="20"/>
        <v/>
      </c>
      <c r="I202" s="435" t="str">
        <f t="shared" si="19"/>
        <v/>
      </c>
      <c r="J202" s="427" t="str">
        <f t="shared" si="14"/>
        <v/>
      </c>
      <c r="K202" s="382"/>
      <c r="L202" s="411"/>
      <c r="M202" s="425"/>
      <c r="O202" s="415" t="str">
        <f>IF(L202&gt;0,ROUNDDOWN((J202/AB202),2),"")</f>
        <v/>
      </c>
      <c r="P202" s="429" t="str">
        <f>IF(B202&gt;0,(#REF!*O202),"")</f>
        <v/>
      </c>
      <c r="Q202" s="285"/>
      <c r="R202" s="405"/>
      <c r="S202" s="405"/>
      <c r="T202" s="405"/>
      <c r="U202" s="406"/>
      <c r="V202" s="407" t="str">
        <f>IF(B202&gt;0,(R202-T202)+R202,"")</f>
        <v/>
      </c>
      <c r="W202" s="398"/>
      <c r="X202" s="292" t="str">
        <f>IF(B202&gt;0,IF(AE202&gt;0,(S202-R202)/(R202-T202),""),"")</f>
        <v/>
      </c>
      <c r="Y202" s="418" t="str">
        <f>IF(U202="","",IF(C202&gt;0,AK202,""))</f>
        <v/>
      </c>
      <c r="Z202" s="419" t="str">
        <f>IF(F202&gt;0,AK202+Z201,"")</f>
        <v/>
      </c>
      <c r="AA202" s="284"/>
      <c r="AB202" s="417" t="str">
        <f>IF(B202&gt;0,ABS(R202-T202)*-1,"")</f>
        <v/>
      </c>
      <c r="AC202" s="419" t="str">
        <f>IF(B202="","",IF(Q202="LONG",(U202-R202),(R202-U202)))</f>
        <v/>
      </c>
      <c r="AD202" s="390"/>
      <c r="AE202" s="396" t="str">
        <f t="shared" si="15"/>
        <v/>
      </c>
      <c r="AF202" s="397" t="str">
        <f t="shared" si="16"/>
        <v/>
      </c>
      <c r="AG202" s="392"/>
      <c r="AH202" s="437" t="str">
        <f>IF(B202&gt;0,(R202*O202),"")</f>
        <v/>
      </c>
      <c r="AI202" s="438" t="str">
        <f>IF(B202&gt;0,(U202*O202),"")</f>
        <v/>
      </c>
      <c r="AJ202" s="390"/>
      <c r="AK202" s="437" t="str">
        <f t="shared" si="17"/>
        <v/>
      </c>
      <c r="AL202" s="288" t="str">
        <f t="shared" si="18"/>
        <v/>
      </c>
      <c r="AM202" s="293"/>
    </row>
    <row r="203" spans="1:43" ht="18" customHeight="1" x14ac:dyDescent="0.3">
      <c r="A203" s="236"/>
      <c r="B203" s="401"/>
      <c r="C203" s="274"/>
      <c r="D203" s="285"/>
      <c r="E203" s="286"/>
      <c r="F203" s="286"/>
      <c r="G203" s="286"/>
      <c r="H203" s="287" t="str">
        <f t="shared" si="20"/>
        <v/>
      </c>
      <c r="I203" s="435" t="str">
        <f t="shared" si="19"/>
        <v/>
      </c>
      <c r="J203" s="427" t="str">
        <f t="shared" si="14"/>
        <v/>
      </c>
      <c r="K203" s="382"/>
      <c r="L203" s="411"/>
      <c r="M203" s="425"/>
      <c r="O203" s="415" t="str">
        <f>IF(L203&gt;0,ROUNDDOWN((J203/AB203),2),"")</f>
        <v/>
      </c>
      <c r="P203" s="429" t="str">
        <f>IF(B203&gt;0,(#REF!*O203),"")</f>
        <v/>
      </c>
      <c r="Q203" s="285"/>
      <c r="R203" s="405"/>
      <c r="S203" s="405"/>
      <c r="T203" s="405"/>
      <c r="U203" s="406"/>
      <c r="V203" s="407" t="str">
        <f>IF(B203&gt;0,(R203-T203)+R203,"")</f>
        <v/>
      </c>
      <c r="W203" s="398"/>
      <c r="X203" s="292" t="str">
        <f>IF(B203&gt;0,IF(AE203&gt;0,(S203-R203)/(R203-T203),""),"")</f>
        <v/>
      </c>
      <c r="Y203" s="418" t="str">
        <f>IF(U203="","",IF(C203&gt;0,AK203,""))</f>
        <v/>
      </c>
      <c r="Z203" s="419" t="str">
        <f>IF(F203&gt;0,AK203+Z202,"")</f>
        <v/>
      </c>
      <c r="AA203" s="284"/>
      <c r="AB203" s="417" t="str">
        <f>IF(B203&gt;0,ABS(R203-T203)*-1,"")</f>
        <v/>
      </c>
      <c r="AC203" s="419" t="str">
        <f>IF(B203="","",IF(Q203="LONG",(U203-R203),(R203-U203)))</f>
        <v/>
      </c>
      <c r="AD203" s="390"/>
      <c r="AE203" s="396" t="str">
        <f t="shared" si="15"/>
        <v/>
      </c>
      <c r="AF203" s="397" t="str">
        <f t="shared" si="16"/>
        <v/>
      </c>
      <c r="AG203" s="392"/>
      <c r="AH203" s="437" t="str">
        <f>IF(B203&gt;0,(R203*O203),"")</f>
        <v/>
      </c>
      <c r="AI203" s="438" t="str">
        <f>IF(B203&gt;0,(U203*O203),"")</f>
        <v/>
      </c>
      <c r="AJ203" s="390"/>
      <c r="AK203" s="437" t="str">
        <f t="shared" si="17"/>
        <v/>
      </c>
      <c r="AL203" s="288" t="str">
        <f t="shared" si="18"/>
        <v/>
      </c>
      <c r="AM203" s="293"/>
    </row>
    <row r="204" spans="1:43" ht="18" customHeight="1" x14ac:dyDescent="0.3">
      <c r="A204" s="236"/>
      <c r="B204" s="401"/>
      <c r="C204" s="274"/>
      <c r="D204" s="285"/>
      <c r="E204" s="286"/>
      <c r="F204" s="286"/>
      <c r="G204" s="286"/>
      <c r="H204" s="287" t="str">
        <f t="shared" si="20"/>
        <v/>
      </c>
      <c r="I204" s="435" t="str">
        <f t="shared" si="19"/>
        <v/>
      </c>
      <c r="J204" s="427" t="str">
        <f t="shared" ref="J204:J267" si="21">IF(B204&gt;0,I203*L204*-1,"")</f>
        <v/>
      </c>
      <c r="K204" s="382"/>
      <c r="L204" s="411"/>
      <c r="M204" s="425"/>
      <c r="O204" s="415" t="str">
        <f>IF(L204&gt;0,ROUNDDOWN((J204/AB204),2),"")</f>
        <v/>
      </c>
      <c r="P204" s="429" t="str">
        <f>IF(B204&gt;0,(#REF!*O204),"")</f>
        <v/>
      </c>
      <c r="Q204" s="285"/>
      <c r="R204" s="405"/>
      <c r="S204" s="405"/>
      <c r="T204" s="405"/>
      <c r="U204" s="406"/>
      <c r="V204" s="407" t="str">
        <f>IF(B204&gt;0,(R204-T204)+R204,"")</f>
        <v/>
      </c>
      <c r="W204" s="398"/>
      <c r="X204" s="292" t="str">
        <f>IF(B204&gt;0,IF(AE204&gt;0,(S204-R204)/(R204-T204),""),"")</f>
        <v/>
      </c>
      <c r="Y204" s="418" t="str">
        <f>IF(U204="","",IF(C204&gt;0,AK204,""))</f>
        <v/>
      </c>
      <c r="Z204" s="419" t="str">
        <f>IF(F204&gt;0,AK204+Z203,"")</f>
        <v/>
      </c>
      <c r="AA204" s="284"/>
      <c r="AB204" s="417" t="str">
        <f>IF(B204&gt;0,ABS(R204-T204)*-1,"")</f>
        <v/>
      </c>
      <c r="AC204" s="419" t="str">
        <f>IF(B204="","",IF(Q204="LONG",(U204-R204),(R204-U204)))</f>
        <v/>
      </c>
      <c r="AD204" s="390"/>
      <c r="AE204" s="396" t="str">
        <f t="shared" ref="AE204:AE267" si="22">IF(C204&gt;0,R204/M204,"")</f>
        <v/>
      </c>
      <c r="AF204" s="397" t="str">
        <f t="shared" ref="AF204:AF267" si="23">IF(C204&gt;0,M204/R204,"")</f>
        <v/>
      </c>
      <c r="AG204" s="392"/>
      <c r="AH204" s="437" t="str">
        <f>IF(B204&gt;0,(R204*O204),"")</f>
        <v/>
      </c>
      <c r="AI204" s="438" t="str">
        <f>IF(B204&gt;0,(U204*O204),"")</f>
        <v/>
      </c>
      <c r="AJ204" s="390"/>
      <c r="AK204" s="437" t="str">
        <f t="shared" ref="AK204:AK267" si="24">IF(C204&gt;0,AI204-AH204,"")</f>
        <v/>
      </c>
      <c r="AL204" s="288" t="str">
        <f t="shared" ref="AL204:AL267" si="25">IF(B204&gt;0,IF(O204&gt;0,(Y204/I204),""),"")</f>
        <v/>
      </c>
      <c r="AM204" s="293"/>
    </row>
    <row r="205" spans="1:43" ht="18" customHeight="1" x14ac:dyDescent="0.3">
      <c r="A205" s="236"/>
      <c r="B205" s="401"/>
      <c r="C205" s="274"/>
      <c r="D205" s="285"/>
      <c r="E205" s="286"/>
      <c r="F205" s="286"/>
      <c r="G205" s="286"/>
      <c r="H205" s="287" t="str">
        <f t="shared" si="20"/>
        <v/>
      </c>
      <c r="I205" s="435" t="str">
        <f t="shared" si="19"/>
        <v/>
      </c>
      <c r="J205" s="427" t="str">
        <f t="shared" si="21"/>
        <v/>
      </c>
      <c r="K205" s="382"/>
      <c r="L205" s="411"/>
      <c r="M205" s="425"/>
      <c r="O205" s="415" t="str">
        <f>IF(L205&gt;0,ROUNDDOWN((J205/AB205),2),"")</f>
        <v/>
      </c>
      <c r="P205" s="429" t="str">
        <f>IF(B205&gt;0,(#REF!*O205),"")</f>
        <v/>
      </c>
      <c r="Q205" s="285"/>
      <c r="R205" s="405"/>
      <c r="S205" s="405"/>
      <c r="T205" s="405"/>
      <c r="U205" s="406"/>
      <c r="V205" s="407" t="str">
        <f>IF(B205&gt;0,(R205-T205)+R205,"")</f>
        <v/>
      </c>
      <c r="W205" s="398"/>
      <c r="X205" s="292" t="str">
        <f>IF(B205&gt;0,IF(AE205&gt;0,(S205-R205)/(R205-T205),""),"")</f>
        <v/>
      </c>
      <c r="Y205" s="418" t="str">
        <f>IF(U205="","",IF(C205&gt;0,AK205,""))</f>
        <v/>
      </c>
      <c r="Z205" s="419" t="str">
        <f>IF(F205&gt;0,AK205+Z204,"")</f>
        <v/>
      </c>
      <c r="AA205" s="284"/>
      <c r="AB205" s="417" t="str">
        <f>IF(B205&gt;0,ABS(R205-T205)*-1,"")</f>
        <v/>
      </c>
      <c r="AC205" s="419" t="str">
        <f>IF(B205="","",IF(Q205="LONG",(U205-R205),(R205-U205)))</f>
        <v/>
      </c>
      <c r="AD205" s="390"/>
      <c r="AE205" s="396" t="str">
        <f t="shared" si="22"/>
        <v/>
      </c>
      <c r="AF205" s="397" t="str">
        <f t="shared" si="23"/>
        <v/>
      </c>
      <c r="AG205" s="392"/>
      <c r="AH205" s="437" t="str">
        <f>IF(B205&gt;0,(R205*O205),"")</f>
        <v/>
      </c>
      <c r="AI205" s="438" t="str">
        <f>IF(B205&gt;0,(U205*O205),"")</f>
        <v/>
      </c>
      <c r="AJ205" s="390"/>
      <c r="AK205" s="437" t="str">
        <f t="shared" si="24"/>
        <v/>
      </c>
      <c r="AL205" s="288" t="str">
        <f t="shared" si="25"/>
        <v/>
      </c>
      <c r="AM205" s="293"/>
    </row>
    <row r="206" spans="1:43" ht="18" customHeight="1" x14ac:dyDescent="0.3">
      <c r="A206" s="236"/>
      <c r="B206" s="401"/>
      <c r="C206" s="274"/>
      <c r="D206" s="285"/>
      <c r="E206" s="286"/>
      <c r="F206" s="286"/>
      <c r="G206" s="286"/>
      <c r="H206" s="287" t="str">
        <f t="shared" si="20"/>
        <v/>
      </c>
      <c r="I206" s="435" t="str">
        <f t="shared" si="19"/>
        <v/>
      </c>
      <c r="J206" s="427" t="str">
        <f t="shared" si="21"/>
        <v/>
      </c>
      <c r="K206" s="382"/>
      <c r="L206" s="411"/>
      <c r="M206" s="425"/>
      <c r="O206" s="415" t="str">
        <f>IF(L206&gt;0,ROUNDDOWN((J206/AB206),2),"")</f>
        <v/>
      </c>
      <c r="P206" s="429" t="str">
        <f>IF(B206&gt;0,(#REF!*O206),"")</f>
        <v/>
      </c>
      <c r="Q206" s="285"/>
      <c r="R206" s="405"/>
      <c r="S206" s="405"/>
      <c r="T206" s="405"/>
      <c r="U206" s="406"/>
      <c r="V206" s="407" t="str">
        <f>IF(B206&gt;0,(R206-T206)+R206,"")</f>
        <v/>
      </c>
      <c r="W206" s="398"/>
      <c r="X206" s="292" t="str">
        <f>IF(B206&gt;0,IF(AE206&gt;0,(S206-R206)/(R206-T206),""),"")</f>
        <v/>
      </c>
      <c r="Y206" s="418" t="str">
        <f>IF(U206="","",IF(C206&gt;0,AK206,""))</f>
        <v/>
      </c>
      <c r="Z206" s="419" t="str">
        <f>IF(F206&gt;0,AK206+Z205,"")</f>
        <v/>
      </c>
      <c r="AA206" s="284"/>
      <c r="AB206" s="417" t="str">
        <f>IF(B206&gt;0,ABS(R206-T206)*-1,"")</f>
        <v/>
      </c>
      <c r="AC206" s="419" t="str">
        <f>IF(B206="","",IF(Q206="LONG",(U206-R206),(R206-U206)))</f>
        <v/>
      </c>
      <c r="AD206" s="390"/>
      <c r="AE206" s="396" t="str">
        <f t="shared" si="22"/>
        <v/>
      </c>
      <c r="AF206" s="397" t="str">
        <f t="shared" si="23"/>
        <v/>
      </c>
      <c r="AG206" s="392"/>
      <c r="AH206" s="437" t="str">
        <f>IF(B206&gt;0,(R206*O206),"")</f>
        <v/>
      </c>
      <c r="AI206" s="438" t="str">
        <f>IF(B206&gt;0,(U206*O206),"")</f>
        <v/>
      </c>
      <c r="AJ206" s="390"/>
      <c r="AK206" s="437" t="str">
        <f t="shared" si="24"/>
        <v/>
      </c>
      <c r="AL206" s="288" t="str">
        <f t="shared" si="25"/>
        <v/>
      </c>
      <c r="AM206" s="293"/>
    </row>
    <row r="207" spans="1:43" ht="18" customHeight="1" x14ac:dyDescent="0.3">
      <c r="A207" s="236"/>
      <c r="B207" s="401"/>
      <c r="C207" s="274"/>
      <c r="D207" s="285"/>
      <c r="E207" s="286"/>
      <c r="F207" s="286"/>
      <c r="G207" s="286"/>
      <c r="H207" s="287" t="str">
        <f t="shared" si="20"/>
        <v/>
      </c>
      <c r="I207" s="435" t="str">
        <f t="shared" si="19"/>
        <v/>
      </c>
      <c r="J207" s="427" t="str">
        <f t="shared" si="21"/>
        <v/>
      </c>
      <c r="K207" s="382"/>
      <c r="L207" s="411"/>
      <c r="M207" s="425"/>
      <c r="O207" s="415" t="str">
        <f>IF(L207&gt;0,ROUNDDOWN((J207/AB207),2),"")</f>
        <v/>
      </c>
      <c r="P207" s="429" t="str">
        <f>IF(B207&gt;0,(#REF!*O207),"")</f>
        <v/>
      </c>
      <c r="Q207" s="285"/>
      <c r="R207" s="405"/>
      <c r="S207" s="405"/>
      <c r="T207" s="405"/>
      <c r="U207" s="406"/>
      <c r="V207" s="407" t="str">
        <f>IF(B207&gt;0,(R207-T207)+R207,"")</f>
        <v/>
      </c>
      <c r="W207" s="398"/>
      <c r="X207" s="292" t="str">
        <f>IF(B207&gt;0,IF(AE207&gt;0,(S207-R207)/(R207-T207),""),"")</f>
        <v/>
      </c>
      <c r="Y207" s="418" t="str">
        <f>IF(U207="","",IF(C207&gt;0,AK207,""))</f>
        <v/>
      </c>
      <c r="Z207" s="419" t="str">
        <f>IF(F207&gt;0,AK207+Z206,"")</f>
        <v/>
      </c>
      <c r="AA207" s="284"/>
      <c r="AB207" s="417" t="str">
        <f>IF(B207&gt;0,ABS(R207-T207)*-1,"")</f>
        <v/>
      </c>
      <c r="AC207" s="419" t="str">
        <f>IF(B207="","",IF(Q207="LONG",(U207-R207),(R207-U207)))</f>
        <v/>
      </c>
      <c r="AD207" s="390"/>
      <c r="AE207" s="396" t="str">
        <f t="shared" si="22"/>
        <v/>
      </c>
      <c r="AF207" s="397" t="str">
        <f t="shared" si="23"/>
        <v/>
      </c>
      <c r="AG207" s="392"/>
      <c r="AH207" s="437" t="str">
        <f>IF(B207&gt;0,(R207*O207),"")</f>
        <v/>
      </c>
      <c r="AI207" s="438" t="str">
        <f>IF(B207&gt;0,(U207*O207),"")</f>
        <v/>
      </c>
      <c r="AJ207" s="390"/>
      <c r="AK207" s="437" t="str">
        <f t="shared" si="24"/>
        <v/>
      </c>
      <c r="AL207" s="288" t="str">
        <f t="shared" si="25"/>
        <v/>
      </c>
      <c r="AM207" s="293"/>
    </row>
    <row r="208" spans="1:43" ht="18" customHeight="1" x14ac:dyDescent="0.3">
      <c r="A208" s="236"/>
      <c r="B208" s="401"/>
      <c r="C208" s="274"/>
      <c r="D208" s="285"/>
      <c r="E208" s="286"/>
      <c r="F208" s="286"/>
      <c r="G208" s="286"/>
      <c r="H208" s="287" t="str">
        <f t="shared" si="20"/>
        <v/>
      </c>
      <c r="I208" s="435" t="str">
        <f t="shared" si="19"/>
        <v/>
      </c>
      <c r="J208" s="427" t="str">
        <f t="shared" si="21"/>
        <v/>
      </c>
      <c r="K208" s="382"/>
      <c r="L208" s="411"/>
      <c r="M208" s="425"/>
      <c r="O208" s="415" t="str">
        <f>IF(L208&gt;0,ROUNDDOWN((J208/AB208),2),"")</f>
        <v/>
      </c>
      <c r="P208" s="429" t="str">
        <f>IF(B208&gt;0,(#REF!*O208),"")</f>
        <v/>
      </c>
      <c r="Q208" s="285"/>
      <c r="R208" s="405"/>
      <c r="S208" s="405"/>
      <c r="T208" s="405"/>
      <c r="U208" s="406"/>
      <c r="V208" s="407" t="str">
        <f>IF(B208&gt;0,(R208-T208)+R208,"")</f>
        <v/>
      </c>
      <c r="W208" s="398"/>
      <c r="X208" s="292" t="str">
        <f>IF(B208&gt;0,IF(AE208&gt;0,(S208-R208)/(R208-T208),""),"")</f>
        <v/>
      </c>
      <c r="Y208" s="418" t="str">
        <f>IF(U208="","",IF(C208&gt;0,AK208,""))</f>
        <v/>
      </c>
      <c r="Z208" s="419" t="str">
        <f>IF(F208&gt;0,AK208+Z207,"")</f>
        <v/>
      </c>
      <c r="AA208" s="284"/>
      <c r="AB208" s="417" t="str">
        <f>IF(B208&gt;0,ABS(R208-T208)*-1,"")</f>
        <v/>
      </c>
      <c r="AC208" s="419" t="str">
        <f>IF(B208="","",IF(Q208="LONG",(U208-R208),(R208-U208)))</f>
        <v/>
      </c>
      <c r="AD208" s="390"/>
      <c r="AE208" s="396" t="str">
        <f t="shared" si="22"/>
        <v/>
      </c>
      <c r="AF208" s="397" t="str">
        <f t="shared" si="23"/>
        <v/>
      </c>
      <c r="AG208" s="392"/>
      <c r="AH208" s="437" t="str">
        <f>IF(B208&gt;0,(R208*O208),"")</f>
        <v/>
      </c>
      <c r="AI208" s="438" t="str">
        <f>IF(B208&gt;0,(U208*O208),"")</f>
        <v/>
      </c>
      <c r="AJ208" s="390"/>
      <c r="AK208" s="437" t="str">
        <f t="shared" si="24"/>
        <v/>
      </c>
      <c r="AL208" s="288" t="str">
        <f t="shared" si="25"/>
        <v/>
      </c>
      <c r="AM208" s="293"/>
    </row>
    <row r="209" spans="1:39" ht="18" customHeight="1" x14ac:dyDescent="0.3">
      <c r="A209" s="236"/>
      <c r="B209" s="401"/>
      <c r="C209" s="274"/>
      <c r="D209" s="285"/>
      <c r="E209" s="286"/>
      <c r="F209" s="286"/>
      <c r="G209" s="286"/>
      <c r="H209" s="287" t="str">
        <f t="shared" si="20"/>
        <v/>
      </c>
      <c r="I209" s="435" t="str">
        <f t="shared" si="19"/>
        <v/>
      </c>
      <c r="J209" s="427" t="str">
        <f t="shared" si="21"/>
        <v/>
      </c>
      <c r="K209" s="382"/>
      <c r="L209" s="411"/>
      <c r="M209" s="425"/>
      <c r="O209" s="415" t="str">
        <f>IF(L209&gt;0,ROUNDDOWN((J209/AB209),2),"")</f>
        <v/>
      </c>
      <c r="P209" s="429" t="str">
        <f>IF(B209&gt;0,(#REF!*O209),"")</f>
        <v/>
      </c>
      <c r="Q209" s="285"/>
      <c r="R209" s="405"/>
      <c r="S209" s="405"/>
      <c r="T209" s="405"/>
      <c r="U209" s="406"/>
      <c r="V209" s="407" t="str">
        <f>IF(B209&gt;0,(R209-T209)+R209,"")</f>
        <v/>
      </c>
      <c r="W209" s="398"/>
      <c r="X209" s="292" t="str">
        <f>IF(B209&gt;0,IF(AE209&gt;0,(S209-R209)/(R209-T209),""),"")</f>
        <v/>
      </c>
      <c r="Y209" s="418" t="str">
        <f>IF(U209="","",IF(C209&gt;0,AK209,""))</f>
        <v/>
      </c>
      <c r="Z209" s="419" t="str">
        <f>IF(F209&gt;0,AK209+Z208,"")</f>
        <v/>
      </c>
      <c r="AA209" s="284"/>
      <c r="AB209" s="417" t="str">
        <f>IF(B209&gt;0,ABS(R209-T209)*-1,"")</f>
        <v/>
      </c>
      <c r="AC209" s="419" t="str">
        <f>IF(B209="","",IF(Q209="LONG",(U209-R209),(R209-U209)))</f>
        <v/>
      </c>
      <c r="AD209" s="390"/>
      <c r="AE209" s="396" t="str">
        <f t="shared" si="22"/>
        <v/>
      </c>
      <c r="AF209" s="397" t="str">
        <f t="shared" si="23"/>
        <v/>
      </c>
      <c r="AG209" s="392"/>
      <c r="AH209" s="437" t="str">
        <f>IF(B209&gt;0,(R209*O209),"")</f>
        <v/>
      </c>
      <c r="AI209" s="438" t="str">
        <f>IF(B209&gt;0,(U209*O209),"")</f>
        <v/>
      </c>
      <c r="AJ209" s="390"/>
      <c r="AK209" s="437" t="str">
        <f t="shared" si="24"/>
        <v/>
      </c>
      <c r="AL209" s="288" t="str">
        <f t="shared" si="25"/>
        <v/>
      </c>
      <c r="AM209" s="293"/>
    </row>
    <row r="210" spans="1:39" ht="18" customHeight="1" x14ac:dyDescent="0.3">
      <c r="A210" s="236"/>
      <c r="B210" s="401"/>
      <c r="C210" s="274"/>
      <c r="D210" s="285"/>
      <c r="E210" s="286"/>
      <c r="F210" s="286"/>
      <c r="G210" s="286"/>
      <c r="H210" s="287" t="str">
        <f t="shared" si="20"/>
        <v/>
      </c>
      <c r="I210" s="435" t="str">
        <f t="shared" si="19"/>
        <v/>
      </c>
      <c r="J210" s="427" t="str">
        <f t="shared" si="21"/>
        <v/>
      </c>
      <c r="K210" s="382"/>
      <c r="L210" s="411"/>
      <c r="M210" s="425"/>
      <c r="O210" s="415" t="str">
        <f>IF(L210&gt;0,ROUNDDOWN((J210/AB210),2),"")</f>
        <v/>
      </c>
      <c r="P210" s="429" t="str">
        <f>IF(B210&gt;0,(#REF!*O210),"")</f>
        <v/>
      </c>
      <c r="Q210" s="285"/>
      <c r="R210" s="405"/>
      <c r="S210" s="405"/>
      <c r="T210" s="405"/>
      <c r="U210" s="406"/>
      <c r="V210" s="407" t="str">
        <f>IF(B210&gt;0,(R210-T210)+R210,"")</f>
        <v/>
      </c>
      <c r="W210" s="398"/>
      <c r="X210" s="292" t="str">
        <f>IF(B210&gt;0,IF(AE210&gt;0,(S210-R210)/(R210-T210),""),"")</f>
        <v/>
      </c>
      <c r="Y210" s="418" t="str">
        <f>IF(U210="","",IF(C210&gt;0,AK210,""))</f>
        <v/>
      </c>
      <c r="Z210" s="419" t="str">
        <f>IF(F210&gt;0,AK210+Z209,"")</f>
        <v/>
      </c>
      <c r="AA210" s="284"/>
      <c r="AB210" s="417" t="str">
        <f>IF(B210&gt;0,ABS(R210-T210)*-1,"")</f>
        <v/>
      </c>
      <c r="AC210" s="419" t="str">
        <f>IF(B210="","",IF(Q210="LONG",(U210-R210),(R210-U210)))</f>
        <v/>
      </c>
      <c r="AD210" s="390"/>
      <c r="AE210" s="396" t="str">
        <f t="shared" si="22"/>
        <v/>
      </c>
      <c r="AF210" s="397" t="str">
        <f t="shared" si="23"/>
        <v/>
      </c>
      <c r="AG210" s="392"/>
      <c r="AH210" s="437" t="str">
        <f>IF(B210&gt;0,(R210*O210),"")</f>
        <v/>
      </c>
      <c r="AI210" s="438" t="str">
        <f>IF(B210&gt;0,(U210*O210),"")</f>
        <v/>
      </c>
      <c r="AJ210" s="390"/>
      <c r="AK210" s="437" t="str">
        <f t="shared" si="24"/>
        <v/>
      </c>
      <c r="AL210" s="288" t="str">
        <f t="shared" si="25"/>
        <v/>
      </c>
      <c r="AM210" s="293"/>
    </row>
    <row r="211" spans="1:39" ht="18" customHeight="1" x14ac:dyDescent="0.3">
      <c r="A211" s="236"/>
      <c r="B211" s="401"/>
      <c r="C211" s="274"/>
      <c r="D211" s="285"/>
      <c r="E211" s="286"/>
      <c r="F211" s="286"/>
      <c r="G211" s="286"/>
      <c r="H211" s="287" t="str">
        <f t="shared" si="20"/>
        <v/>
      </c>
      <c r="I211" s="435" t="str">
        <f t="shared" si="19"/>
        <v/>
      </c>
      <c r="J211" s="427" t="str">
        <f t="shared" si="21"/>
        <v/>
      </c>
      <c r="K211" s="382"/>
      <c r="L211" s="411"/>
      <c r="M211" s="425"/>
      <c r="O211" s="415" t="str">
        <f>IF(L211&gt;0,ROUNDDOWN((J211/AB211),2),"")</f>
        <v/>
      </c>
      <c r="P211" s="429" t="str">
        <f>IF(B211&gt;0,(#REF!*O211),"")</f>
        <v/>
      </c>
      <c r="Q211" s="285"/>
      <c r="R211" s="405"/>
      <c r="S211" s="405"/>
      <c r="T211" s="405"/>
      <c r="U211" s="406"/>
      <c r="V211" s="407" t="str">
        <f>IF(B211&gt;0,(R211-T211)+R211,"")</f>
        <v/>
      </c>
      <c r="W211" s="398"/>
      <c r="X211" s="292" t="str">
        <f>IF(B211&gt;0,IF(AE211&gt;0,(S211-R211)/(R211-T211),""),"")</f>
        <v/>
      </c>
      <c r="Y211" s="418" t="str">
        <f>IF(U211="","",IF(C211&gt;0,AK211,""))</f>
        <v/>
      </c>
      <c r="Z211" s="419" t="str">
        <f>IF(F211&gt;0,AK211+Z210,"")</f>
        <v/>
      </c>
      <c r="AA211" s="284"/>
      <c r="AB211" s="417" t="str">
        <f>IF(B211&gt;0,ABS(R211-T211)*-1,"")</f>
        <v/>
      </c>
      <c r="AC211" s="419" t="str">
        <f>IF(B211="","",IF(Q211="LONG",(U211-R211),(R211-U211)))</f>
        <v/>
      </c>
      <c r="AD211" s="390"/>
      <c r="AE211" s="396" t="str">
        <f t="shared" si="22"/>
        <v/>
      </c>
      <c r="AF211" s="397" t="str">
        <f t="shared" si="23"/>
        <v/>
      </c>
      <c r="AG211" s="392"/>
      <c r="AH211" s="437" t="str">
        <f>IF(B211&gt;0,(R211*O211),"")</f>
        <v/>
      </c>
      <c r="AI211" s="438" t="str">
        <f>IF(B211&gt;0,(U211*O211),"")</f>
        <v/>
      </c>
      <c r="AJ211" s="390"/>
      <c r="AK211" s="437" t="str">
        <f t="shared" si="24"/>
        <v/>
      </c>
      <c r="AL211" s="288" t="str">
        <f t="shared" si="25"/>
        <v/>
      </c>
      <c r="AM211" s="293"/>
    </row>
    <row r="212" spans="1:39" ht="18" customHeight="1" x14ac:dyDescent="0.3">
      <c r="A212" s="236"/>
      <c r="B212" s="401"/>
      <c r="C212" s="274"/>
      <c r="D212" s="285"/>
      <c r="E212" s="286"/>
      <c r="F212" s="286"/>
      <c r="G212" s="286"/>
      <c r="H212" s="287" t="str">
        <f t="shared" si="20"/>
        <v/>
      </c>
      <c r="I212" s="435" t="str">
        <f t="shared" si="19"/>
        <v/>
      </c>
      <c r="J212" s="427" t="str">
        <f t="shared" si="21"/>
        <v/>
      </c>
      <c r="K212" s="382"/>
      <c r="L212" s="411"/>
      <c r="M212" s="425"/>
      <c r="O212" s="415" t="str">
        <f>IF(L212&gt;0,ROUNDDOWN((J212/AB212),2),"")</f>
        <v/>
      </c>
      <c r="P212" s="429" t="str">
        <f>IF(B212&gt;0,(#REF!*O212),"")</f>
        <v/>
      </c>
      <c r="Q212" s="285"/>
      <c r="R212" s="405"/>
      <c r="S212" s="405"/>
      <c r="T212" s="405"/>
      <c r="U212" s="406"/>
      <c r="V212" s="407" t="str">
        <f>IF(B212&gt;0,(R212-T212)+R212,"")</f>
        <v/>
      </c>
      <c r="W212" s="398"/>
      <c r="X212" s="292" t="str">
        <f>IF(B212&gt;0,IF(AE212&gt;0,(S212-R212)/(R212-T212),""),"")</f>
        <v/>
      </c>
      <c r="Y212" s="418" t="str">
        <f>IF(U212="","",IF(C212&gt;0,AK212,""))</f>
        <v/>
      </c>
      <c r="Z212" s="419" t="str">
        <f>IF(F212&gt;0,AK212+Z211,"")</f>
        <v/>
      </c>
      <c r="AA212" s="284"/>
      <c r="AB212" s="417" t="str">
        <f>IF(B212&gt;0,ABS(R212-T212)*-1,"")</f>
        <v/>
      </c>
      <c r="AC212" s="419" t="str">
        <f>IF(B212="","",IF(Q212="LONG",(U212-R212),(R212-U212)))</f>
        <v/>
      </c>
      <c r="AD212" s="390"/>
      <c r="AE212" s="396" t="str">
        <f t="shared" si="22"/>
        <v/>
      </c>
      <c r="AF212" s="397" t="str">
        <f t="shared" si="23"/>
        <v/>
      </c>
      <c r="AG212" s="392"/>
      <c r="AH212" s="437" t="str">
        <f>IF(B212&gt;0,(R212*O212),"")</f>
        <v/>
      </c>
      <c r="AI212" s="438" t="str">
        <f>IF(B212&gt;0,(U212*O212),"")</f>
        <v/>
      </c>
      <c r="AJ212" s="390"/>
      <c r="AK212" s="437" t="str">
        <f t="shared" si="24"/>
        <v/>
      </c>
      <c r="AL212" s="288" t="str">
        <f t="shared" si="25"/>
        <v/>
      </c>
      <c r="AM212" s="293"/>
    </row>
    <row r="213" spans="1:39" ht="18" customHeight="1" x14ac:dyDescent="0.3">
      <c r="A213" s="236"/>
      <c r="B213" s="401"/>
      <c r="C213" s="274"/>
      <c r="D213" s="285"/>
      <c r="E213" s="286"/>
      <c r="F213" s="286"/>
      <c r="G213" s="286"/>
      <c r="H213" s="287" t="str">
        <f t="shared" si="20"/>
        <v/>
      </c>
      <c r="I213" s="435" t="str">
        <f t="shared" si="19"/>
        <v/>
      </c>
      <c r="J213" s="427" t="str">
        <f t="shared" si="21"/>
        <v/>
      </c>
      <c r="K213" s="382"/>
      <c r="L213" s="411"/>
      <c r="M213" s="425"/>
      <c r="O213" s="415" t="str">
        <f>IF(L213&gt;0,ROUNDDOWN((J213/AB213),2),"")</f>
        <v/>
      </c>
      <c r="P213" s="429" t="str">
        <f>IF(B213&gt;0,(#REF!*O213),"")</f>
        <v/>
      </c>
      <c r="Q213" s="285"/>
      <c r="R213" s="405"/>
      <c r="S213" s="405"/>
      <c r="T213" s="405"/>
      <c r="U213" s="406"/>
      <c r="V213" s="407" t="str">
        <f>IF(B213&gt;0,(R213-T213)+R213,"")</f>
        <v/>
      </c>
      <c r="W213" s="398"/>
      <c r="X213" s="292" t="str">
        <f>IF(B213&gt;0,IF(AE213&gt;0,(S213-R213)/(R213-T213),""),"")</f>
        <v/>
      </c>
      <c r="Y213" s="418" t="str">
        <f>IF(U213="","",IF(C213&gt;0,AK213,""))</f>
        <v/>
      </c>
      <c r="Z213" s="419" t="str">
        <f>IF(F213&gt;0,AK213+Z212,"")</f>
        <v/>
      </c>
      <c r="AA213" s="284"/>
      <c r="AB213" s="417" t="str">
        <f>IF(B213&gt;0,ABS(R213-T213)*-1,"")</f>
        <v/>
      </c>
      <c r="AC213" s="419" t="str">
        <f>IF(B213="","",IF(Q213="LONG",(U213-R213),(R213-U213)))</f>
        <v/>
      </c>
      <c r="AD213" s="390"/>
      <c r="AE213" s="396" t="str">
        <f t="shared" si="22"/>
        <v/>
      </c>
      <c r="AF213" s="397" t="str">
        <f t="shared" si="23"/>
        <v/>
      </c>
      <c r="AG213" s="392"/>
      <c r="AH213" s="437" t="str">
        <f>IF(B213&gt;0,(R213*O213),"")</f>
        <v/>
      </c>
      <c r="AI213" s="438" t="str">
        <f>IF(B213&gt;0,(U213*O213),"")</f>
        <v/>
      </c>
      <c r="AJ213" s="390"/>
      <c r="AK213" s="437" t="str">
        <f t="shared" si="24"/>
        <v/>
      </c>
      <c r="AL213" s="288" t="str">
        <f t="shared" si="25"/>
        <v/>
      </c>
      <c r="AM213" s="293"/>
    </row>
    <row r="214" spans="1:39" ht="18" customHeight="1" x14ac:dyDescent="0.3">
      <c r="A214" s="236"/>
      <c r="B214" s="401"/>
      <c r="C214" s="274"/>
      <c r="D214" s="285"/>
      <c r="E214" s="286"/>
      <c r="F214" s="286"/>
      <c r="G214" s="286"/>
      <c r="H214" s="287" t="str">
        <f t="shared" si="20"/>
        <v/>
      </c>
      <c r="I214" s="435" t="str">
        <f t="shared" si="19"/>
        <v/>
      </c>
      <c r="J214" s="427" t="str">
        <f t="shared" si="21"/>
        <v/>
      </c>
      <c r="K214" s="382"/>
      <c r="L214" s="411"/>
      <c r="M214" s="425"/>
      <c r="O214" s="415" t="str">
        <f>IF(L214&gt;0,ROUNDDOWN((J214/AB214),2),"")</f>
        <v/>
      </c>
      <c r="P214" s="429" t="str">
        <f>IF(B214&gt;0,(#REF!*O214),"")</f>
        <v/>
      </c>
      <c r="Q214" s="285"/>
      <c r="R214" s="405"/>
      <c r="S214" s="405"/>
      <c r="T214" s="405"/>
      <c r="U214" s="406"/>
      <c r="V214" s="407" t="str">
        <f>IF(B214&gt;0,(R214-T214)+R214,"")</f>
        <v/>
      </c>
      <c r="W214" s="398"/>
      <c r="X214" s="292" t="str">
        <f>IF(B214&gt;0,IF(AE214&gt;0,(S214-R214)/(R214-T214),""),"")</f>
        <v/>
      </c>
      <c r="Y214" s="418" t="str">
        <f>IF(U214="","",IF(C214&gt;0,AK214,""))</f>
        <v/>
      </c>
      <c r="Z214" s="419" t="str">
        <f>IF(F214&gt;0,AK214+Z213,"")</f>
        <v/>
      </c>
      <c r="AA214" s="284"/>
      <c r="AB214" s="417" t="str">
        <f>IF(B214&gt;0,ABS(R214-T214)*-1,"")</f>
        <v/>
      </c>
      <c r="AC214" s="419" t="str">
        <f>IF(B214="","",IF(Q214="LONG",(U214-R214),(R214-U214)))</f>
        <v/>
      </c>
      <c r="AD214" s="390"/>
      <c r="AE214" s="396" t="str">
        <f t="shared" si="22"/>
        <v/>
      </c>
      <c r="AF214" s="397" t="str">
        <f t="shared" si="23"/>
        <v/>
      </c>
      <c r="AG214" s="392"/>
      <c r="AH214" s="437" t="str">
        <f>IF(B214&gt;0,(R214*O214),"")</f>
        <v/>
      </c>
      <c r="AI214" s="438" t="str">
        <f>IF(B214&gt;0,(U214*O214),"")</f>
        <v/>
      </c>
      <c r="AJ214" s="390"/>
      <c r="AK214" s="437" t="str">
        <f t="shared" si="24"/>
        <v/>
      </c>
      <c r="AL214" s="288" t="str">
        <f t="shared" si="25"/>
        <v/>
      </c>
      <c r="AM214" s="293"/>
    </row>
    <row r="215" spans="1:39" ht="18" customHeight="1" x14ac:dyDescent="0.3">
      <c r="A215" s="236"/>
      <c r="B215" s="401"/>
      <c r="C215" s="274"/>
      <c r="D215" s="285"/>
      <c r="E215" s="286"/>
      <c r="F215" s="286"/>
      <c r="G215" s="286"/>
      <c r="H215" s="287" t="str">
        <f t="shared" si="20"/>
        <v/>
      </c>
      <c r="I215" s="435" t="str">
        <f t="shared" si="19"/>
        <v/>
      </c>
      <c r="J215" s="427" t="str">
        <f t="shared" si="21"/>
        <v/>
      </c>
      <c r="K215" s="382"/>
      <c r="L215" s="411"/>
      <c r="M215" s="425"/>
      <c r="O215" s="415" t="str">
        <f>IF(L215&gt;0,ROUNDDOWN((J215/AB215),2),"")</f>
        <v/>
      </c>
      <c r="P215" s="429" t="str">
        <f>IF(B215&gt;0,(#REF!*O215),"")</f>
        <v/>
      </c>
      <c r="Q215" s="285"/>
      <c r="R215" s="405"/>
      <c r="S215" s="405"/>
      <c r="T215" s="405"/>
      <c r="U215" s="406"/>
      <c r="V215" s="407" t="str">
        <f>IF(B215&gt;0,(R215-T215)+R215,"")</f>
        <v/>
      </c>
      <c r="W215" s="398"/>
      <c r="X215" s="292" t="str">
        <f>IF(B215&gt;0,IF(AE215&gt;0,(S215-R215)/(R215-T215),""),"")</f>
        <v/>
      </c>
      <c r="Y215" s="418" t="str">
        <f>IF(U215="","",IF(C215&gt;0,AK215,""))</f>
        <v/>
      </c>
      <c r="Z215" s="419" t="str">
        <f>IF(F215&gt;0,AK215+Z214,"")</f>
        <v/>
      </c>
      <c r="AA215" s="284"/>
      <c r="AB215" s="417" t="str">
        <f>IF(B215&gt;0,ABS(R215-T215)*-1,"")</f>
        <v/>
      </c>
      <c r="AC215" s="419" t="str">
        <f>IF(B215="","",IF(Q215="LONG",(U215-R215),(R215-U215)))</f>
        <v/>
      </c>
      <c r="AD215" s="390"/>
      <c r="AE215" s="396" t="str">
        <f t="shared" si="22"/>
        <v/>
      </c>
      <c r="AF215" s="397" t="str">
        <f t="shared" si="23"/>
        <v/>
      </c>
      <c r="AG215" s="392"/>
      <c r="AH215" s="437" t="str">
        <f>IF(B215&gt;0,(R215*O215),"")</f>
        <v/>
      </c>
      <c r="AI215" s="438" t="str">
        <f>IF(B215&gt;0,(U215*O215),"")</f>
        <v/>
      </c>
      <c r="AJ215" s="390"/>
      <c r="AK215" s="437" t="str">
        <f t="shared" si="24"/>
        <v/>
      </c>
      <c r="AL215" s="288" t="str">
        <f t="shared" si="25"/>
        <v/>
      </c>
      <c r="AM215" s="293"/>
    </row>
    <row r="216" spans="1:39" ht="18" customHeight="1" x14ac:dyDescent="0.3">
      <c r="A216" s="236"/>
      <c r="B216" s="401"/>
      <c r="C216" s="274"/>
      <c r="D216" s="285"/>
      <c r="E216" s="286"/>
      <c r="F216" s="286"/>
      <c r="G216" s="286"/>
      <c r="H216" s="287" t="str">
        <f t="shared" si="20"/>
        <v/>
      </c>
      <c r="I216" s="435" t="str">
        <f t="shared" si="19"/>
        <v/>
      </c>
      <c r="J216" s="427" t="str">
        <f t="shared" si="21"/>
        <v/>
      </c>
      <c r="K216" s="382"/>
      <c r="L216" s="411"/>
      <c r="M216" s="425"/>
      <c r="O216" s="415" t="str">
        <f>IF(L216&gt;0,ROUNDDOWN((J216/AB216),2),"")</f>
        <v/>
      </c>
      <c r="P216" s="429" t="str">
        <f>IF(B216&gt;0,(#REF!*O216),"")</f>
        <v/>
      </c>
      <c r="Q216" s="285"/>
      <c r="R216" s="405"/>
      <c r="S216" s="405"/>
      <c r="T216" s="405"/>
      <c r="U216" s="406"/>
      <c r="V216" s="407" t="str">
        <f>IF(B216&gt;0,(R216-T216)+R216,"")</f>
        <v/>
      </c>
      <c r="W216" s="398"/>
      <c r="X216" s="292" t="str">
        <f>IF(B216&gt;0,IF(AE216&gt;0,(S216-R216)/(R216-T216),""),"")</f>
        <v/>
      </c>
      <c r="Y216" s="418" t="str">
        <f>IF(U216="","",IF(C216&gt;0,AK216,""))</f>
        <v/>
      </c>
      <c r="Z216" s="419" t="str">
        <f>IF(F216&gt;0,AK216+Z215,"")</f>
        <v/>
      </c>
      <c r="AA216" s="284"/>
      <c r="AB216" s="417" t="str">
        <f>IF(B216&gt;0,ABS(R216-T216)*-1,"")</f>
        <v/>
      </c>
      <c r="AC216" s="419" t="str">
        <f>IF(B216="","",IF(Q216="LONG",(U216-R216),(R216-U216)))</f>
        <v/>
      </c>
      <c r="AD216" s="390"/>
      <c r="AE216" s="396" t="str">
        <f t="shared" si="22"/>
        <v/>
      </c>
      <c r="AF216" s="397" t="str">
        <f t="shared" si="23"/>
        <v/>
      </c>
      <c r="AG216" s="392"/>
      <c r="AH216" s="437" t="str">
        <f>IF(B216&gt;0,(R216*O216),"")</f>
        <v/>
      </c>
      <c r="AI216" s="438" t="str">
        <f>IF(B216&gt;0,(U216*O216),"")</f>
        <v/>
      </c>
      <c r="AJ216" s="390"/>
      <c r="AK216" s="437" t="str">
        <f t="shared" si="24"/>
        <v/>
      </c>
      <c r="AL216" s="288" t="str">
        <f t="shared" si="25"/>
        <v/>
      </c>
      <c r="AM216" s="293"/>
    </row>
    <row r="217" spans="1:39" ht="18" customHeight="1" x14ac:dyDescent="0.3">
      <c r="A217" s="236"/>
      <c r="B217" s="401"/>
      <c r="C217" s="274"/>
      <c r="D217" s="285"/>
      <c r="E217" s="286"/>
      <c r="F217" s="286"/>
      <c r="G217" s="286"/>
      <c r="H217" s="287" t="str">
        <f t="shared" si="20"/>
        <v/>
      </c>
      <c r="I217" s="435" t="str">
        <f t="shared" si="19"/>
        <v/>
      </c>
      <c r="J217" s="427" t="str">
        <f t="shared" si="21"/>
        <v/>
      </c>
      <c r="K217" s="382"/>
      <c r="L217" s="411"/>
      <c r="M217" s="425"/>
      <c r="O217" s="415" t="str">
        <f>IF(L217&gt;0,ROUNDDOWN((J217/AB217),2),"")</f>
        <v/>
      </c>
      <c r="P217" s="429" t="str">
        <f>IF(B217&gt;0,(#REF!*O217),"")</f>
        <v/>
      </c>
      <c r="Q217" s="285"/>
      <c r="R217" s="405"/>
      <c r="S217" s="405"/>
      <c r="T217" s="405"/>
      <c r="U217" s="406"/>
      <c r="V217" s="407" t="str">
        <f>IF(B217&gt;0,(R217-T217)+R217,"")</f>
        <v/>
      </c>
      <c r="W217" s="398"/>
      <c r="X217" s="292" t="str">
        <f>IF(B217&gt;0,IF(AE217&gt;0,(S217-R217)/(R217-T217),""),"")</f>
        <v/>
      </c>
      <c r="Y217" s="418" t="str">
        <f>IF(U217="","",IF(C217&gt;0,AK217,""))</f>
        <v/>
      </c>
      <c r="Z217" s="419" t="str">
        <f>IF(F217&gt;0,AK217+Z216,"")</f>
        <v/>
      </c>
      <c r="AA217" s="284"/>
      <c r="AB217" s="417" t="str">
        <f>IF(B217&gt;0,ABS(R217-T217)*-1,"")</f>
        <v/>
      </c>
      <c r="AC217" s="419" t="str">
        <f>IF(B217="","",IF(Q217="LONG",(U217-R217),(R217-U217)))</f>
        <v/>
      </c>
      <c r="AD217" s="390"/>
      <c r="AE217" s="396" t="str">
        <f t="shared" si="22"/>
        <v/>
      </c>
      <c r="AF217" s="397" t="str">
        <f t="shared" si="23"/>
        <v/>
      </c>
      <c r="AG217" s="392"/>
      <c r="AH217" s="437" t="str">
        <f>IF(B217&gt;0,(R217*O217),"")</f>
        <v/>
      </c>
      <c r="AI217" s="438" t="str">
        <f>IF(B217&gt;0,(U217*O217),"")</f>
        <v/>
      </c>
      <c r="AJ217" s="390"/>
      <c r="AK217" s="437" t="str">
        <f t="shared" si="24"/>
        <v/>
      </c>
      <c r="AL217" s="288" t="str">
        <f t="shared" si="25"/>
        <v/>
      </c>
      <c r="AM217" s="293"/>
    </row>
    <row r="218" spans="1:39" ht="18" customHeight="1" x14ac:dyDescent="0.3">
      <c r="A218" s="236"/>
      <c r="B218" s="401"/>
      <c r="C218" s="274"/>
      <c r="D218" s="285"/>
      <c r="E218" s="286"/>
      <c r="F218" s="286"/>
      <c r="G218" s="286"/>
      <c r="H218" s="287" t="str">
        <f t="shared" si="20"/>
        <v/>
      </c>
      <c r="I218" s="435" t="str">
        <f t="shared" si="19"/>
        <v/>
      </c>
      <c r="J218" s="427" t="str">
        <f t="shared" si="21"/>
        <v/>
      </c>
      <c r="K218" s="382"/>
      <c r="L218" s="411"/>
      <c r="M218" s="425"/>
      <c r="O218" s="415" t="str">
        <f>IF(L218&gt;0,ROUNDDOWN((J218/AB218),2),"")</f>
        <v/>
      </c>
      <c r="P218" s="429" t="str">
        <f>IF(B218&gt;0,(#REF!*O218),"")</f>
        <v/>
      </c>
      <c r="Q218" s="285"/>
      <c r="R218" s="405"/>
      <c r="S218" s="405"/>
      <c r="T218" s="405"/>
      <c r="U218" s="406"/>
      <c r="V218" s="407" t="str">
        <f>IF(B218&gt;0,(R218-T218)+R218,"")</f>
        <v/>
      </c>
      <c r="W218" s="398"/>
      <c r="X218" s="292" t="str">
        <f>IF(B218&gt;0,IF(AE218&gt;0,(S218-R218)/(R218-T218),""),"")</f>
        <v/>
      </c>
      <c r="Y218" s="418" t="str">
        <f>IF(U218="","",IF(C218&gt;0,AK218,""))</f>
        <v/>
      </c>
      <c r="Z218" s="419" t="str">
        <f>IF(F218&gt;0,AK218+Z217,"")</f>
        <v/>
      </c>
      <c r="AA218" s="284"/>
      <c r="AB218" s="417" t="str">
        <f>IF(B218&gt;0,ABS(R218-T218)*-1,"")</f>
        <v/>
      </c>
      <c r="AC218" s="419" t="str">
        <f>IF(B218="","",IF(Q218="LONG",(U218-R218),(R218-U218)))</f>
        <v/>
      </c>
      <c r="AD218" s="390"/>
      <c r="AE218" s="396" t="str">
        <f t="shared" si="22"/>
        <v/>
      </c>
      <c r="AF218" s="397" t="str">
        <f t="shared" si="23"/>
        <v/>
      </c>
      <c r="AG218" s="392"/>
      <c r="AH218" s="437" t="str">
        <f>IF(B218&gt;0,(R218*O218),"")</f>
        <v/>
      </c>
      <c r="AI218" s="438" t="str">
        <f>IF(B218&gt;0,(U218*O218),"")</f>
        <v/>
      </c>
      <c r="AJ218" s="390"/>
      <c r="AK218" s="437" t="str">
        <f t="shared" si="24"/>
        <v/>
      </c>
      <c r="AL218" s="288" t="str">
        <f t="shared" si="25"/>
        <v/>
      </c>
      <c r="AM218" s="293"/>
    </row>
    <row r="219" spans="1:39" ht="18" customHeight="1" x14ac:dyDescent="0.3">
      <c r="A219" s="236"/>
      <c r="B219" s="401"/>
      <c r="C219" s="274"/>
      <c r="D219" s="285"/>
      <c r="E219" s="286"/>
      <c r="F219" s="286"/>
      <c r="G219" s="286"/>
      <c r="H219" s="287" t="str">
        <f t="shared" si="20"/>
        <v/>
      </c>
      <c r="I219" s="435" t="str">
        <f t="shared" si="19"/>
        <v/>
      </c>
      <c r="J219" s="427" t="str">
        <f t="shared" si="21"/>
        <v/>
      </c>
      <c r="K219" s="382"/>
      <c r="L219" s="411"/>
      <c r="M219" s="425"/>
      <c r="O219" s="415" t="str">
        <f>IF(L219&gt;0,ROUNDDOWN((J219/AB219),2),"")</f>
        <v/>
      </c>
      <c r="P219" s="429" t="str">
        <f>IF(B219&gt;0,(#REF!*O219),"")</f>
        <v/>
      </c>
      <c r="Q219" s="285"/>
      <c r="R219" s="405"/>
      <c r="S219" s="405"/>
      <c r="T219" s="405"/>
      <c r="U219" s="406"/>
      <c r="V219" s="407" t="str">
        <f>IF(B219&gt;0,(R219-T219)+R219,"")</f>
        <v/>
      </c>
      <c r="W219" s="398"/>
      <c r="X219" s="292" t="str">
        <f>IF(B219&gt;0,IF(AE219&gt;0,(S219-R219)/(R219-T219),""),"")</f>
        <v/>
      </c>
      <c r="Y219" s="418" t="str">
        <f>IF(U219="","",IF(C219&gt;0,AK219,""))</f>
        <v/>
      </c>
      <c r="Z219" s="419" t="str">
        <f>IF(F219&gt;0,AK219+Z218,"")</f>
        <v/>
      </c>
      <c r="AA219" s="284"/>
      <c r="AB219" s="417" t="str">
        <f>IF(B219&gt;0,ABS(R219-T219)*-1,"")</f>
        <v/>
      </c>
      <c r="AC219" s="419" t="str">
        <f>IF(B219="","",IF(Q219="LONG",(U219-R219),(R219-U219)))</f>
        <v/>
      </c>
      <c r="AD219" s="390"/>
      <c r="AE219" s="396" t="str">
        <f t="shared" si="22"/>
        <v/>
      </c>
      <c r="AF219" s="397" t="str">
        <f t="shared" si="23"/>
        <v/>
      </c>
      <c r="AG219" s="392"/>
      <c r="AH219" s="437" t="str">
        <f>IF(B219&gt;0,(R219*O219),"")</f>
        <v/>
      </c>
      <c r="AI219" s="438" t="str">
        <f>IF(B219&gt;0,(U219*O219),"")</f>
        <v/>
      </c>
      <c r="AJ219" s="390"/>
      <c r="AK219" s="437" t="str">
        <f t="shared" si="24"/>
        <v/>
      </c>
      <c r="AL219" s="288" t="str">
        <f t="shared" si="25"/>
        <v/>
      </c>
      <c r="AM219" s="293"/>
    </row>
    <row r="220" spans="1:39" ht="18" customHeight="1" x14ac:dyDescent="0.3">
      <c r="A220" s="236"/>
      <c r="B220" s="401"/>
      <c r="C220" s="274"/>
      <c r="D220" s="285"/>
      <c r="E220" s="286"/>
      <c r="F220" s="286"/>
      <c r="G220" s="286"/>
      <c r="H220" s="287" t="str">
        <f t="shared" si="20"/>
        <v/>
      </c>
      <c r="I220" s="435" t="str">
        <f t="shared" si="19"/>
        <v/>
      </c>
      <c r="J220" s="427" t="str">
        <f t="shared" si="21"/>
        <v/>
      </c>
      <c r="K220" s="382"/>
      <c r="L220" s="411"/>
      <c r="M220" s="425"/>
      <c r="O220" s="415" t="str">
        <f>IF(L220&gt;0,ROUNDDOWN((J220/AB220),2),"")</f>
        <v/>
      </c>
      <c r="P220" s="429" t="str">
        <f>IF(B220&gt;0,(#REF!*O220),"")</f>
        <v/>
      </c>
      <c r="Q220" s="285"/>
      <c r="R220" s="405"/>
      <c r="S220" s="405"/>
      <c r="T220" s="405"/>
      <c r="U220" s="406"/>
      <c r="V220" s="407" t="str">
        <f>IF(B220&gt;0,(R220-T220)+R220,"")</f>
        <v/>
      </c>
      <c r="W220" s="398"/>
      <c r="X220" s="292" t="str">
        <f>IF(B220&gt;0,IF(AE220&gt;0,(S220-R220)/(R220-T220),""),"")</f>
        <v/>
      </c>
      <c r="Y220" s="418" t="str">
        <f>IF(U220="","",IF(C220&gt;0,AK220,""))</f>
        <v/>
      </c>
      <c r="Z220" s="419" t="str">
        <f>IF(F220&gt;0,AK220+Z219,"")</f>
        <v/>
      </c>
      <c r="AA220" s="284"/>
      <c r="AB220" s="417" t="str">
        <f>IF(B220&gt;0,ABS(R220-T220)*-1,"")</f>
        <v/>
      </c>
      <c r="AC220" s="419" t="str">
        <f>IF(B220="","",IF(Q220="LONG",(U220-R220),(R220-U220)))</f>
        <v/>
      </c>
      <c r="AD220" s="390"/>
      <c r="AE220" s="396" t="str">
        <f t="shared" si="22"/>
        <v/>
      </c>
      <c r="AF220" s="397" t="str">
        <f t="shared" si="23"/>
        <v/>
      </c>
      <c r="AG220" s="392"/>
      <c r="AH220" s="437" t="str">
        <f>IF(B220&gt;0,(R220*O220),"")</f>
        <v/>
      </c>
      <c r="AI220" s="438" t="str">
        <f>IF(B220&gt;0,(U220*O220),"")</f>
        <v/>
      </c>
      <c r="AJ220" s="390"/>
      <c r="AK220" s="437" t="str">
        <f t="shared" si="24"/>
        <v/>
      </c>
      <c r="AL220" s="288" t="str">
        <f t="shared" si="25"/>
        <v/>
      </c>
      <c r="AM220" s="293"/>
    </row>
    <row r="221" spans="1:39" ht="18" customHeight="1" x14ac:dyDescent="0.3">
      <c r="A221" s="236"/>
      <c r="B221" s="401"/>
      <c r="C221" s="274"/>
      <c r="D221" s="285"/>
      <c r="E221" s="286"/>
      <c r="F221" s="286"/>
      <c r="G221" s="286"/>
      <c r="H221" s="287" t="str">
        <f t="shared" si="20"/>
        <v/>
      </c>
      <c r="I221" s="435" t="str">
        <f t="shared" si="19"/>
        <v/>
      </c>
      <c r="J221" s="427" t="str">
        <f t="shared" si="21"/>
        <v/>
      </c>
      <c r="K221" s="382"/>
      <c r="L221" s="411"/>
      <c r="M221" s="425"/>
      <c r="O221" s="415" t="str">
        <f>IF(L221&gt;0,ROUNDDOWN((J221/AB221),2),"")</f>
        <v/>
      </c>
      <c r="P221" s="429" t="str">
        <f>IF(B221&gt;0,(#REF!*O221),"")</f>
        <v/>
      </c>
      <c r="Q221" s="285"/>
      <c r="R221" s="405"/>
      <c r="S221" s="405"/>
      <c r="T221" s="405"/>
      <c r="U221" s="406"/>
      <c r="V221" s="407" t="str">
        <f>IF(B221&gt;0,(R221-T221)+R221,"")</f>
        <v/>
      </c>
      <c r="W221" s="398"/>
      <c r="X221" s="292" t="str">
        <f>IF(B221&gt;0,IF(AE221&gt;0,(S221-R221)/(R221-T221),""),"")</f>
        <v/>
      </c>
      <c r="Y221" s="418" t="str">
        <f>IF(U221="","",IF(C221&gt;0,AK221,""))</f>
        <v/>
      </c>
      <c r="Z221" s="419" t="str">
        <f>IF(F221&gt;0,AK221+Z220,"")</f>
        <v/>
      </c>
      <c r="AA221" s="284"/>
      <c r="AB221" s="417" t="str">
        <f>IF(B221&gt;0,ABS(R221-T221)*-1,"")</f>
        <v/>
      </c>
      <c r="AC221" s="419" t="str">
        <f>IF(B221="","",IF(Q221="LONG",(U221-R221),(R221-U221)))</f>
        <v/>
      </c>
      <c r="AD221" s="390"/>
      <c r="AE221" s="396" t="str">
        <f t="shared" si="22"/>
        <v/>
      </c>
      <c r="AF221" s="397" t="str">
        <f t="shared" si="23"/>
        <v/>
      </c>
      <c r="AG221" s="392"/>
      <c r="AH221" s="437" t="str">
        <f>IF(B221&gt;0,(R221*O221),"")</f>
        <v/>
      </c>
      <c r="AI221" s="438" t="str">
        <f>IF(B221&gt;0,(U221*O221),"")</f>
        <v/>
      </c>
      <c r="AJ221" s="390"/>
      <c r="AK221" s="437" t="str">
        <f t="shared" si="24"/>
        <v/>
      </c>
      <c r="AL221" s="288" t="str">
        <f t="shared" si="25"/>
        <v/>
      </c>
      <c r="AM221" s="293"/>
    </row>
    <row r="222" spans="1:39" ht="18" customHeight="1" x14ac:dyDescent="0.3">
      <c r="A222" s="236"/>
      <c r="B222" s="401"/>
      <c r="C222" s="274"/>
      <c r="D222" s="285"/>
      <c r="E222" s="286"/>
      <c r="F222" s="286"/>
      <c r="G222" s="286"/>
      <c r="H222" s="287" t="str">
        <f t="shared" si="20"/>
        <v/>
      </c>
      <c r="I222" s="435" t="str">
        <f t="shared" si="19"/>
        <v/>
      </c>
      <c r="J222" s="427" t="str">
        <f t="shared" si="21"/>
        <v/>
      </c>
      <c r="K222" s="382"/>
      <c r="L222" s="411"/>
      <c r="M222" s="425"/>
      <c r="O222" s="415" t="str">
        <f>IF(L222&gt;0,ROUNDDOWN((J222/AB222),2),"")</f>
        <v/>
      </c>
      <c r="P222" s="429" t="str">
        <f>IF(B222&gt;0,(#REF!*O222),"")</f>
        <v/>
      </c>
      <c r="Q222" s="285"/>
      <c r="R222" s="405"/>
      <c r="S222" s="405"/>
      <c r="T222" s="405"/>
      <c r="U222" s="406"/>
      <c r="V222" s="407" t="str">
        <f>IF(B222&gt;0,(R222-T222)+R222,"")</f>
        <v/>
      </c>
      <c r="W222" s="398"/>
      <c r="X222" s="292" t="str">
        <f>IF(B222&gt;0,IF(AE222&gt;0,(S222-R222)/(R222-T222),""),"")</f>
        <v/>
      </c>
      <c r="Y222" s="418" t="str">
        <f>IF(U222="","",IF(C222&gt;0,AK222,""))</f>
        <v/>
      </c>
      <c r="Z222" s="419" t="str">
        <f>IF(F222&gt;0,AK222+Z221,"")</f>
        <v/>
      </c>
      <c r="AA222" s="284"/>
      <c r="AB222" s="417" t="str">
        <f>IF(B222&gt;0,ABS(R222-T222)*-1,"")</f>
        <v/>
      </c>
      <c r="AC222" s="419" t="str">
        <f>IF(B222="","",IF(Q222="LONG",(U222-R222),(R222-U222)))</f>
        <v/>
      </c>
      <c r="AD222" s="390"/>
      <c r="AE222" s="396" t="str">
        <f t="shared" si="22"/>
        <v/>
      </c>
      <c r="AF222" s="397" t="str">
        <f t="shared" si="23"/>
        <v/>
      </c>
      <c r="AG222" s="392"/>
      <c r="AH222" s="437" t="str">
        <f>IF(B222&gt;0,(R222*O222),"")</f>
        <v/>
      </c>
      <c r="AI222" s="438" t="str">
        <f>IF(B222&gt;0,(U222*O222),"")</f>
        <v/>
      </c>
      <c r="AJ222" s="390"/>
      <c r="AK222" s="437" t="str">
        <f t="shared" si="24"/>
        <v/>
      </c>
      <c r="AL222" s="288" t="str">
        <f t="shared" si="25"/>
        <v/>
      </c>
      <c r="AM222" s="293"/>
    </row>
    <row r="223" spans="1:39" ht="18" customHeight="1" x14ac:dyDescent="0.3">
      <c r="A223" s="236"/>
      <c r="B223" s="401"/>
      <c r="C223" s="274"/>
      <c r="D223" s="285"/>
      <c r="E223" s="286"/>
      <c r="F223" s="286"/>
      <c r="G223" s="286"/>
      <c r="H223" s="287" t="str">
        <f t="shared" si="20"/>
        <v/>
      </c>
      <c r="I223" s="435" t="str">
        <f t="shared" si="19"/>
        <v/>
      </c>
      <c r="J223" s="427" t="str">
        <f t="shared" si="21"/>
        <v/>
      </c>
      <c r="K223" s="382"/>
      <c r="L223" s="411"/>
      <c r="M223" s="425"/>
      <c r="O223" s="415" t="str">
        <f>IF(L223&gt;0,ROUNDDOWN((J223/AB223),2),"")</f>
        <v/>
      </c>
      <c r="P223" s="429" t="str">
        <f>IF(B223&gt;0,(#REF!*O223),"")</f>
        <v/>
      </c>
      <c r="Q223" s="285"/>
      <c r="R223" s="405"/>
      <c r="S223" s="405"/>
      <c r="T223" s="405"/>
      <c r="U223" s="406"/>
      <c r="V223" s="407" t="str">
        <f>IF(B223&gt;0,(R223-T223)+R223,"")</f>
        <v/>
      </c>
      <c r="W223" s="398"/>
      <c r="X223" s="292" t="str">
        <f>IF(B223&gt;0,IF(AE223&gt;0,(S223-R223)/(R223-T223),""),"")</f>
        <v/>
      </c>
      <c r="Y223" s="418" t="str">
        <f>IF(U223="","",IF(C223&gt;0,AK223,""))</f>
        <v/>
      </c>
      <c r="Z223" s="419" t="str">
        <f>IF(F223&gt;0,AK223+Z222,"")</f>
        <v/>
      </c>
      <c r="AA223" s="284"/>
      <c r="AB223" s="417" t="str">
        <f>IF(B223&gt;0,ABS(R223-T223)*-1,"")</f>
        <v/>
      </c>
      <c r="AC223" s="419" t="str">
        <f>IF(B223="","",IF(Q223="LONG",(U223-R223),(R223-U223)))</f>
        <v/>
      </c>
      <c r="AD223" s="390"/>
      <c r="AE223" s="396" t="str">
        <f t="shared" si="22"/>
        <v/>
      </c>
      <c r="AF223" s="397" t="str">
        <f t="shared" si="23"/>
        <v/>
      </c>
      <c r="AG223" s="392"/>
      <c r="AH223" s="437" t="str">
        <f>IF(B223&gt;0,(R223*O223),"")</f>
        <v/>
      </c>
      <c r="AI223" s="438" t="str">
        <f>IF(B223&gt;0,(U223*O223),"")</f>
        <v/>
      </c>
      <c r="AJ223" s="390"/>
      <c r="AK223" s="437" t="str">
        <f t="shared" si="24"/>
        <v/>
      </c>
      <c r="AL223" s="288" t="str">
        <f t="shared" si="25"/>
        <v/>
      </c>
      <c r="AM223" s="293"/>
    </row>
    <row r="224" spans="1:39" ht="18" customHeight="1" x14ac:dyDescent="0.3">
      <c r="A224" s="236"/>
      <c r="B224" s="401"/>
      <c r="C224" s="274"/>
      <c r="D224" s="285"/>
      <c r="E224" s="286"/>
      <c r="F224" s="286"/>
      <c r="G224" s="286"/>
      <c r="H224" s="287" t="str">
        <f t="shared" si="20"/>
        <v/>
      </c>
      <c r="I224" s="435" t="str">
        <f t="shared" si="19"/>
        <v/>
      </c>
      <c r="J224" s="427" t="str">
        <f t="shared" si="21"/>
        <v/>
      </c>
      <c r="K224" s="382"/>
      <c r="L224" s="411"/>
      <c r="M224" s="425"/>
      <c r="O224" s="415" t="str">
        <f>IF(L224&gt;0,ROUNDDOWN((J224/AB224),2),"")</f>
        <v/>
      </c>
      <c r="P224" s="429" t="str">
        <f>IF(B224&gt;0,(#REF!*O224),"")</f>
        <v/>
      </c>
      <c r="Q224" s="285"/>
      <c r="R224" s="405"/>
      <c r="S224" s="405"/>
      <c r="T224" s="405"/>
      <c r="U224" s="406"/>
      <c r="V224" s="407" t="str">
        <f>IF(B224&gt;0,(R224-T224)+R224,"")</f>
        <v/>
      </c>
      <c r="W224" s="398"/>
      <c r="X224" s="292" t="str">
        <f>IF(B224&gt;0,IF(AE224&gt;0,(S224-R224)/(R224-T224),""),"")</f>
        <v/>
      </c>
      <c r="Y224" s="418" t="str">
        <f>IF(U224="","",IF(C224&gt;0,AK224,""))</f>
        <v/>
      </c>
      <c r="Z224" s="419" t="str">
        <f>IF(F224&gt;0,AK224+Z223,"")</f>
        <v/>
      </c>
      <c r="AA224" s="284"/>
      <c r="AB224" s="417" t="str">
        <f>IF(B224&gt;0,ABS(R224-T224)*-1,"")</f>
        <v/>
      </c>
      <c r="AC224" s="419" t="str">
        <f>IF(B224="","",IF(Q224="LONG",(U224-R224),(R224-U224)))</f>
        <v/>
      </c>
      <c r="AD224" s="390"/>
      <c r="AE224" s="396" t="str">
        <f t="shared" si="22"/>
        <v/>
      </c>
      <c r="AF224" s="397" t="str">
        <f t="shared" si="23"/>
        <v/>
      </c>
      <c r="AG224" s="392"/>
      <c r="AH224" s="437" t="str">
        <f>IF(B224&gt;0,(R224*O224),"")</f>
        <v/>
      </c>
      <c r="AI224" s="438" t="str">
        <f>IF(B224&gt;0,(U224*O224),"")</f>
        <v/>
      </c>
      <c r="AJ224" s="390"/>
      <c r="AK224" s="437" t="str">
        <f t="shared" si="24"/>
        <v/>
      </c>
      <c r="AL224" s="288" t="str">
        <f t="shared" si="25"/>
        <v/>
      </c>
      <c r="AM224" s="293"/>
    </row>
    <row r="225" spans="1:39" x14ac:dyDescent="0.3">
      <c r="A225" s="236"/>
      <c r="B225" s="401"/>
      <c r="C225" s="274"/>
      <c r="D225" s="285"/>
      <c r="E225" s="286"/>
      <c r="F225" s="286"/>
      <c r="G225" s="286"/>
      <c r="H225" s="287" t="str">
        <f t="shared" si="20"/>
        <v/>
      </c>
      <c r="I225" s="435" t="str">
        <f t="shared" si="19"/>
        <v/>
      </c>
      <c r="J225" s="427" t="str">
        <f t="shared" si="21"/>
        <v/>
      </c>
      <c r="K225" s="382"/>
      <c r="L225" s="411"/>
      <c r="M225" s="425"/>
      <c r="O225" s="415" t="str">
        <f>IF(L225&gt;0,ROUNDDOWN((J225/AB225),2),"")</f>
        <v/>
      </c>
      <c r="P225" s="429" t="str">
        <f>IF(B225&gt;0,(#REF!*O225),"")</f>
        <v/>
      </c>
      <c r="Q225" s="285"/>
      <c r="R225" s="405"/>
      <c r="S225" s="405"/>
      <c r="T225" s="405"/>
      <c r="U225" s="406"/>
      <c r="V225" s="407" t="str">
        <f>IF(B225&gt;0,(R225-T225)+R225,"")</f>
        <v/>
      </c>
      <c r="W225" s="398"/>
      <c r="X225" s="292" t="str">
        <f>IF(B225&gt;0,IF(AE225&gt;0,(S225-R225)/(R225-T225),""),"")</f>
        <v/>
      </c>
      <c r="Y225" s="418" t="str">
        <f>IF(U225="","",IF(C225&gt;0,AK225,""))</f>
        <v/>
      </c>
      <c r="Z225" s="419" t="str">
        <f>IF(F225&gt;0,AK225+Z224,"")</f>
        <v/>
      </c>
      <c r="AA225" s="284"/>
      <c r="AB225" s="417" t="str">
        <f>IF(B225&gt;0,ABS(R225-T225)*-1,"")</f>
        <v/>
      </c>
      <c r="AC225" s="419" t="str">
        <f>IF(B225="","",IF(Q225="LONG",(U225-R225),(R225-U225)))</f>
        <v/>
      </c>
      <c r="AD225" s="390"/>
      <c r="AE225" s="396" t="str">
        <f t="shared" si="22"/>
        <v/>
      </c>
      <c r="AF225" s="397" t="str">
        <f t="shared" si="23"/>
        <v/>
      </c>
      <c r="AG225" s="392"/>
      <c r="AH225" s="437" t="str">
        <f>IF(B225&gt;0,(R225*O225),"")</f>
        <v/>
      </c>
      <c r="AI225" s="438" t="str">
        <f>IF(B225&gt;0,(U225*O225),"")</f>
        <v/>
      </c>
      <c r="AJ225" s="390"/>
      <c r="AK225" s="437" t="str">
        <f t="shared" si="24"/>
        <v/>
      </c>
      <c r="AL225" s="288" t="str">
        <f t="shared" si="25"/>
        <v/>
      </c>
      <c r="AM225" s="293"/>
    </row>
    <row r="226" spans="1:39" x14ac:dyDescent="0.3">
      <c r="A226" s="236"/>
      <c r="B226" s="401"/>
      <c r="C226" s="274"/>
      <c r="D226" s="285"/>
      <c r="E226" s="286"/>
      <c r="F226" s="286"/>
      <c r="G226" s="286"/>
      <c r="H226" s="287" t="str">
        <f t="shared" si="20"/>
        <v/>
      </c>
      <c r="I226" s="435" t="str">
        <f t="shared" si="19"/>
        <v/>
      </c>
      <c r="J226" s="427" t="str">
        <f t="shared" si="21"/>
        <v/>
      </c>
      <c r="K226" s="382"/>
      <c r="L226" s="411"/>
      <c r="M226" s="425"/>
      <c r="O226" s="415" t="str">
        <f>IF(L226&gt;0,ROUNDDOWN((J226/AB226),2),"")</f>
        <v/>
      </c>
      <c r="P226" s="429" t="str">
        <f>IF(B226&gt;0,(#REF!*O226),"")</f>
        <v/>
      </c>
      <c r="Q226" s="285"/>
      <c r="R226" s="405"/>
      <c r="S226" s="405"/>
      <c r="T226" s="405"/>
      <c r="U226" s="406"/>
      <c r="V226" s="407" t="str">
        <f>IF(B226&gt;0,(R226-T226)+R226,"")</f>
        <v/>
      </c>
      <c r="W226" s="398"/>
      <c r="X226" s="292" t="str">
        <f>IF(B226&gt;0,IF(AE226&gt;0,(S226-R226)/(R226-T226),""),"")</f>
        <v/>
      </c>
      <c r="Y226" s="418" t="str">
        <f>IF(U226="","",IF(C226&gt;0,AK226,""))</f>
        <v/>
      </c>
      <c r="Z226" s="419" t="str">
        <f>IF(F226&gt;0,AK226+Z225,"")</f>
        <v/>
      </c>
      <c r="AA226" s="284"/>
      <c r="AB226" s="417" t="str">
        <f>IF(B226&gt;0,ABS(R226-T226)*-1,"")</f>
        <v/>
      </c>
      <c r="AC226" s="419" t="str">
        <f>IF(B226="","",IF(Q226="LONG",(U226-R226),(R226-U226)))</f>
        <v/>
      </c>
      <c r="AD226" s="390"/>
      <c r="AE226" s="396" t="str">
        <f t="shared" si="22"/>
        <v/>
      </c>
      <c r="AF226" s="397" t="str">
        <f t="shared" si="23"/>
        <v/>
      </c>
      <c r="AG226" s="392"/>
      <c r="AH226" s="437" t="str">
        <f>IF(B226&gt;0,(R226*O226),"")</f>
        <v/>
      </c>
      <c r="AI226" s="438" t="str">
        <f>IF(B226&gt;0,(U226*O226),"")</f>
        <v/>
      </c>
      <c r="AJ226" s="390"/>
      <c r="AK226" s="437" t="str">
        <f t="shared" si="24"/>
        <v/>
      </c>
      <c r="AL226" s="288" t="str">
        <f t="shared" si="25"/>
        <v/>
      </c>
      <c r="AM226" s="293"/>
    </row>
    <row r="227" spans="1:39" x14ac:dyDescent="0.3">
      <c r="A227" s="236"/>
      <c r="B227" s="401"/>
      <c r="C227" s="274"/>
      <c r="D227" s="285"/>
      <c r="E227" s="286"/>
      <c r="F227" s="286"/>
      <c r="G227" s="286"/>
      <c r="H227" s="287" t="str">
        <f t="shared" si="20"/>
        <v/>
      </c>
      <c r="I227" s="435" t="str">
        <f t="shared" si="19"/>
        <v/>
      </c>
      <c r="J227" s="427" t="str">
        <f t="shared" si="21"/>
        <v/>
      </c>
      <c r="K227" s="382"/>
      <c r="L227" s="411"/>
      <c r="M227" s="425"/>
      <c r="O227" s="415" t="str">
        <f>IF(L227&gt;0,ROUNDDOWN((J227/AB227),2),"")</f>
        <v/>
      </c>
      <c r="P227" s="429" t="str">
        <f>IF(B227&gt;0,(#REF!*O227),"")</f>
        <v/>
      </c>
      <c r="Q227" s="285"/>
      <c r="R227" s="405"/>
      <c r="S227" s="405"/>
      <c r="T227" s="405"/>
      <c r="U227" s="406"/>
      <c r="V227" s="407" t="str">
        <f>IF(B227&gt;0,(R227-T227)+R227,"")</f>
        <v/>
      </c>
      <c r="W227" s="398"/>
      <c r="X227" s="292" t="str">
        <f>IF(B227&gt;0,IF(AE227&gt;0,(S227-R227)/(R227-T227),""),"")</f>
        <v/>
      </c>
      <c r="Y227" s="418" t="str">
        <f>IF(U227="","",IF(C227&gt;0,AK227,""))</f>
        <v/>
      </c>
      <c r="Z227" s="419" t="str">
        <f>IF(F227&gt;0,AK227+Z226,"")</f>
        <v/>
      </c>
      <c r="AA227" s="284"/>
      <c r="AB227" s="417" t="str">
        <f>IF(B227&gt;0,ABS(R227-T227)*-1,"")</f>
        <v/>
      </c>
      <c r="AC227" s="419" t="str">
        <f>IF(B227="","",IF(Q227="LONG",(U227-R227),(R227-U227)))</f>
        <v/>
      </c>
      <c r="AD227" s="390"/>
      <c r="AE227" s="396" t="str">
        <f t="shared" si="22"/>
        <v/>
      </c>
      <c r="AF227" s="397" t="str">
        <f t="shared" si="23"/>
        <v/>
      </c>
      <c r="AG227" s="392"/>
      <c r="AH227" s="437" t="str">
        <f>IF(B227&gt;0,(R227*O227),"")</f>
        <v/>
      </c>
      <c r="AI227" s="438" t="str">
        <f>IF(B227&gt;0,(U227*O227),"")</f>
        <v/>
      </c>
      <c r="AJ227" s="390"/>
      <c r="AK227" s="437" t="str">
        <f t="shared" si="24"/>
        <v/>
      </c>
      <c r="AL227" s="288" t="str">
        <f t="shared" si="25"/>
        <v/>
      </c>
      <c r="AM227" s="293"/>
    </row>
    <row r="228" spans="1:39" x14ac:dyDescent="0.3">
      <c r="A228" s="236"/>
      <c r="B228" s="401"/>
      <c r="C228" s="274"/>
      <c r="D228" s="285"/>
      <c r="E228" s="286"/>
      <c r="F228" s="286"/>
      <c r="G228" s="286"/>
      <c r="H228" s="287" t="str">
        <f t="shared" si="20"/>
        <v/>
      </c>
      <c r="I228" s="435" t="str">
        <f t="shared" si="19"/>
        <v/>
      </c>
      <c r="J228" s="427" t="str">
        <f t="shared" si="21"/>
        <v/>
      </c>
      <c r="K228" s="382"/>
      <c r="L228" s="411"/>
      <c r="M228" s="425"/>
      <c r="O228" s="415" t="str">
        <f>IF(L228&gt;0,ROUNDDOWN((J228/AB228),2),"")</f>
        <v/>
      </c>
      <c r="P228" s="429" t="str">
        <f>IF(B228&gt;0,(#REF!*O228),"")</f>
        <v/>
      </c>
      <c r="Q228" s="285"/>
      <c r="R228" s="405"/>
      <c r="S228" s="405"/>
      <c r="T228" s="405"/>
      <c r="U228" s="406"/>
      <c r="V228" s="407" t="str">
        <f>IF(B228&gt;0,(R228-T228)+R228,"")</f>
        <v/>
      </c>
      <c r="W228" s="398"/>
      <c r="X228" s="292" t="str">
        <f>IF(B228&gt;0,IF(AE228&gt;0,(S228-R228)/(R228-T228),""),"")</f>
        <v/>
      </c>
      <c r="Y228" s="418" t="str">
        <f>IF(U228="","",IF(C228&gt;0,AK228,""))</f>
        <v/>
      </c>
      <c r="Z228" s="419" t="str">
        <f>IF(F228&gt;0,AK228+Z227,"")</f>
        <v/>
      </c>
      <c r="AA228" s="284"/>
      <c r="AB228" s="417" t="str">
        <f>IF(B228&gt;0,ABS(R228-T228)*-1,"")</f>
        <v/>
      </c>
      <c r="AC228" s="419" t="str">
        <f>IF(B228="","",IF(Q228="LONG",(U228-R228),(R228-U228)))</f>
        <v/>
      </c>
      <c r="AD228" s="390"/>
      <c r="AE228" s="396" t="str">
        <f t="shared" si="22"/>
        <v/>
      </c>
      <c r="AF228" s="397" t="str">
        <f t="shared" si="23"/>
        <v/>
      </c>
      <c r="AG228" s="392"/>
      <c r="AH228" s="437" t="str">
        <f>IF(B228&gt;0,(R228*O228),"")</f>
        <v/>
      </c>
      <c r="AI228" s="438" t="str">
        <f>IF(B228&gt;0,(U228*O228),"")</f>
        <v/>
      </c>
      <c r="AJ228" s="390"/>
      <c r="AK228" s="437" t="str">
        <f t="shared" si="24"/>
        <v/>
      </c>
      <c r="AL228" s="288" t="str">
        <f t="shared" si="25"/>
        <v/>
      </c>
      <c r="AM228" s="293"/>
    </row>
    <row r="229" spans="1:39" x14ac:dyDescent="0.3">
      <c r="A229" s="236"/>
      <c r="B229" s="401"/>
      <c r="C229" s="274"/>
      <c r="D229" s="285"/>
      <c r="E229" s="286"/>
      <c r="F229" s="286"/>
      <c r="G229" s="286"/>
      <c r="H229" s="287" t="str">
        <f t="shared" si="20"/>
        <v/>
      </c>
      <c r="I229" s="435" t="str">
        <f t="shared" si="19"/>
        <v/>
      </c>
      <c r="J229" s="427" t="str">
        <f t="shared" si="21"/>
        <v/>
      </c>
      <c r="K229" s="382"/>
      <c r="L229" s="411"/>
      <c r="M229" s="425"/>
      <c r="O229" s="415" t="str">
        <f>IF(L229&gt;0,ROUNDDOWN((J229/AB229),2),"")</f>
        <v/>
      </c>
      <c r="P229" s="429" t="str">
        <f>IF(B229&gt;0,(#REF!*O229),"")</f>
        <v/>
      </c>
      <c r="Q229" s="285"/>
      <c r="R229" s="405"/>
      <c r="S229" s="405"/>
      <c r="T229" s="405"/>
      <c r="U229" s="406"/>
      <c r="V229" s="407" t="str">
        <f>IF(B229&gt;0,(R229-T229)+R229,"")</f>
        <v/>
      </c>
      <c r="W229" s="398"/>
      <c r="X229" s="292" t="str">
        <f>IF(B229&gt;0,IF(AE229&gt;0,(S229-R229)/(R229-T229),""),"")</f>
        <v/>
      </c>
      <c r="Y229" s="418" t="str">
        <f>IF(U229="","",IF(C229&gt;0,AK229,""))</f>
        <v/>
      </c>
      <c r="Z229" s="419" t="str">
        <f>IF(F229&gt;0,AK229+Z228,"")</f>
        <v/>
      </c>
      <c r="AA229" s="284"/>
      <c r="AB229" s="417" t="str">
        <f>IF(B229&gt;0,ABS(R229-T229)*-1,"")</f>
        <v/>
      </c>
      <c r="AC229" s="419" t="str">
        <f>IF(B229="","",IF(Q229="LONG",(U229-R229),(R229-U229)))</f>
        <v/>
      </c>
      <c r="AD229" s="390"/>
      <c r="AE229" s="396" t="str">
        <f t="shared" si="22"/>
        <v/>
      </c>
      <c r="AF229" s="397" t="str">
        <f t="shared" si="23"/>
        <v/>
      </c>
      <c r="AG229" s="392"/>
      <c r="AH229" s="437" t="str">
        <f>IF(B229&gt;0,(R229*O229),"")</f>
        <v/>
      </c>
      <c r="AI229" s="438" t="str">
        <f>IF(B229&gt;0,(U229*O229),"")</f>
        <v/>
      </c>
      <c r="AJ229" s="390"/>
      <c r="AK229" s="437" t="str">
        <f t="shared" si="24"/>
        <v/>
      </c>
      <c r="AL229" s="288" t="str">
        <f t="shared" si="25"/>
        <v/>
      </c>
      <c r="AM229" s="293"/>
    </row>
    <row r="230" spans="1:39" x14ac:dyDescent="0.3">
      <c r="A230" s="236"/>
      <c r="B230" s="401"/>
      <c r="C230" s="274"/>
      <c r="D230" s="285"/>
      <c r="E230" s="286"/>
      <c r="F230" s="286"/>
      <c r="G230" s="286"/>
      <c r="H230" s="287" t="str">
        <f t="shared" si="20"/>
        <v/>
      </c>
      <c r="I230" s="435" t="str">
        <f t="shared" si="19"/>
        <v/>
      </c>
      <c r="J230" s="427" t="str">
        <f t="shared" si="21"/>
        <v/>
      </c>
      <c r="K230" s="382"/>
      <c r="L230" s="411"/>
      <c r="M230" s="425"/>
      <c r="O230" s="415" t="str">
        <f>IF(L230&gt;0,ROUNDDOWN((J230/AB230),2),"")</f>
        <v/>
      </c>
      <c r="P230" s="429" t="str">
        <f>IF(B230&gt;0,(#REF!*O230),"")</f>
        <v/>
      </c>
      <c r="Q230" s="285"/>
      <c r="R230" s="405"/>
      <c r="S230" s="405"/>
      <c r="T230" s="405"/>
      <c r="U230" s="406"/>
      <c r="V230" s="407" t="str">
        <f>IF(B230&gt;0,(R230-T230)+R230,"")</f>
        <v/>
      </c>
      <c r="W230" s="398"/>
      <c r="X230" s="292" t="str">
        <f>IF(B230&gt;0,IF(AE230&gt;0,(S230-R230)/(R230-T230),""),"")</f>
        <v/>
      </c>
      <c r="Y230" s="418" t="str">
        <f>IF(U230="","",IF(C230&gt;0,AK230,""))</f>
        <v/>
      </c>
      <c r="Z230" s="419" t="str">
        <f>IF(F230&gt;0,AK230+Z229,"")</f>
        <v/>
      </c>
      <c r="AA230" s="284"/>
      <c r="AB230" s="417" t="str">
        <f>IF(B230&gt;0,ABS(R230-T230)*-1,"")</f>
        <v/>
      </c>
      <c r="AC230" s="419" t="str">
        <f>IF(B230="","",IF(Q230="LONG",(U230-R230),(R230-U230)))</f>
        <v/>
      </c>
      <c r="AD230" s="390"/>
      <c r="AE230" s="396" t="str">
        <f t="shared" si="22"/>
        <v/>
      </c>
      <c r="AF230" s="397" t="str">
        <f t="shared" si="23"/>
        <v/>
      </c>
      <c r="AG230" s="392"/>
      <c r="AH230" s="437" t="str">
        <f>IF(B230&gt;0,(R230*O230),"")</f>
        <v/>
      </c>
      <c r="AI230" s="438" t="str">
        <f>IF(B230&gt;0,(U230*O230),"")</f>
        <v/>
      </c>
      <c r="AJ230" s="390"/>
      <c r="AK230" s="437" t="str">
        <f t="shared" si="24"/>
        <v/>
      </c>
      <c r="AL230" s="288" t="str">
        <f t="shared" si="25"/>
        <v/>
      </c>
      <c r="AM230" s="293"/>
    </row>
    <row r="231" spans="1:39" x14ac:dyDescent="0.3">
      <c r="A231" s="236"/>
      <c r="B231" s="401"/>
      <c r="C231" s="274"/>
      <c r="D231" s="285"/>
      <c r="E231" s="286"/>
      <c r="F231" s="286"/>
      <c r="G231" s="286"/>
      <c r="H231" s="287" t="str">
        <f t="shared" si="20"/>
        <v/>
      </c>
      <c r="I231" s="435" t="str">
        <f t="shared" si="19"/>
        <v/>
      </c>
      <c r="J231" s="427" t="str">
        <f t="shared" si="21"/>
        <v/>
      </c>
      <c r="K231" s="382"/>
      <c r="L231" s="411"/>
      <c r="M231" s="425"/>
      <c r="O231" s="415" t="str">
        <f>IF(L231&gt;0,ROUNDDOWN((J231/AB231),2),"")</f>
        <v/>
      </c>
      <c r="P231" s="429" t="str">
        <f>IF(B231&gt;0,(#REF!*O231),"")</f>
        <v/>
      </c>
      <c r="Q231" s="285"/>
      <c r="R231" s="405"/>
      <c r="S231" s="405"/>
      <c r="T231" s="405"/>
      <c r="U231" s="406"/>
      <c r="V231" s="407" t="str">
        <f>IF(B231&gt;0,(R231-T231)+R231,"")</f>
        <v/>
      </c>
      <c r="W231" s="398"/>
      <c r="X231" s="292" t="str">
        <f>IF(B231&gt;0,IF(AE231&gt;0,(S231-R231)/(R231-T231),""),"")</f>
        <v/>
      </c>
      <c r="Y231" s="418" t="str">
        <f>IF(U231="","",IF(C231&gt;0,AK231,""))</f>
        <v/>
      </c>
      <c r="Z231" s="419" t="str">
        <f>IF(F231&gt;0,AK231+Z230,"")</f>
        <v/>
      </c>
      <c r="AA231" s="284"/>
      <c r="AB231" s="417" t="str">
        <f>IF(B231&gt;0,ABS(R231-T231)*-1,"")</f>
        <v/>
      </c>
      <c r="AC231" s="419" t="str">
        <f>IF(B231="","",IF(Q231="LONG",(U231-R231),(R231-U231)))</f>
        <v/>
      </c>
      <c r="AD231" s="390"/>
      <c r="AE231" s="396" t="str">
        <f t="shared" si="22"/>
        <v/>
      </c>
      <c r="AF231" s="397" t="str">
        <f t="shared" si="23"/>
        <v/>
      </c>
      <c r="AG231" s="392"/>
      <c r="AH231" s="437" t="str">
        <f>IF(B231&gt;0,(R231*O231),"")</f>
        <v/>
      </c>
      <c r="AI231" s="438" t="str">
        <f>IF(B231&gt;0,(U231*O231),"")</f>
        <v/>
      </c>
      <c r="AJ231" s="390"/>
      <c r="AK231" s="437" t="str">
        <f t="shared" si="24"/>
        <v/>
      </c>
      <c r="AL231" s="288" t="str">
        <f t="shared" si="25"/>
        <v/>
      </c>
      <c r="AM231" s="293"/>
    </row>
    <row r="232" spans="1:39" x14ac:dyDescent="0.3">
      <c r="A232" s="236"/>
      <c r="B232" s="401"/>
      <c r="C232" s="274"/>
      <c r="D232" s="285"/>
      <c r="E232" s="286"/>
      <c r="F232" s="286"/>
      <c r="G232" s="286"/>
      <c r="H232" s="287" t="str">
        <f t="shared" si="20"/>
        <v/>
      </c>
      <c r="I232" s="435" t="str">
        <f t="shared" si="19"/>
        <v/>
      </c>
      <c r="J232" s="427" t="str">
        <f t="shared" si="21"/>
        <v/>
      </c>
      <c r="K232" s="382"/>
      <c r="L232" s="411"/>
      <c r="M232" s="425"/>
      <c r="O232" s="415" t="str">
        <f>IF(L232&gt;0,ROUNDDOWN((J232/AB232),2),"")</f>
        <v/>
      </c>
      <c r="P232" s="429" t="str">
        <f>IF(B232&gt;0,(#REF!*O232),"")</f>
        <v/>
      </c>
      <c r="Q232" s="285"/>
      <c r="R232" s="405"/>
      <c r="S232" s="405"/>
      <c r="T232" s="405"/>
      <c r="U232" s="406"/>
      <c r="V232" s="407" t="str">
        <f>IF(B232&gt;0,(R232-T232)+R232,"")</f>
        <v/>
      </c>
      <c r="W232" s="398"/>
      <c r="X232" s="292" t="str">
        <f>IF(B232&gt;0,IF(AE232&gt;0,(S232-R232)/(R232-T232),""),"")</f>
        <v/>
      </c>
      <c r="Y232" s="418" t="str">
        <f>IF(U232="","",IF(C232&gt;0,AK232,""))</f>
        <v/>
      </c>
      <c r="Z232" s="419" t="str">
        <f>IF(F232&gt;0,AK232+Z231,"")</f>
        <v/>
      </c>
      <c r="AA232" s="284"/>
      <c r="AB232" s="417" t="str">
        <f>IF(B232&gt;0,ABS(R232-T232)*-1,"")</f>
        <v/>
      </c>
      <c r="AC232" s="419" t="str">
        <f>IF(B232="","",IF(Q232="LONG",(U232-R232),(R232-U232)))</f>
        <v/>
      </c>
      <c r="AD232" s="390"/>
      <c r="AE232" s="396" t="str">
        <f t="shared" si="22"/>
        <v/>
      </c>
      <c r="AF232" s="397" t="str">
        <f t="shared" si="23"/>
        <v/>
      </c>
      <c r="AG232" s="392"/>
      <c r="AH232" s="437" t="str">
        <f>IF(B232&gt;0,(R232*O232),"")</f>
        <v/>
      </c>
      <c r="AI232" s="438" t="str">
        <f>IF(B232&gt;0,(U232*O232),"")</f>
        <v/>
      </c>
      <c r="AJ232" s="390"/>
      <c r="AK232" s="437" t="str">
        <f t="shared" si="24"/>
        <v/>
      </c>
      <c r="AL232" s="288" t="str">
        <f t="shared" si="25"/>
        <v/>
      </c>
      <c r="AM232" s="293"/>
    </row>
    <row r="233" spans="1:39" x14ac:dyDescent="0.3">
      <c r="A233" s="236"/>
      <c r="B233" s="401"/>
      <c r="C233" s="274"/>
      <c r="D233" s="285"/>
      <c r="E233" s="286"/>
      <c r="F233" s="286"/>
      <c r="G233" s="286"/>
      <c r="H233" s="287" t="str">
        <f t="shared" si="20"/>
        <v/>
      </c>
      <c r="I233" s="435" t="str">
        <f t="shared" si="19"/>
        <v/>
      </c>
      <c r="J233" s="427" t="str">
        <f t="shared" si="21"/>
        <v/>
      </c>
      <c r="K233" s="382"/>
      <c r="L233" s="411"/>
      <c r="M233" s="425"/>
      <c r="O233" s="415" t="str">
        <f>IF(L233&gt;0,ROUNDDOWN((J233/AB233),2),"")</f>
        <v/>
      </c>
      <c r="P233" s="429" t="str">
        <f>IF(B233&gt;0,(#REF!*O233),"")</f>
        <v/>
      </c>
      <c r="Q233" s="285"/>
      <c r="R233" s="405"/>
      <c r="S233" s="405"/>
      <c r="T233" s="405"/>
      <c r="U233" s="406"/>
      <c r="V233" s="407" t="str">
        <f>IF(B233&gt;0,(R233-T233)+R233,"")</f>
        <v/>
      </c>
      <c r="W233" s="398"/>
      <c r="X233" s="292" t="str">
        <f>IF(B233&gt;0,IF(AE233&gt;0,(S233-R233)/(R233-T233),""),"")</f>
        <v/>
      </c>
      <c r="Y233" s="418" t="str">
        <f>IF(U233="","",IF(C233&gt;0,AK233,""))</f>
        <v/>
      </c>
      <c r="Z233" s="419" t="str">
        <f>IF(F233&gt;0,AK233+Z232,"")</f>
        <v/>
      </c>
      <c r="AA233" s="284"/>
      <c r="AB233" s="417" t="str">
        <f>IF(B233&gt;0,ABS(R233-T233)*-1,"")</f>
        <v/>
      </c>
      <c r="AC233" s="419" t="str">
        <f>IF(B233="","",IF(Q233="LONG",(U233-R233),(R233-U233)))</f>
        <v/>
      </c>
      <c r="AD233" s="390"/>
      <c r="AE233" s="396" t="str">
        <f t="shared" si="22"/>
        <v/>
      </c>
      <c r="AF233" s="397" t="str">
        <f t="shared" si="23"/>
        <v/>
      </c>
      <c r="AG233" s="392"/>
      <c r="AH233" s="437" t="str">
        <f>IF(B233&gt;0,(R233*O233),"")</f>
        <v/>
      </c>
      <c r="AI233" s="438" t="str">
        <f>IF(B233&gt;0,(U233*O233),"")</f>
        <v/>
      </c>
      <c r="AJ233" s="390"/>
      <c r="AK233" s="437" t="str">
        <f t="shared" si="24"/>
        <v/>
      </c>
      <c r="AL233" s="288" t="str">
        <f t="shared" si="25"/>
        <v/>
      </c>
      <c r="AM233" s="293"/>
    </row>
    <row r="234" spans="1:39" x14ac:dyDescent="0.3">
      <c r="A234" s="236"/>
      <c r="B234" s="401"/>
      <c r="C234" s="274"/>
      <c r="D234" s="285"/>
      <c r="E234" s="286"/>
      <c r="F234" s="286"/>
      <c r="G234" s="286"/>
      <c r="H234" s="287" t="str">
        <f t="shared" si="20"/>
        <v/>
      </c>
      <c r="I234" s="435" t="str">
        <f t="shared" si="19"/>
        <v/>
      </c>
      <c r="J234" s="427" t="str">
        <f t="shared" si="21"/>
        <v/>
      </c>
      <c r="K234" s="382"/>
      <c r="L234" s="411"/>
      <c r="M234" s="425"/>
      <c r="O234" s="415" t="str">
        <f>IF(L234&gt;0,ROUNDDOWN((J234/AB234),2),"")</f>
        <v/>
      </c>
      <c r="P234" s="429" t="str">
        <f>IF(B234&gt;0,(#REF!*O234),"")</f>
        <v/>
      </c>
      <c r="Q234" s="285"/>
      <c r="R234" s="405"/>
      <c r="S234" s="405"/>
      <c r="T234" s="405"/>
      <c r="U234" s="406"/>
      <c r="V234" s="407" t="str">
        <f>IF(B234&gt;0,(R234-T234)+R234,"")</f>
        <v/>
      </c>
      <c r="W234" s="398"/>
      <c r="X234" s="292" t="str">
        <f>IF(B234&gt;0,IF(AE234&gt;0,(S234-R234)/(R234-T234),""),"")</f>
        <v/>
      </c>
      <c r="Y234" s="418" t="str">
        <f>IF(U234="","",IF(C234&gt;0,AK234,""))</f>
        <v/>
      </c>
      <c r="Z234" s="419" t="str">
        <f>IF(F234&gt;0,AK234+Z233,"")</f>
        <v/>
      </c>
      <c r="AA234" s="284"/>
      <c r="AB234" s="417" t="str">
        <f>IF(B234&gt;0,ABS(R234-T234)*-1,"")</f>
        <v/>
      </c>
      <c r="AC234" s="419" t="str">
        <f>IF(B234="","",IF(Q234="LONG",(U234-R234),(R234-U234)))</f>
        <v/>
      </c>
      <c r="AD234" s="390"/>
      <c r="AE234" s="396" t="str">
        <f t="shared" si="22"/>
        <v/>
      </c>
      <c r="AF234" s="397" t="str">
        <f t="shared" si="23"/>
        <v/>
      </c>
      <c r="AG234" s="392"/>
      <c r="AH234" s="437" t="str">
        <f>IF(B234&gt;0,(R234*O234),"")</f>
        <v/>
      </c>
      <c r="AI234" s="438" t="str">
        <f>IF(B234&gt;0,(U234*O234),"")</f>
        <v/>
      </c>
      <c r="AJ234" s="390"/>
      <c r="AK234" s="437" t="str">
        <f t="shared" si="24"/>
        <v/>
      </c>
      <c r="AL234" s="288" t="str">
        <f t="shared" si="25"/>
        <v/>
      </c>
      <c r="AM234" s="293"/>
    </row>
    <row r="235" spans="1:39" x14ac:dyDescent="0.3">
      <c r="A235" s="236"/>
      <c r="B235" s="401"/>
      <c r="C235" s="274"/>
      <c r="D235" s="285"/>
      <c r="E235" s="286"/>
      <c r="F235" s="286"/>
      <c r="G235" s="286"/>
      <c r="H235" s="287" t="str">
        <f t="shared" si="20"/>
        <v/>
      </c>
      <c r="I235" s="435" t="str">
        <f t="shared" si="19"/>
        <v/>
      </c>
      <c r="J235" s="427" t="str">
        <f t="shared" si="21"/>
        <v/>
      </c>
      <c r="K235" s="382"/>
      <c r="L235" s="411"/>
      <c r="M235" s="425"/>
      <c r="O235" s="415" t="str">
        <f>IF(L235&gt;0,ROUNDDOWN((J235/AB235),2),"")</f>
        <v/>
      </c>
      <c r="P235" s="429" t="str">
        <f>IF(B235&gt;0,(#REF!*O235),"")</f>
        <v/>
      </c>
      <c r="Q235" s="285"/>
      <c r="R235" s="405"/>
      <c r="S235" s="405"/>
      <c r="T235" s="405"/>
      <c r="U235" s="406"/>
      <c r="V235" s="407" t="str">
        <f>IF(B235&gt;0,(R235-T235)+R235,"")</f>
        <v/>
      </c>
      <c r="W235" s="398"/>
      <c r="X235" s="292" t="str">
        <f>IF(B235&gt;0,IF(AE235&gt;0,(S235-R235)/(R235-T235),""),"")</f>
        <v/>
      </c>
      <c r="Y235" s="418" t="str">
        <f>IF(U235="","",IF(C235&gt;0,AK235,""))</f>
        <v/>
      </c>
      <c r="Z235" s="419" t="str">
        <f>IF(F235&gt;0,AK235+Z234,"")</f>
        <v/>
      </c>
      <c r="AA235" s="284"/>
      <c r="AB235" s="417" t="str">
        <f>IF(B235&gt;0,ABS(R235-T235)*-1,"")</f>
        <v/>
      </c>
      <c r="AC235" s="419" t="str">
        <f>IF(B235="","",IF(Q235="LONG",(U235-R235),(R235-U235)))</f>
        <v/>
      </c>
      <c r="AD235" s="390"/>
      <c r="AE235" s="396" t="str">
        <f t="shared" si="22"/>
        <v/>
      </c>
      <c r="AF235" s="397" t="str">
        <f t="shared" si="23"/>
        <v/>
      </c>
      <c r="AG235" s="392"/>
      <c r="AH235" s="437" t="str">
        <f>IF(B235&gt;0,(R235*O235),"")</f>
        <v/>
      </c>
      <c r="AI235" s="438" t="str">
        <f>IF(B235&gt;0,(U235*O235),"")</f>
        <v/>
      </c>
      <c r="AJ235" s="390"/>
      <c r="AK235" s="437" t="str">
        <f t="shared" si="24"/>
        <v/>
      </c>
      <c r="AL235" s="288" t="str">
        <f t="shared" si="25"/>
        <v/>
      </c>
      <c r="AM235" s="293"/>
    </row>
    <row r="236" spans="1:39" x14ac:dyDescent="0.3">
      <c r="A236" s="236"/>
      <c r="B236" s="401"/>
      <c r="C236" s="274"/>
      <c r="D236" s="285"/>
      <c r="E236" s="286"/>
      <c r="F236" s="286"/>
      <c r="G236" s="286"/>
      <c r="H236" s="287" t="str">
        <f t="shared" si="20"/>
        <v/>
      </c>
      <c r="I236" s="435" t="str">
        <f t="shared" si="19"/>
        <v/>
      </c>
      <c r="J236" s="427" t="str">
        <f t="shared" si="21"/>
        <v/>
      </c>
      <c r="K236" s="382"/>
      <c r="L236" s="411"/>
      <c r="M236" s="425"/>
      <c r="O236" s="415" t="str">
        <f>IF(L236&gt;0,ROUNDDOWN((J236/AB236),2),"")</f>
        <v/>
      </c>
      <c r="P236" s="429" t="str">
        <f>IF(B236&gt;0,(#REF!*O236),"")</f>
        <v/>
      </c>
      <c r="Q236" s="285"/>
      <c r="R236" s="405"/>
      <c r="S236" s="405"/>
      <c r="T236" s="405"/>
      <c r="U236" s="406"/>
      <c r="V236" s="407" t="str">
        <f>IF(B236&gt;0,(R236-T236)+R236,"")</f>
        <v/>
      </c>
      <c r="W236" s="398"/>
      <c r="X236" s="292" t="str">
        <f>IF(B236&gt;0,IF(AE236&gt;0,(S236-R236)/(R236-T236),""),"")</f>
        <v/>
      </c>
      <c r="Y236" s="418" t="str">
        <f>IF(U236="","",IF(C236&gt;0,AK236,""))</f>
        <v/>
      </c>
      <c r="Z236" s="419" t="str">
        <f>IF(F236&gt;0,AK236+Z235,"")</f>
        <v/>
      </c>
      <c r="AA236" s="284"/>
      <c r="AB236" s="417" t="str">
        <f>IF(B236&gt;0,ABS(R236-T236)*-1,"")</f>
        <v/>
      </c>
      <c r="AC236" s="419" t="str">
        <f>IF(B236="","",IF(Q236="LONG",(U236-R236),(R236-U236)))</f>
        <v/>
      </c>
      <c r="AD236" s="390"/>
      <c r="AE236" s="396" t="str">
        <f t="shared" si="22"/>
        <v/>
      </c>
      <c r="AF236" s="397" t="str">
        <f t="shared" si="23"/>
        <v/>
      </c>
      <c r="AG236" s="392"/>
      <c r="AH236" s="437" t="str">
        <f>IF(B236&gt;0,(R236*O236),"")</f>
        <v/>
      </c>
      <c r="AI236" s="438" t="str">
        <f>IF(B236&gt;0,(U236*O236),"")</f>
        <v/>
      </c>
      <c r="AJ236" s="390"/>
      <c r="AK236" s="437" t="str">
        <f t="shared" si="24"/>
        <v/>
      </c>
      <c r="AL236" s="288" t="str">
        <f t="shared" si="25"/>
        <v/>
      </c>
      <c r="AM236" s="293"/>
    </row>
    <row r="237" spans="1:39" x14ac:dyDescent="0.3">
      <c r="A237" s="236"/>
      <c r="B237" s="401"/>
      <c r="C237" s="274"/>
      <c r="D237" s="285"/>
      <c r="E237" s="286"/>
      <c r="F237" s="286"/>
      <c r="G237" s="286"/>
      <c r="H237" s="287" t="str">
        <f t="shared" si="20"/>
        <v/>
      </c>
      <c r="I237" s="435" t="str">
        <f t="shared" si="19"/>
        <v/>
      </c>
      <c r="J237" s="427" t="str">
        <f t="shared" si="21"/>
        <v/>
      </c>
      <c r="K237" s="382"/>
      <c r="L237" s="411"/>
      <c r="M237" s="425"/>
      <c r="O237" s="415" t="str">
        <f>IF(L237&gt;0,ROUNDDOWN((J237/AB237),2),"")</f>
        <v/>
      </c>
      <c r="P237" s="429" t="str">
        <f>IF(B237&gt;0,(#REF!*O237),"")</f>
        <v/>
      </c>
      <c r="Q237" s="285"/>
      <c r="R237" s="405"/>
      <c r="S237" s="405"/>
      <c r="T237" s="405"/>
      <c r="U237" s="406"/>
      <c r="V237" s="407" t="str">
        <f>IF(B237&gt;0,(R237-T237)+R237,"")</f>
        <v/>
      </c>
      <c r="W237" s="398"/>
      <c r="X237" s="292" t="str">
        <f>IF(B237&gt;0,IF(AE237&gt;0,(S237-R237)/(R237-T237),""),"")</f>
        <v/>
      </c>
      <c r="Y237" s="418" t="str">
        <f>IF(U237="","",IF(C237&gt;0,AK237,""))</f>
        <v/>
      </c>
      <c r="Z237" s="419" t="str">
        <f>IF(F237&gt;0,AK237+Z236,"")</f>
        <v/>
      </c>
      <c r="AA237" s="284"/>
      <c r="AB237" s="417" t="str">
        <f>IF(B237&gt;0,ABS(R237-T237)*-1,"")</f>
        <v/>
      </c>
      <c r="AC237" s="419" t="str">
        <f>IF(B237="","",IF(Q237="LONG",(U237-R237),(R237-U237)))</f>
        <v/>
      </c>
      <c r="AD237" s="390"/>
      <c r="AE237" s="396" t="str">
        <f t="shared" si="22"/>
        <v/>
      </c>
      <c r="AF237" s="397" t="str">
        <f t="shared" si="23"/>
        <v/>
      </c>
      <c r="AG237" s="392"/>
      <c r="AH237" s="437" t="str">
        <f>IF(B237&gt;0,(R237*O237),"")</f>
        <v/>
      </c>
      <c r="AI237" s="438" t="str">
        <f>IF(B237&gt;0,(U237*O237),"")</f>
        <v/>
      </c>
      <c r="AJ237" s="390"/>
      <c r="AK237" s="437" t="str">
        <f t="shared" si="24"/>
        <v/>
      </c>
      <c r="AL237" s="288" t="str">
        <f t="shared" si="25"/>
        <v/>
      </c>
      <c r="AM237" s="293"/>
    </row>
    <row r="238" spans="1:39" x14ac:dyDescent="0.3">
      <c r="A238" s="236"/>
      <c r="B238" s="401"/>
      <c r="C238" s="274"/>
      <c r="D238" s="285"/>
      <c r="E238" s="286"/>
      <c r="F238" s="286"/>
      <c r="G238" s="286"/>
      <c r="H238" s="287" t="str">
        <f t="shared" si="20"/>
        <v/>
      </c>
      <c r="I238" s="435" t="str">
        <f t="shared" si="19"/>
        <v/>
      </c>
      <c r="J238" s="427" t="str">
        <f t="shared" si="21"/>
        <v/>
      </c>
      <c r="K238" s="382"/>
      <c r="L238" s="411"/>
      <c r="M238" s="425"/>
      <c r="O238" s="415" t="str">
        <f>IF(L238&gt;0,ROUNDDOWN((J238/AB238),2),"")</f>
        <v/>
      </c>
      <c r="P238" s="429" t="str">
        <f>IF(B238&gt;0,(#REF!*O238),"")</f>
        <v/>
      </c>
      <c r="Q238" s="285"/>
      <c r="R238" s="405"/>
      <c r="S238" s="405"/>
      <c r="T238" s="405"/>
      <c r="U238" s="406"/>
      <c r="V238" s="407" t="str">
        <f>IF(B238&gt;0,(R238-T238)+R238,"")</f>
        <v/>
      </c>
      <c r="W238" s="398"/>
      <c r="X238" s="292" t="str">
        <f>IF(B238&gt;0,IF(AE238&gt;0,(S238-R238)/(R238-T238),""),"")</f>
        <v/>
      </c>
      <c r="Y238" s="418" t="str">
        <f>IF(U238="","",IF(C238&gt;0,AK238,""))</f>
        <v/>
      </c>
      <c r="Z238" s="419" t="str">
        <f>IF(F238&gt;0,AK238+Z237,"")</f>
        <v/>
      </c>
      <c r="AA238" s="284"/>
      <c r="AB238" s="417" t="str">
        <f>IF(B238&gt;0,ABS(R238-T238)*-1,"")</f>
        <v/>
      </c>
      <c r="AC238" s="419" t="str">
        <f>IF(B238="","",IF(Q238="LONG",(U238-R238),(R238-U238)))</f>
        <v/>
      </c>
      <c r="AD238" s="390"/>
      <c r="AE238" s="396" t="str">
        <f t="shared" si="22"/>
        <v/>
      </c>
      <c r="AF238" s="397" t="str">
        <f t="shared" si="23"/>
        <v/>
      </c>
      <c r="AG238" s="392"/>
      <c r="AH238" s="437" t="str">
        <f>IF(B238&gt;0,(R238*O238),"")</f>
        <v/>
      </c>
      <c r="AI238" s="438" t="str">
        <f>IF(B238&gt;0,(U238*O238),"")</f>
        <v/>
      </c>
      <c r="AJ238" s="390"/>
      <c r="AK238" s="437" t="str">
        <f t="shared" si="24"/>
        <v/>
      </c>
      <c r="AL238" s="288" t="str">
        <f t="shared" si="25"/>
        <v/>
      </c>
      <c r="AM238" s="293"/>
    </row>
    <row r="239" spans="1:39" x14ac:dyDescent="0.3">
      <c r="A239" s="236"/>
      <c r="B239" s="401"/>
      <c r="C239" s="274"/>
      <c r="D239" s="285"/>
      <c r="E239" s="286"/>
      <c r="F239" s="286"/>
      <c r="G239" s="286"/>
      <c r="H239" s="287" t="str">
        <f t="shared" si="20"/>
        <v/>
      </c>
      <c r="I239" s="435" t="str">
        <f t="shared" si="19"/>
        <v/>
      </c>
      <c r="J239" s="427" t="str">
        <f t="shared" si="21"/>
        <v/>
      </c>
      <c r="K239" s="382"/>
      <c r="L239" s="411"/>
      <c r="M239" s="425"/>
      <c r="O239" s="415" t="str">
        <f>IF(L239&gt;0,ROUNDDOWN((J239/AB239),2),"")</f>
        <v/>
      </c>
      <c r="P239" s="429" t="str">
        <f>IF(B239&gt;0,(#REF!*O239),"")</f>
        <v/>
      </c>
      <c r="Q239" s="285"/>
      <c r="R239" s="405"/>
      <c r="S239" s="405"/>
      <c r="T239" s="405"/>
      <c r="U239" s="406"/>
      <c r="V239" s="407" t="str">
        <f>IF(B239&gt;0,(R239-T239)+R239,"")</f>
        <v/>
      </c>
      <c r="W239" s="398"/>
      <c r="X239" s="292" t="str">
        <f>IF(B239&gt;0,IF(AE239&gt;0,(S239-R239)/(R239-T239),""),"")</f>
        <v/>
      </c>
      <c r="Y239" s="418" t="str">
        <f>IF(U239="","",IF(C239&gt;0,AK239,""))</f>
        <v/>
      </c>
      <c r="Z239" s="419" t="str">
        <f>IF(F239&gt;0,AK239+Z238,"")</f>
        <v/>
      </c>
      <c r="AA239" s="284"/>
      <c r="AB239" s="417" t="str">
        <f>IF(B239&gt;0,ABS(R239-T239)*-1,"")</f>
        <v/>
      </c>
      <c r="AC239" s="419" t="str">
        <f>IF(B239="","",IF(Q239="LONG",(U239-R239),(R239-U239)))</f>
        <v/>
      </c>
      <c r="AD239" s="390"/>
      <c r="AE239" s="396" t="str">
        <f t="shared" si="22"/>
        <v/>
      </c>
      <c r="AF239" s="397" t="str">
        <f t="shared" si="23"/>
        <v/>
      </c>
      <c r="AG239" s="392"/>
      <c r="AH239" s="437" t="str">
        <f>IF(B239&gt;0,(R239*O239),"")</f>
        <v/>
      </c>
      <c r="AI239" s="438" t="str">
        <f>IF(B239&gt;0,(U239*O239),"")</f>
        <v/>
      </c>
      <c r="AJ239" s="390"/>
      <c r="AK239" s="437" t="str">
        <f t="shared" si="24"/>
        <v/>
      </c>
      <c r="AL239" s="288" t="str">
        <f t="shared" si="25"/>
        <v/>
      </c>
      <c r="AM239" s="293"/>
    </row>
    <row r="240" spans="1:39" x14ac:dyDescent="0.3">
      <c r="A240" s="236"/>
      <c r="B240" s="401"/>
      <c r="C240" s="274"/>
      <c r="D240" s="285"/>
      <c r="E240" s="286"/>
      <c r="F240" s="286"/>
      <c r="G240" s="286"/>
      <c r="H240" s="287" t="str">
        <f t="shared" si="20"/>
        <v/>
      </c>
      <c r="I240" s="435" t="str">
        <f t="shared" si="19"/>
        <v/>
      </c>
      <c r="J240" s="427" t="str">
        <f t="shared" si="21"/>
        <v/>
      </c>
      <c r="K240" s="382"/>
      <c r="L240" s="411"/>
      <c r="M240" s="425"/>
      <c r="O240" s="415" t="str">
        <f>IF(L240&gt;0,ROUNDDOWN((J240/AB240),2),"")</f>
        <v/>
      </c>
      <c r="P240" s="429" t="str">
        <f>IF(B240&gt;0,(#REF!*O240),"")</f>
        <v/>
      </c>
      <c r="Q240" s="285"/>
      <c r="R240" s="405"/>
      <c r="S240" s="405"/>
      <c r="T240" s="405"/>
      <c r="U240" s="406"/>
      <c r="V240" s="407" t="str">
        <f>IF(B240&gt;0,(R240-T240)+R240,"")</f>
        <v/>
      </c>
      <c r="W240" s="398"/>
      <c r="X240" s="292" t="str">
        <f>IF(B240&gt;0,IF(AE240&gt;0,(S240-R240)/(R240-T240),""),"")</f>
        <v/>
      </c>
      <c r="Y240" s="418" t="str">
        <f>IF(U240="","",IF(C240&gt;0,AK240,""))</f>
        <v/>
      </c>
      <c r="Z240" s="419" t="str">
        <f>IF(F240&gt;0,AK240+Z239,"")</f>
        <v/>
      </c>
      <c r="AA240" s="284"/>
      <c r="AB240" s="417" t="str">
        <f>IF(B240&gt;0,ABS(R240-T240)*-1,"")</f>
        <v/>
      </c>
      <c r="AC240" s="419" t="str">
        <f>IF(B240="","",IF(Q240="LONG",(U240-R240),(R240-U240)))</f>
        <v/>
      </c>
      <c r="AD240" s="390"/>
      <c r="AE240" s="396" t="str">
        <f t="shared" si="22"/>
        <v/>
      </c>
      <c r="AF240" s="397" t="str">
        <f t="shared" si="23"/>
        <v/>
      </c>
      <c r="AG240" s="392"/>
      <c r="AH240" s="437" t="str">
        <f>IF(B240&gt;0,(R240*O240),"")</f>
        <v/>
      </c>
      <c r="AI240" s="438" t="str">
        <f>IF(B240&gt;0,(U240*O240),"")</f>
        <v/>
      </c>
      <c r="AJ240" s="390"/>
      <c r="AK240" s="437" t="str">
        <f t="shared" si="24"/>
        <v/>
      </c>
      <c r="AL240" s="288" t="str">
        <f t="shared" si="25"/>
        <v/>
      </c>
      <c r="AM240" s="293"/>
    </row>
    <row r="241" spans="1:39" x14ac:dyDescent="0.3">
      <c r="A241" s="236"/>
      <c r="B241" s="401"/>
      <c r="C241" s="274"/>
      <c r="D241" s="285"/>
      <c r="E241" s="286"/>
      <c r="F241" s="286"/>
      <c r="G241" s="286"/>
      <c r="H241" s="287" t="str">
        <f t="shared" si="20"/>
        <v/>
      </c>
      <c r="I241" s="435" t="str">
        <f t="shared" si="19"/>
        <v/>
      </c>
      <c r="J241" s="427" t="str">
        <f t="shared" si="21"/>
        <v/>
      </c>
      <c r="K241" s="382"/>
      <c r="L241" s="411"/>
      <c r="M241" s="425"/>
      <c r="O241" s="415" t="str">
        <f>IF(L241&gt;0,ROUNDDOWN((J241/AB241),2),"")</f>
        <v/>
      </c>
      <c r="P241" s="429" t="str">
        <f>IF(B241&gt;0,(#REF!*O241),"")</f>
        <v/>
      </c>
      <c r="Q241" s="285"/>
      <c r="R241" s="405"/>
      <c r="S241" s="405"/>
      <c r="T241" s="405"/>
      <c r="U241" s="406"/>
      <c r="V241" s="407" t="str">
        <f>IF(B241&gt;0,(R241-T241)+R241,"")</f>
        <v/>
      </c>
      <c r="W241" s="398"/>
      <c r="X241" s="292" t="str">
        <f>IF(B241&gt;0,IF(AE241&gt;0,(S241-R241)/(R241-T241),""),"")</f>
        <v/>
      </c>
      <c r="Y241" s="418" t="str">
        <f>IF(U241="","",IF(C241&gt;0,AK241,""))</f>
        <v/>
      </c>
      <c r="Z241" s="419" t="str">
        <f>IF(F241&gt;0,AK241+Z240,"")</f>
        <v/>
      </c>
      <c r="AA241" s="284"/>
      <c r="AB241" s="417" t="str">
        <f>IF(B241&gt;0,ABS(R241-T241)*-1,"")</f>
        <v/>
      </c>
      <c r="AC241" s="419" t="str">
        <f>IF(B241="","",IF(Q241="LONG",(U241-R241),(R241-U241)))</f>
        <v/>
      </c>
      <c r="AD241" s="390"/>
      <c r="AE241" s="396" t="str">
        <f t="shared" si="22"/>
        <v/>
      </c>
      <c r="AF241" s="397" t="str">
        <f t="shared" si="23"/>
        <v/>
      </c>
      <c r="AG241" s="392"/>
      <c r="AH241" s="437" t="str">
        <f>IF(B241&gt;0,(R241*O241),"")</f>
        <v/>
      </c>
      <c r="AI241" s="438" t="str">
        <f>IF(B241&gt;0,(U241*O241),"")</f>
        <v/>
      </c>
      <c r="AJ241" s="390"/>
      <c r="AK241" s="437" t="str">
        <f t="shared" si="24"/>
        <v/>
      </c>
      <c r="AL241" s="288" t="str">
        <f t="shared" si="25"/>
        <v/>
      </c>
      <c r="AM241" s="293"/>
    </row>
    <row r="242" spans="1:39" x14ac:dyDescent="0.3">
      <c r="A242" s="236"/>
      <c r="B242" s="401"/>
      <c r="C242" s="274"/>
      <c r="D242" s="285"/>
      <c r="E242" s="286"/>
      <c r="F242" s="286"/>
      <c r="G242" s="286"/>
      <c r="H242" s="287" t="str">
        <f t="shared" si="20"/>
        <v/>
      </c>
      <c r="I242" s="435" t="str">
        <f t="shared" si="19"/>
        <v/>
      </c>
      <c r="J242" s="427" t="str">
        <f t="shared" si="21"/>
        <v/>
      </c>
      <c r="K242" s="382"/>
      <c r="L242" s="411"/>
      <c r="M242" s="425"/>
      <c r="O242" s="415" t="str">
        <f>IF(L242&gt;0,ROUNDDOWN((J242/AB242),2),"")</f>
        <v/>
      </c>
      <c r="P242" s="429" t="str">
        <f>IF(B242&gt;0,(#REF!*O242),"")</f>
        <v/>
      </c>
      <c r="Q242" s="285"/>
      <c r="R242" s="405"/>
      <c r="S242" s="405"/>
      <c r="T242" s="405"/>
      <c r="U242" s="406"/>
      <c r="V242" s="407" t="str">
        <f>IF(B242&gt;0,(R242-T242)+R242,"")</f>
        <v/>
      </c>
      <c r="W242" s="398"/>
      <c r="X242" s="292" t="str">
        <f>IF(B242&gt;0,IF(AE242&gt;0,(S242-R242)/(R242-T242),""),"")</f>
        <v/>
      </c>
      <c r="Y242" s="418" t="str">
        <f>IF(U242="","",IF(C242&gt;0,AK242,""))</f>
        <v/>
      </c>
      <c r="Z242" s="419" t="str">
        <f>IF(F242&gt;0,AK242+Z241,"")</f>
        <v/>
      </c>
      <c r="AA242" s="284"/>
      <c r="AB242" s="417" t="str">
        <f>IF(B242&gt;0,ABS(R242-T242)*-1,"")</f>
        <v/>
      </c>
      <c r="AC242" s="419" t="str">
        <f>IF(B242="","",IF(Q242="LONG",(U242-R242),(R242-U242)))</f>
        <v/>
      </c>
      <c r="AD242" s="390"/>
      <c r="AE242" s="396" t="str">
        <f t="shared" si="22"/>
        <v/>
      </c>
      <c r="AF242" s="397" t="str">
        <f t="shared" si="23"/>
        <v/>
      </c>
      <c r="AG242" s="392"/>
      <c r="AH242" s="437" t="str">
        <f>IF(B242&gt;0,(R242*O242),"")</f>
        <v/>
      </c>
      <c r="AI242" s="438" t="str">
        <f>IF(B242&gt;0,(U242*O242),"")</f>
        <v/>
      </c>
      <c r="AJ242" s="390"/>
      <c r="AK242" s="437" t="str">
        <f t="shared" si="24"/>
        <v/>
      </c>
      <c r="AL242" s="288" t="str">
        <f t="shared" si="25"/>
        <v/>
      </c>
      <c r="AM242" s="293"/>
    </row>
    <row r="243" spans="1:39" x14ac:dyDescent="0.3">
      <c r="A243" s="236"/>
      <c r="B243" s="401"/>
      <c r="C243" s="274"/>
      <c r="D243" s="285"/>
      <c r="E243" s="286"/>
      <c r="F243" s="286"/>
      <c r="G243" s="286"/>
      <c r="H243" s="287" t="str">
        <f t="shared" si="20"/>
        <v/>
      </c>
      <c r="I243" s="435" t="str">
        <f t="shared" si="19"/>
        <v/>
      </c>
      <c r="J243" s="427" t="str">
        <f t="shared" si="21"/>
        <v/>
      </c>
      <c r="K243" s="382"/>
      <c r="L243" s="411"/>
      <c r="M243" s="425"/>
      <c r="O243" s="415" t="str">
        <f>IF(L243&gt;0,ROUNDDOWN((J243/AB243),2),"")</f>
        <v/>
      </c>
      <c r="P243" s="429" t="str">
        <f>IF(B243&gt;0,(#REF!*O243),"")</f>
        <v/>
      </c>
      <c r="Q243" s="285"/>
      <c r="R243" s="405"/>
      <c r="S243" s="405"/>
      <c r="T243" s="405"/>
      <c r="U243" s="406"/>
      <c r="V243" s="407" t="str">
        <f>IF(B243&gt;0,(R243-T243)+R243,"")</f>
        <v/>
      </c>
      <c r="W243" s="398"/>
      <c r="X243" s="292" t="str">
        <f>IF(B243&gt;0,IF(AE243&gt;0,(S243-R243)/(R243-T243),""),"")</f>
        <v/>
      </c>
      <c r="Y243" s="418" t="str">
        <f>IF(U243="","",IF(C243&gt;0,AK243,""))</f>
        <v/>
      </c>
      <c r="Z243" s="419" t="str">
        <f>IF(F243&gt;0,AK243+Z242,"")</f>
        <v/>
      </c>
      <c r="AA243" s="284"/>
      <c r="AB243" s="417" t="str">
        <f>IF(B243&gt;0,ABS(R243-T243)*-1,"")</f>
        <v/>
      </c>
      <c r="AC243" s="419" t="str">
        <f>IF(B243="","",IF(Q243="LONG",(U243-R243),(R243-U243)))</f>
        <v/>
      </c>
      <c r="AD243" s="390"/>
      <c r="AE243" s="396" t="str">
        <f t="shared" si="22"/>
        <v/>
      </c>
      <c r="AF243" s="397" t="str">
        <f t="shared" si="23"/>
        <v/>
      </c>
      <c r="AG243" s="392"/>
      <c r="AH243" s="437" t="str">
        <f>IF(B243&gt;0,(R243*O243),"")</f>
        <v/>
      </c>
      <c r="AI243" s="438" t="str">
        <f>IF(B243&gt;0,(U243*O243),"")</f>
        <v/>
      </c>
      <c r="AJ243" s="390"/>
      <c r="AK243" s="437" t="str">
        <f t="shared" si="24"/>
        <v/>
      </c>
      <c r="AL243" s="288" t="str">
        <f t="shared" si="25"/>
        <v/>
      </c>
      <c r="AM243" s="293"/>
    </row>
    <row r="244" spans="1:39" x14ac:dyDescent="0.3">
      <c r="A244" s="236"/>
      <c r="B244" s="401"/>
      <c r="C244" s="274"/>
      <c r="D244" s="285"/>
      <c r="E244" s="286"/>
      <c r="F244" s="286"/>
      <c r="G244" s="286"/>
      <c r="H244" s="287" t="str">
        <f t="shared" si="20"/>
        <v/>
      </c>
      <c r="I244" s="435" t="str">
        <f t="shared" si="19"/>
        <v/>
      </c>
      <c r="J244" s="427" t="str">
        <f t="shared" si="21"/>
        <v/>
      </c>
      <c r="K244" s="382"/>
      <c r="L244" s="411"/>
      <c r="M244" s="425"/>
      <c r="O244" s="415" t="str">
        <f>IF(L244&gt;0,ROUNDDOWN((J244/AB244),2),"")</f>
        <v/>
      </c>
      <c r="P244" s="429" t="str">
        <f>IF(B244&gt;0,(#REF!*O244),"")</f>
        <v/>
      </c>
      <c r="Q244" s="285"/>
      <c r="R244" s="405"/>
      <c r="S244" s="405"/>
      <c r="T244" s="405"/>
      <c r="U244" s="406"/>
      <c r="V244" s="407" t="str">
        <f>IF(B244&gt;0,(R244-T244)+R244,"")</f>
        <v/>
      </c>
      <c r="W244" s="398"/>
      <c r="X244" s="292" t="str">
        <f>IF(B244&gt;0,IF(AE244&gt;0,(S244-R244)/(R244-T244),""),"")</f>
        <v/>
      </c>
      <c r="Y244" s="418" t="str">
        <f>IF(U244="","",IF(C244&gt;0,AK244,""))</f>
        <v/>
      </c>
      <c r="Z244" s="419" t="str">
        <f>IF(F244&gt;0,AK244+Z243,"")</f>
        <v/>
      </c>
      <c r="AA244" s="284"/>
      <c r="AB244" s="417" t="str">
        <f>IF(B244&gt;0,ABS(R244-T244)*-1,"")</f>
        <v/>
      </c>
      <c r="AC244" s="419" t="str">
        <f>IF(B244="","",IF(Q244="LONG",(U244-R244),(R244-U244)))</f>
        <v/>
      </c>
      <c r="AD244" s="390"/>
      <c r="AE244" s="396" t="str">
        <f t="shared" si="22"/>
        <v/>
      </c>
      <c r="AF244" s="397" t="str">
        <f t="shared" si="23"/>
        <v/>
      </c>
      <c r="AG244" s="392"/>
      <c r="AH244" s="437" t="str">
        <f>IF(B244&gt;0,(R244*O244),"")</f>
        <v/>
      </c>
      <c r="AI244" s="438" t="str">
        <f>IF(B244&gt;0,(U244*O244),"")</f>
        <v/>
      </c>
      <c r="AJ244" s="390"/>
      <c r="AK244" s="437" t="str">
        <f t="shared" si="24"/>
        <v/>
      </c>
      <c r="AL244" s="288" t="str">
        <f t="shared" si="25"/>
        <v/>
      </c>
      <c r="AM244" s="293"/>
    </row>
    <row r="245" spans="1:39" x14ac:dyDescent="0.3">
      <c r="A245" s="236"/>
      <c r="B245" s="401"/>
      <c r="C245" s="274"/>
      <c r="D245" s="285"/>
      <c r="E245" s="286"/>
      <c r="F245" s="286"/>
      <c r="G245" s="286"/>
      <c r="H245" s="287" t="str">
        <f t="shared" si="20"/>
        <v/>
      </c>
      <c r="I245" s="435" t="str">
        <f t="shared" si="19"/>
        <v/>
      </c>
      <c r="J245" s="427" t="str">
        <f t="shared" si="21"/>
        <v/>
      </c>
      <c r="K245" s="382"/>
      <c r="L245" s="411"/>
      <c r="M245" s="425"/>
      <c r="O245" s="415" t="str">
        <f>IF(L245&gt;0,ROUNDDOWN((J245/AB245),2),"")</f>
        <v/>
      </c>
      <c r="P245" s="429" t="str">
        <f>IF(B245&gt;0,(#REF!*O245),"")</f>
        <v/>
      </c>
      <c r="Q245" s="285"/>
      <c r="R245" s="405"/>
      <c r="S245" s="405"/>
      <c r="T245" s="405"/>
      <c r="U245" s="406"/>
      <c r="V245" s="407" t="str">
        <f>IF(B245&gt;0,(R245-T245)+R245,"")</f>
        <v/>
      </c>
      <c r="W245" s="398"/>
      <c r="X245" s="292" t="str">
        <f>IF(B245&gt;0,IF(AE245&gt;0,(S245-R245)/(R245-T245),""),"")</f>
        <v/>
      </c>
      <c r="Y245" s="418" t="str">
        <f>IF(U245="","",IF(C245&gt;0,AK245,""))</f>
        <v/>
      </c>
      <c r="Z245" s="419" t="str">
        <f>IF(F245&gt;0,AK245+Z244,"")</f>
        <v/>
      </c>
      <c r="AA245" s="284"/>
      <c r="AB245" s="417" t="str">
        <f>IF(B245&gt;0,ABS(R245-T245)*-1,"")</f>
        <v/>
      </c>
      <c r="AC245" s="419" t="str">
        <f>IF(B245="","",IF(Q245="LONG",(U245-R245),(R245-U245)))</f>
        <v/>
      </c>
      <c r="AD245" s="390"/>
      <c r="AE245" s="396" t="str">
        <f t="shared" si="22"/>
        <v/>
      </c>
      <c r="AF245" s="397" t="str">
        <f t="shared" si="23"/>
        <v/>
      </c>
      <c r="AG245" s="392"/>
      <c r="AH245" s="437" t="str">
        <f>IF(B245&gt;0,(R245*O245),"")</f>
        <v/>
      </c>
      <c r="AI245" s="438" t="str">
        <f>IF(B245&gt;0,(U245*O245),"")</f>
        <v/>
      </c>
      <c r="AJ245" s="390"/>
      <c r="AK245" s="437" t="str">
        <f t="shared" si="24"/>
        <v/>
      </c>
      <c r="AL245" s="288" t="str">
        <f t="shared" si="25"/>
        <v/>
      </c>
      <c r="AM245" s="293"/>
    </row>
    <row r="246" spans="1:39" x14ac:dyDescent="0.3">
      <c r="A246" s="236"/>
      <c r="B246" s="401"/>
      <c r="C246" s="274"/>
      <c r="D246" s="285"/>
      <c r="E246" s="286"/>
      <c r="F246" s="286"/>
      <c r="G246" s="286"/>
      <c r="H246" s="287" t="str">
        <f t="shared" si="20"/>
        <v/>
      </c>
      <c r="I246" s="435" t="str">
        <f t="shared" si="19"/>
        <v/>
      </c>
      <c r="J246" s="427" t="str">
        <f t="shared" si="21"/>
        <v/>
      </c>
      <c r="K246" s="382"/>
      <c r="L246" s="411"/>
      <c r="M246" s="425"/>
      <c r="O246" s="415" t="str">
        <f>IF(L246&gt;0,ROUNDDOWN((J246/AB246),2),"")</f>
        <v/>
      </c>
      <c r="P246" s="429" t="str">
        <f>IF(B246&gt;0,(#REF!*O246),"")</f>
        <v/>
      </c>
      <c r="Q246" s="285"/>
      <c r="R246" s="405"/>
      <c r="S246" s="405"/>
      <c r="T246" s="405"/>
      <c r="U246" s="406"/>
      <c r="V246" s="407" t="str">
        <f>IF(B246&gt;0,(R246-T246)+R246,"")</f>
        <v/>
      </c>
      <c r="W246" s="398"/>
      <c r="X246" s="292" t="str">
        <f>IF(B246&gt;0,IF(AE246&gt;0,(S246-R246)/(R246-T246),""),"")</f>
        <v/>
      </c>
      <c r="Y246" s="418" t="str">
        <f>IF(U246="","",IF(C246&gt;0,AK246,""))</f>
        <v/>
      </c>
      <c r="Z246" s="419" t="str">
        <f>IF(F246&gt;0,AK246+Z245,"")</f>
        <v/>
      </c>
      <c r="AA246" s="284"/>
      <c r="AB246" s="417" t="str">
        <f>IF(B246&gt;0,ABS(R246-T246)*-1,"")</f>
        <v/>
      </c>
      <c r="AC246" s="419" t="str">
        <f>IF(B246="","",IF(Q246="LONG",(U246-R246),(R246-U246)))</f>
        <v/>
      </c>
      <c r="AD246" s="390"/>
      <c r="AE246" s="396" t="str">
        <f t="shared" si="22"/>
        <v/>
      </c>
      <c r="AF246" s="397" t="str">
        <f t="shared" si="23"/>
        <v/>
      </c>
      <c r="AG246" s="392"/>
      <c r="AH246" s="437" t="str">
        <f>IF(B246&gt;0,(R246*O246),"")</f>
        <v/>
      </c>
      <c r="AI246" s="438" t="str">
        <f>IF(B246&gt;0,(U246*O246),"")</f>
        <v/>
      </c>
      <c r="AJ246" s="390"/>
      <c r="AK246" s="437" t="str">
        <f t="shared" si="24"/>
        <v/>
      </c>
      <c r="AL246" s="288" t="str">
        <f t="shared" si="25"/>
        <v/>
      </c>
      <c r="AM246" s="293"/>
    </row>
    <row r="247" spans="1:39" x14ac:dyDescent="0.3">
      <c r="A247" s="236"/>
      <c r="B247" s="401"/>
      <c r="C247" s="274"/>
      <c r="D247" s="285"/>
      <c r="E247" s="286"/>
      <c r="F247" s="286"/>
      <c r="G247" s="286"/>
      <c r="H247" s="287" t="str">
        <f t="shared" si="20"/>
        <v/>
      </c>
      <c r="I247" s="435" t="str">
        <f t="shared" si="19"/>
        <v/>
      </c>
      <c r="J247" s="427" t="str">
        <f t="shared" si="21"/>
        <v/>
      </c>
      <c r="K247" s="382"/>
      <c r="L247" s="411"/>
      <c r="M247" s="425"/>
      <c r="O247" s="415" t="str">
        <f>IF(L247&gt;0,ROUNDDOWN((J247/AB247),2),"")</f>
        <v/>
      </c>
      <c r="P247" s="429" t="str">
        <f>IF(B247&gt;0,(#REF!*O247),"")</f>
        <v/>
      </c>
      <c r="Q247" s="285"/>
      <c r="R247" s="405"/>
      <c r="S247" s="405"/>
      <c r="T247" s="405"/>
      <c r="U247" s="406"/>
      <c r="V247" s="407" t="str">
        <f>IF(B247&gt;0,(R247-T247)+R247,"")</f>
        <v/>
      </c>
      <c r="W247" s="398"/>
      <c r="X247" s="292" t="str">
        <f>IF(B247&gt;0,IF(AE247&gt;0,(S247-R247)/(R247-T247),""),"")</f>
        <v/>
      </c>
      <c r="Y247" s="418" t="str">
        <f>IF(U247="","",IF(C247&gt;0,AK247,""))</f>
        <v/>
      </c>
      <c r="Z247" s="419" t="str">
        <f>IF(F247&gt;0,AK247+Z246,"")</f>
        <v/>
      </c>
      <c r="AA247" s="284"/>
      <c r="AB247" s="417" t="str">
        <f>IF(B247&gt;0,ABS(R247-T247)*-1,"")</f>
        <v/>
      </c>
      <c r="AC247" s="419" t="str">
        <f>IF(B247="","",IF(Q247="LONG",(U247-R247),(R247-U247)))</f>
        <v/>
      </c>
      <c r="AD247" s="390"/>
      <c r="AE247" s="396" t="str">
        <f t="shared" si="22"/>
        <v/>
      </c>
      <c r="AF247" s="397" t="str">
        <f t="shared" si="23"/>
        <v/>
      </c>
      <c r="AG247" s="392"/>
      <c r="AH247" s="437" t="str">
        <f>IF(B247&gt;0,(R247*O247),"")</f>
        <v/>
      </c>
      <c r="AI247" s="438" t="str">
        <f>IF(B247&gt;0,(U247*O247),"")</f>
        <v/>
      </c>
      <c r="AJ247" s="390"/>
      <c r="AK247" s="437" t="str">
        <f t="shared" si="24"/>
        <v/>
      </c>
      <c r="AL247" s="288" t="str">
        <f t="shared" si="25"/>
        <v/>
      </c>
      <c r="AM247" s="293"/>
    </row>
    <row r="248" spans="1:39" x14ac:dyDescent="0.3">
      <c r="A248" s="236"/>
      <c r="B248" s="401"/>
      <c r="C248" s="274"/>
      <c r="D248" s="285"/>
      <c r="E248" s="286"/>
      <c r="F248" s="286"/>
      <c r="G248" s="286"/>
      <c r="H248" s="287" t="str">
        <f t="shared" si="20"/>
        <v/>
      </c>
      <c r="I248" s="435" t="str">
        <f t="shared" si="19"/>
        <v/>
      </c>
      <c r="J248" s="427" t="str">
        <f t="shared" si="21"/>
        <v/>
      </c>
      <c r="K248" s="382"/>
      <c r="L248" s="411"/>
      <c r="M248" s="425"/>
      <c r="O248" s="415" t="str">
        <f>IF(L248&gt;0,ROUNDDOWN((J248/AB248),2),"")</f>
        <v/>
      </c>
      <c r="P248" s="429" t="str">
        <f>IF(B248&gt;0,(#REF!*O248),"")</f>
        <v/>
      </c>
      <c r="Q248" s="285"/>
      <c r="R248" s="405"/>
      <c r="S248" s="405"/>
      <c r="T248" s="405"/>
      <c r="U248" s="406"/>
      <c r="V248" s="407" t="str">
        <f>IF(B248&gt;0,(R248-T248)+R248,"")</f>
        <v/>
      </c>
      <c r="W248" s="398"/>
      <c r="X248" s="292" t="str">
        <f>IF(B248&gt;0,IF(AE248&gt;0,(S248-R248)/(R248-T248),""),"")</f>
        <v/>
      </c>
      <c r="Y248" s="418" t="str">
        <f>IF(U248="","",IF(C248&gt;0,AK248,""))</f>
        <v/>
      </c>
      <c r="Z248" s="419" t="str">
        <f>IF(F248&gt;0,AK248+Z247,"")</f>
        <v/>
      </c>
      <c r="AA248" s="284"/>
      <c r="AB248" s="417" t="str">
        <f>IF(B248&gt;0,ABS(R248-T248)*-1,"")</f>
        <v/>
      </c>
      <c r="AC248" s="419" t="str">
        <f>IF(B248="","",IF(Q248="LONG",(U248-R248),(R248-U248)))</f>
        <v/>
      </c>
      <c r="AD248" s="390"/>
      <c r="AE248" s="396" t="str">
        <f t="shared" si="22"/>
        <v/>
      </c>
      <c r="AF248" s="397" t="str">
        <f t="shared" si="23"/>
        <v/>
      </c>
      <c r="AG248" s="392"/>
      <c r="AH248" s="437" t="str">
        <f>IF(B248&gt;0,(R248*O248),"")</f>
        <v/>
      </c>
      <c r="AI248" s="438" t="str">
        <f>IF(B248&gt;0,(U248*O248),"")</f>
        <v/>
      </c>
      <c r="AJ248" s="390"/>
      <c r="AK248" s="437" t="str">
        <f t="shared" si="24"/>
        <v/>
      </c>
      <c r="AL248" s="288" t="str">
        <f t="shared" si="25"/>
        <v/>
      </c>
      <c r="AM248" s="293"/>
    </row>
    <row r="249" spans="1:39" x14ac:dyDescent="0.3">
      <c r="A249" s="236"/>
      <c r="B249" s="401"/>
      <c r="C249" s="274"/>
      <c r="D249" s="285"/>
      <c r="E249" s="286"/>
      <c r="F249" s="286"/>
      <c r="G249" s="286"/>
      <c r="H249" s="287" t="str">
        <f t="shared" si="20"/>
        <v/>
      </c>
      <c r="I249" s="435" t="str">
        <f t="shared" si="19"/>
        <v/>
      </c>
      <c r="J249" s="427" t="str">
        <f t="shared" si="21"/>
        <v/>
      </c>
      <c r="K249" s="382"/>
      <c r="L249" s="411"/>
      <c r="M249" s="425"/>
      <c r="O249" s="415" t="str">
        <f>IF(L249&gt;0,ROUNDDOWN((J249/AB249),2),"")</f>
        <v/>
      </c>
      <c r="P249" s="429" t="str">
        <f>IF(B249&gt;0,(#REF!*O249),"")</f>
        <v/>
      </c>
      <c r="Q249" s="285"/>
      <c r="R249" s="405"/>
      <c r="S249" s="405"/>
      <c r="T249" s="405"/>
      <c r="U249" s="406"/>
      <c r="V249" s="407" t="str">
        <f>IF(B249&gt;0,(R249-T249)+R249,"")</f>
        <v/>
      </c>
      <c r="W249" s="398"/>
      <c r="X249" s="292" t="str">
        <f>IF(B249&gt;0,IF(AE249&gt;0,(S249-R249)/(R249-T249),""),"")</f>
        <v/>
      </c>
      <c r="Y249" s="418" t="str">
        <f>IF(U249="","",IF(C249&gt;0,AK249,""))</f>
        <v/>
      </c>
      <c r="Z249" s="419" t="str">
        <f>IF(F249&gt;0,AK249+Z248,"")</f>
        <v/>
      </c>
      <c r="AA249" s="284"/>
      <c r="AB249" s="417" t="str">
        <f>IF(B249&gt;0,ABS(R249-T249)*-1,"")</f>
        <v/>
      </c>
      <c r="AC249" s="419" t="str">
        <f>IF(B249="","",IF(Q249="LONG",(U249-R249),(R249-U249)))</f>
        <v/>
      </c>
      <c r="AD249" s="390"/>
      <c r="AE249" s="396" t="str">
        <f t="shared" si="22"/>
        <v/>
      </c>
      <c r="AF249" s="397" t="str">
        <f t="shared" si="23"/>
        <v/>
      </c>
      <c r="AG249" s="392"/>
      <c r="AH249" s="437" t="str">
        <f>IF(B249&gt;0,(R249*O249),"")</f>
        <v/>
      </c>
      <c r="AI249" s="438" t="str">
        <f>IF(B249&gt;0,(U249*O249),"")</f>
        <v/>
      </c>
      <c r="AJ249" s="390"/>
      <c r="AK249" s="437" t="str">
        <f t="shared" si="24"/>
        <v/>
      </c>
      <c r="AL249" s="288" t="str">
        <f t="shared" si="25"/>
        <v/>
      </c>
      <c r="AM249" s="293"/>
    </row>
    <row r="250" spans="1:39" x14ac:dyDescent="0.3">
      <c r="A250" s="236"/>
      <c r="B250" s="401"/>
      <c r="C250" s="274"/>
      <c r="D250" s="285"/>
      <c r="E250" s="286"/>
      <c r="F250" s="286"/>
      <c r="G250" s="286"/>
      <c r="H250" s="287" t="str">
        <f t="shared" si="20"/>
        <v/>
      </c>
      <c r="I250" s="435" t="str">
        <f t="shared" si="19"/>
        <v/>
      </c>
      <c r="J250" s="427" t="str">
        <f t="shared" si="21"/>
        <v/>
      </c>
      <c r="K250" s="382"/>
      <c r="L250" s="411"/>
      <c r="M250" s="425"/>
      <c r="O250" s="415" t="str">
        <f>IF(L250&gt;0,ROUNDDOWN((J250/AB250),2),"")</f>
        <v/>
      </c>
      <c r="P250" s="429" t="str">
        <f>IF(B250&gt;0,(#REF!*O250),"")</f>
        <v/>
      </c>
      <c r="Q250" s="285"/>
      <c r="R250" s="405"/>
      <c r="S250" s="405"/>
      <c r="T250" s="405"/>
      <c r="U250" s="406"/>
      <c r="V250" s="407" t="str">
        <f>IF(B250&gt;0,(R250-T250)+R250,"")</f>
        <v/>
      </c>
      <c r="W250" s="398"/>
      <c r="X250" s="292" t="str">
        <f>IF(B250&gt;0,IF(AE250&gt;0,(S250-R250)/(R250-T250),""),"")</f>
        <v/>
      </c>
      <c r="Y250" s="418" t="str">
        <f>IF(U250="","",IF(C250&gt;0,AK250,""))</f>
        <v/>
      </c>
      <c r="Z250" s="419" t="str">
        <f>IF(F250&gt;0,AK250+Z249,"")</f>
        <v/>
      </c>
      <c r="AA250" s="284"/>
      <c r="AB250" s="417" t="str">
        <f>IF(B250&gt;0,ABS(R250-T250)*-1,"")</f>
        <v/>
      </c>
      <c r="AC250" s="419" t="str">
        <f>IF(B250="","",IF(Q250="LONG",(U250-R250),(R250-U250)))</f>
        <v/>
      </c>
      <c r="AD250" s="390"/>
      <c r="AE250" s="396" t="str">
        <f t="shared" si="22"/>
        <v/>
      </c>
      <c r="AF250" s="397" t="str">
        <f t="shared" si="23"/>
        <v/>
      </c>
      <c r="AG250" s="392"/>
      <c r="AH250" s="437" t="str">
        <f>IF(B250&gt;0,(R250*O250),"")</f>
        <v/>
      </c>
      <c r="AI250" s="438" t="str">
        <f>IF(B250&gt;0,(U250*O250),"")</f>
        <v/>
      </c>
      <c r="AJ250" s="390"/>
      <c r="AK250" s="437" t="str">
        <f t="shared" si="24"/>
        <v/>
      </c>
      <c r="AL250" s="288" t="str">
        <f t="shared" si="25"/>
        <v/>
      </c>
      <c r="AM250" s="293"/>
    </row>
    <row r="251" spans="1:39" x14ac:dyDescent="0.3">
      <c r="A251" s="236"/>
      <c r="B251" s="401"/>
      <c r="C251" s="274"/>
      <c r="D251" s="285"/>
      <c r="E251" s="286"/>
      <c r="F251" s="286"/>
      <c r="G251" s="286"/>
      <c r="H251" s="287" t="str">
        <f t="shared" si="20"/>
        <v/>
      </c>
      <c r="I251" s="435" t="str">
        <f t="shared" si="19"/>
        <v/>
      </c>
      <c r="J251" s="427" t="str">
        <f t="shared" si="21"/>
        <v/>
      </c>
      <c r="K251" s="382"/>
      <c r="L251" s="411"/>
      <c r="M251" s="425"/>
      <c r="O251" s="415" t="str">
        <f>IF(L251&gt;0,ROUNDDOWN((J251/AB251),2),"")</f>
        <v/>
      </c>
      <c r="P251" s="429" t="str">
        <f>IF(B251&gt;0,(#REF!*O251),"")</f>
        <v/>
      </c>
      <c r="Q251" s="285"/>
      <c r="R251" s="405"/>
      <c r="S251" s="405"/>
      <c r="T251" s="405"/>
      <c r="U251" s="406"/>
      <c r="V251" s="407" t="str">
        <f>IF(B251&gt;0,(R251-T251)+R251,"")</f>
        <v/>
      </c>
      <c r="W251" s="398"/>
      <c r="X251" s="292" t="str">
        <f>IF(B251&gt;0,IF(AE251&gt;0,(S251-R251)/(R251-T251),""),"")</f>
        <v/>
      </c>
      <c r="Y251" s="418" t="str">
        <f>IF(U251="","",IF(C251&gt;0,AK251,""))</f>
        <v/>
      </c>
      <c r="Z251" s="419" t="str">
        <f>IF(F251&gt;0,AK251+Z250,"")</f>
        <v/>
      </c>
      <c r="AA251" s="284"/>
      <c r="AB251" s="417" t="str">
        <f>IF(B251&gt;0,ABS(R251-T251)*-1,"")</f>
        <v/>
      </c>
      <c r="AC251" s="419" t="str">
        <f>IF(B251="","",IF(Q251="LONG",(U251-R251),(R251-U251)))</f>
        <v/>
      </c>
      <c r="AD251" s="390"/>
      <c r="AE251" s="396" t="str">
        <f t="shared" si="22"/>
        <v/>
      </c>
      <c r="AF251" s="397" t="str">
        <f t="shared" si="23"/>
        <v/>
      </c>
      <c r="AG251" s="392"/>
      <c r="AH251" s="437" t="str">
        <f>IF(B251&gt;0,(R251*O251),"")</f>
        <v/>
      </c>
      <c r="AI251" s="438" t="str">
        <f>IF(B251&gt;0,(U251*O251),"")</f>
        <v/>
      </c>
      <c r="AJ251" s="390"/>
      <c r="AK251" s="437" t="str">
        <f t="shared" si="24"/>
        <v/>
      </c>
      <c r="AL251" s="288" t="str">
        <f t="shared" si="25"/>
        <v/>
      </c>
      <c r="AM251" s="293"/>
    </row>
    <row r="252" spans="1:39" x14ac:dyDescent="0.3">
      <c r="A252" s="236"/>
      <c r="B252" s="401"/>
      <c r="C252" s="274"/>
      <c r="D252" s="285"/>
      <c r="E252" s="286"/>
      <c r="F252" s="286"/>
      <c r="G252" s="286"/>
      <c r="H252" s="287" t="str">
        <f t="shared" si="20"/>
        <v/>
      </c>
      <c r="I252" s="435" t="str">
        <f t="shared" si="19"/>
        <v/>
      </c>
      <c r="J252" s="427" t="str">
        <f t="shared" si="21"/>
        <v/>
      </c>
      <c r="K252" s="382"/>
      <c r="L252" s="411"/>
      <c r="M252" s="425"/>
      <c r="O252" s="415" t="str">
        <f>IF(L252&gt;0,ROUNDDOWN((J252/AB252),2),"")</f>
        <v/>
      </c>
      <c r="P252" s="429" t="str">
        <f>IF(B252&gt;0,(#REF!*O252),"")</f>
        <v/>
      </c>
      <c r="Q252" s="285"/>
      <c r="R252" s="405"/>
      <c r="S252" s="405"/>
      <c r="T252" s="405"/>
      <c r="U252" s="406"/>
      <c r="V252" s="407" t="str">
        <f>IF(B252&gt;0,(R252-T252)+R252,"")</f>
        <v/>
      </c>
      <c r="W252" s="398"/>
      <c r="X252" s="292" t="str">
        <f>IF(B252&gt;0,IF(AE252&gt;0,(S252-R252)/(R252-T252),""),"")</f>
        <v/>
      </c>
      <c r="Y252" s="418" t="str">
        <f>IF(U252="","",IF(C252&gt;0,AK252,""))</f>
        <v/>
      </c>
      <c r="Z252" s="419" t="str">
        <f>IF(F252&gt;0,AK252+Z251,"")</f>
        <v/>
      </c>
      <c r="AA252" s="284"/>
      <c r="AB252" s="417" t="str">
        <f>IF(B252&gt;0,ABS(R252-T252)*-1,"")</f>
        <v/>
      </c>
      <c r="AC252" s="419" t="str">
        <f>IF(B252="","",IF(Q252="LONG",(U252-R252),(R252-U252)))</f>
        <v/>
      </c>
      <c r="AD252" s="390"/>
      <c r="AE252" s="396" t="str">
        <f t="shared" si="22"/>
        <v/>
      </c>
      <c r="AF252" s="397" t="str">
        <f t="shared" si="23"/>
        <v/>
      </c>
      <c r="AG252" s="392"/>
      <c r="AH252" s="437" t="str">
        <f>IF(B252&gt;0,(R252*O252),"")</f>
        <v/>
      </c>
      <c r="AI252" s="438" t="str">
        <f>IF(B252&gt;0,(U252*O252),"")</f>
        <v/>
      </c>
      <c r="AJ252" s="390"/>
      <c r="AK252" s="437" t="str">
        <f t="shared" si="24"/>
        <v/>
      </c>
      <c r="AL252" s="288" t="str">
        <f t="shared" si="25"/>
        <v/>
      </c>
      <c r="AM252" s="293"/>
    </row>
    <row r="253" spans="1:39" x14ac:dyDescent="0.3">
      <c r="A253" s="236"/>
      <c r="B253" s="401"/>
      <c r="C253" s="274"/>
      <c r="D253" s="285"/>
      <c r="E253" s="286"/>
      <c r="F253" s="286"/>
      <c r="G253" s="286"/>
      <c r="H253" s="287" t="str">
        <f t="shared" si="20"/>
        <v/>
      </c>
      <c r="I253" s="435" t="str">
        <f t="shared" si="19"/>
        <v/>
      </c>
      <c r="J253" s="427" t="str">
        <f t="shared" si="21"/>
        <v/>
      </c>
      <c r="K253" s="382"/>
      <c r="L253" s="411"/>
      <c r="M253" s="425"/>
      <c r="O253" s="415" t="str">
        <f>IF(L253&gt;0,ROUNDDOWN((J253/AB253),2),"")</f>
        <v/>
      </c>
      <c r="P253" s="429" t="str">
        <f>IF(B253&gt;0,(#REF!*O253),"")</f>
        <v/>
      </c>
      <c r="Q253" s="285"/>
      <c r="R253" s="405"/>
      <c r="S253" s="405"/>
      <c r="T253" s="405"/>
      <c r="U253" s="406"/>
      <c r="V253" s="407" t="str">
        <f>IF(B253&gt;0,(R253-T253)+R253,"")</f>
        <v/>
      </c>
      <c r="W253" s="398"/>
      <c r="X253" s="292" t="str">
        <f>IF(B253&gt;0,IF(AE253&gt;0,(S253-R253)/(R253-T253),""),"")</f>
        <v/>
      </c>
      <c r="Y253" s="418" t="str">
        <f>IF(U253="","",IF(C253&gt;0,AK253,""))</f>
        <v/>
      </c>
      <c r="Z253" s="419" t="str">
        <f>IF(F253&gt;0,AK253+Z252,"")</f>
        <v/>
      </c>
      <c r="AA253" s="284"/>
      <c r="AB253" s="417" t="str">
        <f>IF(B253&gt;0,ABS(R253-T253)*-1,"")</f>
        <v/>
      </c>
      <c r="AC253" s="419" t="str">
        <f>IF(B253="","",IF(Q253="LONG",(U253-R253),(R253-U253)))</f>
        <v/>
      </c>
      <c r="AD253" s="390"/>
      <c r="AE253" s="396" t="str">
        <f t="shared" si="22"/>
        <v/>
      </c>
      <c r="AF253" s="397" t="str">
        <f t="shared" si="23"/>
        <v/>
      </c>
      <c r="AG253" s="392"/>
      <c r="AH253" s="437" t="str">
        <f>IF(B253&gt;0,(R253*O253),"")</f>
        <v/>
      </c>
      <c r="AI253" s="438" t="str">
        <f>IF(B253&gt;0,(U253*O253),"")</f>
        <v/>
      </c>
      <c r="AJ253" s="390"/>
      <c r="AK253" s="437" t="str">
        <f t="shared" si="24"/>
        <v/>
      </c>
      <c r="AL253" s="288" t="str">
        <f t="shared" si="25"/>
        <v/>
      </c>
      <c r="AM253" s="293"/>
    </row>
    <row r="254" spans="1:39" x14ac:dyDescent="0.3">
      <c r="A254" s="236"/>
      <c r="B254" s="401"/>
      <c r="C254" s="274"/>
      <c r="D254" s="285"/>
      <c r="E254" s="286"/>
      <c r="F254" s="286"/>
      <c r="G254" s="286"/>
      <c r="H254" s="287" t="str">
        <f t="shared" si="20"/>
        <v/>
      </c>
      <c r="I254" s="435" t="str">
        <f t="shared" si="19"/>
        <v/>
      </c>
      <c r="J254" s="427" t="str">
        <f t="shared" si="21"/>
        <v/>
      </c>
      <c r="K254" s="382"/>
      <c r="L254" s="411"/>
      <c r="M254" s="425"/>
      <c r="O254" s="415" t="str">
        <f>IF(L254&gt;0,ROUNDDOWN((J254/AB254),2),"")</f>
        <v/>
      </c>
      <c r="P254" s="429" t="str">
        <f>IF(B254&gt;0,(#REF!*O254),"")</f>
        <v/>
      </c>
      <c r="Q254" s="285"/>
      <c r="R254" s="405"/>
      <c r="S254" s="405"/>
      <c r="T254" s="405"/>
      <c r="U254" s="406"/>
      <c r="V254" s="407" t="str">
        <f>IF(B254&gt;0,(R254-T254)+R254,"")</f>
        <v/>
      </c>
      <c r="W254" s="398"/>
      <c r="X254" s="292" t="str">
        <f>IF(B254&gt;0,IF(AE254&gt;0,(S254-R254)/(R254-T254),""),"")</f>
        <v/>
      </c>
      <c r="Y254" s="418" t="str">
        <f>IF(U254="","",IF(C254&gt;0,AK254,""))</f>
        <v/>
      </c>
      <c r="Z254" s="419" t="str">
        <f>IF(F254&gt;0,AK254+Z253,"")</f>
        <v/>
      </c>
      <c r="AA254" s="284"/>
      <c r="AB254" s="417" t="str">
        <f>IF(B254&gt;0,ABS(R254-T254)*-1,"")</f>
        <v/>
      </c>
      <c r="AC254" s="419" t="str">
        <f>IF(B254="","",IF(Q254="LONG",(U254-R254),(R254-U254)))</f>
        <v/>
      </c>
      <c r="AD254" s="390"/>
      <c r="AE254" s="396" t="str">
        <f t="shared" si="22"/>
        <v/>
      </c>
      <c r="AF254" s="397" t="str">
        <f t="shared" si="23"/>
        <v/>
      </c>
      <c r="AG254" s="392"/>
      <c r="AH254" s="437" t="str">
        <f>IF(B254&gt;0,(R254*O254),"")</f>
        <v/>
      </c>
      <c r="AI254" s="438" t="str">
        <f>IF(B254&gt;0,(U254*O254),"")</f>
        <v/>
      </c>
      <c r="AJ254" s="390"/>
      <c r="AK254" s="437" t="str">
        <f t="shared" si="24"/>
        <v/>
      </c>
      <c r="AL254" s="288" t="str">
        <f t="shared" si="25"/>
        <v/>
      </c>
      <c r="AM254" s="293"/>
    </row>
    <row r="255" spans="1:39" x14ac:dyDescent="0.3">
      <c r="A255" s="236"/>
      <c r="B255" s="401"/>
      <c r="C255" s="274"/>
      <c r="D255" s="285"/>
      <c r="E255" s="286"/>
      <c r="F255" s="286"/>
      <c r="G255" s="286"/>
      <c r="H255" s="287" t="str">
        <f t="shared" si="20"/>
        <v/>
      </c>
      <c r="I255" s="435" t="str">
        <f t="shared" ref="I255:I318" si="26">IF(B255&gt;0,I254+Y255,"")</f>
        <v/>
      </c>
      <c r="J255" s="427" t="str">
        <f t="shared" si="21"/>
        <v/>
      </c>
      <c r="K255" s="382"/>
      <c r="L255" s="411"/>
      <c r="M255" s="425"/>
      <c r="O255" s="415" t="str">
        <f>IF(L255&gt;0,ROUNDDOWN((J255/AB255),2),"")</f>
        <v/>
      </c>
      <c r="P255" s="429" t="str">
        <f>IF(B255&gt;0,(#REF!*O255),"")</f>
        <v/>
      </c>
      <c r="Q255" s="285"/>
      <c r="R255" s="405"/>
      <c r="S255" s="405"/>
      <c r="T255" s="405"/>
      <c r="U255" s="406"/>
      <c r="V255" s="407" t="str">
        <f>IF(B255&gt;0,(R255-T255)+R255,"")</f>
        <v/>
      </c>
      <c r="W255" s="398"/>
      <c r="X255" s="292" t="str">
        <f>IF(B255&gt;0,IF(AE255&gt;0,(S255-R255)/(R255-T255),""),"")</f>
        <v/>
      </c>
      <c r="Y255" s="418" t="str">
        <f>IF(U255="","",IF(C255&gt;0,AK255,""))</f>
        <v/>
      </c>
      <c r="Z255" s="419" t="str">
        <f>IF(F255&gt;0,AK255+Z254,"")</f>
        <v/>
      </c>
      <c r="AA255" s="284"/>
      <c r="AB255" s="417" t="str">
        <f>IF(B255&gt;0,ABS(R255-T255)*-1,"")</f>
        <v/>
      </c>
      <c r="AC255" s="419" t="str">
        <f>IF(B255="","",IF(Q255="LONG",(U255-R255),(R255-U255)))</f>
        <v/>
      </c>
      <c r="AD255" s="390"/>
      <c r="AE255" s="396" t="str">
        <f t="shared" si="22"/>
        <v/>
      </c>
      <c r="AF255" s="397" t="str">
        <f t="shared" si="23"/>
        <v/>
      </c>
      <c r="AG255" s="392"/>
      <c r="AH255" s="437" t="str">
        <f>IF(B255&gt;0,(R255*O255),"")</f>
        <v/>
      </c>
      <c r="AI255" s="438" t="str">
        <f>IF(B255&gt;0,(U255*O255),"")</f>
        <v/>
      </c>
      <c r="AJ255" s="390"/>
      <c r="AK255" s="437" t="str">
        <f t="shared" si="24"/>
        <v/>
      </c>
      <c r="AL255" s="288" t="str">
        <f t="shared" si="25"/>
        <v/>
      </c>
      <c r="AM255" s="293"/>
    </row>
    <row r="256" spans="1:39" x14ac:dyDescent="0.3">
      <c r="A256" s="236"/>
      <c r="B256" s="401"/>
      <c r="C256" s="274"/>
      <c r="D256" s="285"/>
      <c r="E256" s="286"/>
      <c r="F256" s="286"/>
      <c r="G256" s="286"/>
      <c r="H256" s="287" t="str">
        <f t="shared" si="20"/>
        <v/>
      </c>
      <c r="I256" s="435" t="str">
        <f t="shared" si="26"/>
        <v/>
      </c>
      <c r="J256" s="427" t="str">
        <f t="shared" si="21"/>
        <v/>
      </c>
      <c r="K256" s="382"/>
      <c r="L256" s="411"/>
      <c r="M256" s="425"/>
      <c r="O256" s="415" t="str">
        <f>IF(L256&gt;0,ROUNDDOWN((J256/AB256),2),"")</f>
        <v/>
      </c>
      <c r="P256" s="429" t="str">
        <f>IF(B256&gt;0,(#REF!*O256),"")</f>
        <v/>
      </c>
      <c r="Q256" s="285"/>
      <c r="R256" s="405"/>
      <c r="S256" s="405"/>
      <c r="T256" s="405"/>
      <c r="U256" s="406"/>
      <c r="V256" s="407" t="str">
        <f>IF(B256&gt;0,(R256-T256)+R256,"")</f>
        <v/>
      </c>
      <c r="W256" s="398"/>
      <c r="X256" s="292" t="str">
        <f>IF(B256&gt;0,IF(AE256&gt;0,(S256-R256)/(R256-T256),""),"")</f>
        <v/>
      </c>
      <c r="Y256" s="418" t="str">
        <f>IF(U256="","",IF(C256&gt;0,AK256,""))</f>
        <v/>
      </c>
      <c r="Z256" s="419" t="str">
        <f>IF(F256&gt;0,AK256+Z255,"")</f>
        <v/>
      </c>
      <c r="AA256" s="284"/>
      <c r="AB256" s="417" t="str">
        <f>IF(B256&gt;0,ABS(R256-T256)*-1,"")</f>
        <v/>
      </c>
      <c r="AC256" s="419" t="str">
        <f>IF(B256="","",IF(Q256="LONG",(U256-R256),(R256-U256)))</f>
        <v/>
      </c>
      <c r="AD256" s="390"/>
      <c r="AE256" s="396" t="str">
        <f t="shared" si="22"/>
        <v/>
      </c>
      <c r="AF256" s="397" t="str">
        <f t="shared" si="23"/>
        <v/>
      </c>
      <c r="AG256" s="392"/>
      <c r="AH256" s="437" t="str">
        <f>IF(B256&gt;0,(R256*O256),"")</f>
        <v/>
      </c>
      <c r="AI256" s="438" t="str">
        <f>IF(B256&gt;0,(U256*O256),"")</f>
        <v/>
      </c>
      <c r="AJ256" s="390"/>
      <c r="AK256" s="437" t="str">
        <f t="shared" si="24"/>
        <v/>
      </c>
      <c r="AL256" s="288" t="str">
        <f t="shared" si="25"/>
        <v/>
      </c>
      <c r="AM256" s="293"/>
    </row>
    <row r="257" spans="1:39" x14ac:dyDescent="0.3">
      <c r="A257" s="236"/>
      <c r="B257" s="401"/>
      <c r="C257" s="274"/>
      <c r="D257" s="285"/>
      <c r="E257" s="286"/>
      <c r="F257" s="286"/>
      <c r="G257" s="286"/>
      <c r="H257" s="287" t="str">
        <f t="shared" si="20"/>
        <v/>
      </c>
      <c r="I257" s="435" t="str">
        <f t="shared" si="26"/>
        <v/>
      </c>
      <c r="J257" s="427" t="str">
        <f t="shared" si="21"/>
        <v/>
      </c>
      <c r="K257" s="382"/>
      <c r="L257" s="411"/>
      <c r="M257" s="425"/>
      <c r="O257" s="415" t="str">
        <f>IF(L257&gt;0,ROUNDDOWN((J257/AB257),2),"")</f>
        <v/>
      </c>
      <c r="P257" s="429" t="str">
        <f>IF(B257&gt;0,(#REF!*O257),"")</f>
        <v/>
      </c>
      <c r="Q257" s="285"/>
      <c r="R257" s="405"/>
      <c r="S257" s="405"/>
      <c r="T257" s="405"/>
      <c r="U257" s="406"/>
      <c r="V257" s="407" t="str">
        <f>IF(B257&gt;0,(R257-T257)+R257,"")</f>
        <v/>
      </c>
      <c r="W257" s="398"/>
      <c r="X257" s="292" t="str">
        <f>IF(B257&gt;0,IF(AE257&gt;0,(S257-R257)/(R257-T257),""),"")</f>
        <v/>
      </c>
      <c r="Y257" s="418" t="str">
        <f>IF(U257="","",IF(C257&gt;0,AK257,""))</f>
        <v/>
      </c>
      <c r="Z257" s="419" t="str">
        <f>IF(F257&gt;0,AK257+Z256,"")</f>
        <v/>
      </c>
      <c r="AA257" s="284"/>
      <c r="AB257" s="417" t="str">
        <f>IF(B257&gt;0,ABS(R257-T257)*-1,"")</f>
        <v/>
      </c>
      <c r="AC257" s="419" t="str">
        <f>IF(B257="","",IF(Q257="LONG",(U257-R257),(R257-U257)))</f>
        <v/>
      </c>
      <c r="AD257" s="390"/>
      <c r="AE257" s="396" t="str">
        <f t="shared" si="22"/>
        <v/>
      </c>
      <c r="AF257" s="397" t="str">
        <f t="shared" si="23"/>
        <v/>
      </c>
      <c r="AG257" s="392"/>
      <c r="AH257" s="437" t="str">
        <f>IF(B257&gt;0,(R257*O257),"")</f>
        <v/>
      </c>
      <c r="AI257" s="438" t="str">
        <f>IF(B257&gt;0,(U257*O257),"")</f>
        <v/>
      </c>
      <c r="AJ257" s="390"/>
      <c r="AK257" s="437" t="str">
        <f t="shared" si="24"/>
        <v/>
      </c>
      <c r="AL257" s="288" t="str">
        <f t="shared" si="25"/>
        <v/>
      </c>
      <c r="AM257" s="293"/>
    </row>
    <row r="258" spans="1:39" x14ac:dyDescent="0.3">
      <c r="A258" s="236"/>
      <c r="B258" s="401"/>
      <c r="C258" s="274"/>
      <c r="D258" s="285"/>
      <c r="E258" s="286"/>
      <c r="F258" s="286"/>
      <c r="G258" s="286"/>
      <c r="H258" s="287" t="str">
        <f t="shared" si="20"/>
        <v/>
      </c>
      <c r="I258" s="435" t="str">
        <f t="shared" si="26"/>
        <v/>
      </c>
      <c r="J258" s="427" t="str">
        <f t="shared" si="21"/>
        <v/>
      </c>
      <c r="K258" s="382"/>
      <c r="L258" s="411"/>
      <c r="M258" s="425"/>
      <c r="O258" s="415" t="str">
        <f>IF(L258&gt;0,ROUNDDOWN((J258/AB258),2),"")</f>
        <v/>
      </c>
      <c r="P258" s="429" t="str">
        <f>IF(B258&gt;0,(#REF!*O258),"")</f>
        <v/>
      </c>
      <c r="Q258" s="285"/>
      <c r="R258" s="405"/>
      <c r="S258" s="405"/>
      <c r="T258" s="405"/>
      <c r="U258" s="406"/>
      <c r="V258" s="407" t="str">
        <f>IF(B258&gt;0,(R258-T258)+R258,"")</f>
        <v/>
      </c>
      <c r="W258" s="398"/>
      <c r="X258" s="292" t="str">
        <f>IF(B258&gt;0,IF(AE258&gt;0,(S258-R258)/(R258-T258),""),"")</f>
        <v/>
      </c>
      <c r="Y258" s="418" t="str">
        <f>IF(U258="","",IF(C258&gt;0,AK258,""))</f>
        <v/>
      </c>
      <c r="Z258" s="419" t="str">
        <f>IF(F258&gt;0,AK258+Z257,"")</f>
        <v/>
      </c>
      <c r="AA258" s="284"/>
      <c r="AB258" s="417" t="str">
        <f>IF(B258&gt;0,ABS(R258-T258)*-1,"")</f>
        <v/>
      </c>
      <c r="AC258" s="419" t="str">
        <f>IF(B258="","",IF(Q258="LONG",(U258-R258),(R258-U258)))</f>
        <v/>
      </c>
      <c r="AD258" s="390"/>
      <c r="AE258" s="396" t="str">
        <f t="shared" si="22"/>
        <v/>
      </c>
      <c r="AF258" s="397" t="str">
        <f t="shared" si="23"/>
        <v/>
      </c>
      <c r="AG258" s="392"/>
      <c r="AH258" s="437" t="str">
        <f>IF(B258&gt;0,(R258*O258),"")</f>
        <v/>
      </c>
      <c r="AI258" s="438" t="str">
        <f>IF(B258&gt;0,(U258*O258),"")</f>
        <v/>
      </c>
      <c r="AJ258" s="390"/>
      <c r="AK258" s="437" t="str">
        <f t="shared" si="24"/>
        <v/>
      </c>
      <c r="AL258" s="288" t="str">
        <f t="shared" si="25"/>
        <v/>
      </c>
      <c r="AM258" s="293"/>
    </row>
    <row r="259" spans="1:39" x14ac:dyDescent="0.3">
      <c r="A259" s="236"/>
      <c r="B259" s="401"/>
      <c r="C259" s="274"/>
      <c r="D259" s="285"/>
      <c r="E259" s="286"/>
      <c r="F259" s="286"/>
      <c r="G259" s="286"/>
      <c r="H259" s="287" t="str">
        <f t="shared" si="20"/>
        <v/>
      </c>
      <c r="I259" s="435" t="str">
        <f t="shared" si="26"/>
        <v/>
      </c>
      <c r="J259" s="427" t="str">
        <f t="shared" si="21"/>
        <v/>
      </c>
      <c r="K259" s="382"/>
      <c r="L259" s="411"/>
      <c r="M259" s="425"/>
      <c r="O259" s="415" t="str">
        <f>IF(L259&gt;0,ROUNDDOWN((J259/AB259),2),"")</f>
        <v/>
      </c>
      <c r="P259" s="429" t="str">
        <f>IF(B259&gt;0,(#REF!*O259),"")</f>
        <v/>
      </c>
      <c r="Q259" s="285"/>
      <c r="R259" s="405"/>
      <c r="S259" s="405"/>
      <c r="T259" s="405"/>
      <c r="U259" s="406"/>
      <c r="V259" s="407" t="str">
        <f>IF(B259&gt;0,(R259-T259)+R259,"")</f>
        <v/>
      </c>
      <c r="W259" s="398"/>
      <c r="X259" s="292" t="str">
        <f>IF(B259&gt;0,IF(AE259&gt;0,(S259-R259)/(R259-T259),""),"")</f>
        <v/>
      </c>
      <c r="Y259" s="418" t="str">
        <f>IF(U259="","",IF(C259&gt;0,AK259,""))</f>
        <v/>
      </c>
      <c r="Z259" s="419" t="str">
        <f>IF(F259&gt;0,AK259+Z258,"")</f>
        <v/>
      </c>
      <c r="AA259" s="284"/>
      <c r="AB259" s="417" t="str">
        <f>IF(B259&gt;0,ABS(R259-T259)*-1,"")</f>
        <v/>
      </c>
      <c r="AC259" s="419" t="str">
        <f>IF(B259="","",IF(Q259="LONG",(U259-R259),(R259-U259)))</f>
        <v/>
      </c>
      <c r="AD259" s="390"/>
      <c r="AE259" s="396" t="str">
        <f t="shared" si="22"/>
        <v/>
      </c>
      <c r="AF259" s="397" t="str">
        <f t="shared" si="23"/>
        <v/>
      </c>
      <c r="AG259" s="392"/>
      <c r="AH259" s="437" t="str">
        <f>IF(B259&gt;0,(R259*O259),"")</f>
        <v/>
      </c>
      <c r="AI259" s="438" t="str">
        <f>IF(B259&gt;0,(U259*O259),"")</f>
        <v/>
      </c>
      <c r="AJ259" s="390"/>
      <c r="AK259" s="437" t="str">
        <f t="shared" si="24"/>
        <v/>
      </c>
      <c r="AL259" s="288" t="str">
        <f t="shared" si="25"/>
        <v/>
      </c>
      <c r="AM259" s="293"/>
    </row>
    <row r="260" spans="1:39" x14ac:dyDescent="0.3">
      <c r="A260" s="236"/>
      <c r="B260" s="401"/>
      <c r="C260" s="274"/>
      <c r="D260" s="285"/>
      <c r="E260" s="286"/>
      <c r="F260" s="286"/>
      <c r="G260" s="286"/>
      <c r="H260" s="287" t="str">
        <f t="shared" si="20"/>
        <v/>
      </c>
      <c r="I260" s="435" t="str">
        <f t="shared" si="26"/>
        <v/>
      </c>
      <c r="J260" s="427" t="str">
        <f t="shared" si="21"/>
        <v/>
      </c>
      <c r="K260" s="382"/>
      <c r="L260" s="411"/>
      <c r="M260" s="425"/>
      <c r="O260" s="415" t="str">
        <f>IF(L260&gt;0,ROUNDDOWN((J260/AB260),2),"")</f>
        <v/>
      </c>
      <c r="P260" s="429" t="str">
        <f>IF(B260&gt;0,(#REF!*O260),"")</f>
        <v/>
      </c>
      <c r="Q260" s="285"/>
      <c r="R260" s="405"/>
      <c r="S260" s="405"/>
      <c r="T260" s="405"/>
      <c r="U260" s="406"/>
      <c r="V260" s="407" t="str">
        <f>IF(B260&gt;0,(R260-T260)+R260,"")</f>
        <v/>
      </c>
      <c r="W260" s="398"/>
      <c r="X260" s="292" t="str">
        <f>IF(B260&gt;0,IF(AE260&gt;0,(S260-R260)/(R260-T260),""),"")</f>
        <v/>
      </c>
      <c r="Y260" s="418" t="str">
        <f>IF(U260="","",IF(C260&gt;0,AK260,""))</f>
        <v/>
      </c>
      <c r="Z260" s="419" t="str">
        <f>IF(F260&gt;0,AK260+Z259,"")</f>
        <v/>
      </c>
      <c r="AA260" s="284"/>
      <c r="AB260" s="417" t="str">
        <f>IF(B260&gt;0,ABS(R260-T260)*-1,"")</f>
        <v/>
      </c>
      <c r="AC260" s="419" t="str">
        <f>IF(B260="","",IF(Q260="LONG",(U260-R260),(R260-U260)))</f>
        <v/>
      </c>
      <c r="AD260" s="390"/>
      <c r="AE260" s="396" t="str">
        <f t="shared" si="22"/>
        <v/>
      </c>
      <c r="AF260" s="397" t="str">
        <f t="shared" si="23"/>
        <v/>
      </c>
      <c r="AG260" s="392"/>
      <c r="AH260" s="437" t="str">
        <f>IF(B260&gt;0,(R260*O260),"")</f>
        <v/>
      </c>
      <c r="AI260" s="438" t="str">
        <f>IF(B260&gt;0,(U260*O260),"")</f>
        <v/>
      </c>
      <c r="AJ260" s="390"/>
      <c r="AK260" s="437" t="str">
        <f t="shared" si="24"/>
        <v/>
      </c>
      <c r="AL260" s="288" t="str">
        <f t="shared" si="25"/>
        <v/>
      </c>
      <c r="AM260" s="293"/>
    </row>
    <row r="261" spans="1:39" x14ac:dyDescent="0.3">
      <c r="A261" s="236"/>
      <c r="B261" s="401"/>
      <c r="C261" s="274"/>
      <c r="D261" s="285"/>
      <c r="E261" s="286"/>
      <c r="F261" s="286"/>
      <c r="G261" s="286"/>
      <c r="H261" s="287" t="str">
        <f t="shared" si="20"/>
        <v/>
      </c>
      <c r="I261" s="435" t="str">
        <f t="shared" si="26"/>
        <v/>
      </c>
      <c r="J261" s="427" t="str">
        <f t="shared" si="21"/>
        <v/>
      </c>
      <c r="K261" s="382"/>
      <c r="L261" s="411"/>
      <c r="M261" s="425"/>
      <c r="O261" s="415" t="str">
        <f>IF(L261&gt;0,ROUNDDOWN((J261/AB261),2),"")</f>
        <v/>
      </c>
      <c r="P261" s="429" t="str">
        <f>IF(B261&gt;0,(#REF!*O261),"")</f>
        <v/>
      </c>
      <c r="Q261" s="285"/>
      <c r="R261" s="405"/>
      <c r="S261" s="405"/>
      <c r="T261" s="405"/>
      <c r="U261" s="406"/>
      <c r="V261" s="407" t="str">
        <f>IF(B261&gt;0,(R261-T261)+R261,"")</f>
        <v/>
      </c>
      <c r="W261" s="398"/>
      <c r="X261" s="292" t="str">
        <f>IF(B261&gt;0,IF(AE261&gt;0,(S261-R261)/(R261-T261),""),"")</f>
        <v/>
      </c>
      <c r="Y261" s="418" t="str">
        <f>IF(U261="","",IF(C261&gt;0,AK261,""))</f>
        <v/>
      </c>
      <c r="Z261" s="419" t="str">
        <f>IF(F261&gt;0,AK261+Z260,"")</f>
        <v/>
      </c>
      <c r="AA261" s="284"/>
      <c r="AB261" s="417" t="str">
        <f>IF(B261&gt;0,ABS(R261-T261)*-1,"")</f>
        <v/>
      </c>
      <c r="AC261" s="419" t="str">
        <f>IF(B261="","",IF(Q261="LONG",(U261-R261),(R261-U261)))</f>
        <v/>
      </c>
      <c r="AD261" s="390"/>
      <c r="AE261" s="396" t="str">
        <f t="shared" si="22"/>
        <v/>
      </c>
      <c r="AF261" s="397" t="str">
        <f t="shared" si="23"/>
        <v/>
      </c>
      <c r="AG261" s="392"/>
      <c r="AH261" s="437" t="str">
        <f>IF(B261&gt;0,(R261*O261),"")</f>
        <v/>
      </c>
      <c r="AI261" s="438" t="str">
        <f>IF(B261&gt;0,(U261*O261),"")</f>
        <v/>
      </c>
      <c r="AJ261" s="390"/>
      <c r="AK261" s="437" t="str">
        <f t="shared" si="24"/>
        <v/>
      </c>
      <c r="AL261" s="288" t="str">
        <f t="shared" si="25"/>
        <v/>
      </c>
      <c r="AM261" s="293"/>
    </row>
    <row r="262" spans="1:39" x14ac:dyDescent="0.3">
      <c r="A262" s="236"/>
      <c r="B262" s="401"/>
      <c r="C262" s="274"/>
      <c r="D262" s="285"/>
      <c r="E262" s="286"/>
      <c r="F262" s="286"/>
      <c r="G262" s="286"/>
      <c r="H262" s="287" t="str">
        <f t="shared" si="20"/>
        <v/>
      </c>
      <c r="I262" s="435" t="str">
        <f t="shared" si="26"/>
        <v/>
      </c>
      <c r="J262" s="427" t="str">
        <f t="shared" si="21"/>
        <v/>
      </c>
      <c r="K262" s="382"/>
      <c r="L262" s="411"/>
      <c r="M262" s="425"/>
      <c r="O262" s="415" t="str">
        <f>IF(L262&gt;0,ROUNDDOWN((J262/AB262),2),"")</f>
        <v/>
      </c>
      <c r="P262" s="429" t="str">
        <f>IF(B262&gt;0,(#REF!*O262),"")</f>
        <v/>
      </c>
      <c r="Q262" s="285"/>
      <c r="R262" s="405"/>
      <c r="S262" s="405"/>
      <c r="T262" s="405"/>
      <c r="U262" s="406"/>
      <c r="V262" s="407" t="str">
        <f>IF(B262&gt;0,(R262-T262)+R262,"")</f>
        <v/>
      </c>
      <c r="W262" s="398"/>
      <c r="X262" s="292" t="str">
        <f>IF(B262&gt;0,IF(AE262&gt;0,(S262-R262)/(R262-T262),""),"")</f>
        <v/>
      </c>
      <c r="Y262" s="418" t="str">
        <f>IF(U262="","",IF(C262&gt;0,AK262,""))</f>
        <v/>
      </c>
      <c r="Z262" s="419" t="str">
        <f>IF(F262&gt;0,AK262+Z261,"")</f>
        <v/>
      </c>
      <c r="AA262" s="284"/>
      <c r="AB262" s="417" t="str">
        <f>IF(B262&gt;0,ABS(R262-T262)*-1,"")</f>
        <v/>
      </c>
      <c r="AC262" s="419" t="str">
        <f>IF(B262="","",IF(Q262="LONG",(U262-R262),(R262-U262)))</f>
        <v/>
      </c>
      <c r="AD262" s="390"/>
      <c r="AE262" s="396" t="str">
        <f t="shared" si="22"/>
        <v/>
      </c>
      <c r="AF262" s="397" t="str">
        <f t="shared" si="23"/>
        <v/>
      </c>
      <c r="AG262" s="392"/>
      <c r="AH262" s="437" t="str">
        <f>IF(B262&gt;0,(R262*O262),"")</f>
        <v/>
      </c>
      <c r="AI262" s="438" t="str">
        <f>IF(B262&gt;0,(U262*O262),"")</f>
        <v/>
      </c>
      <c r="AJ262" s="390"/>
      <c r="AK262" s="437" t="str">
        <f t="shared" si="24"/>
        <v/>
      </c>
      <c r="AL262" s="288" t="str">
        <f t="shared" si="25"/>
        <v/>
      </c>
      <c r="AM262" s="293"/>
    </row>
    <row r="263" spans="1:39" x14ac:dyDescent="0.3">
      <c r="A263" s="236"/>
      <c r="B263" s="401"/>
      <c r="C263" s="274"/>
      <c r="D263" s="285"/>
      <c r="E263" s="286"/>
      <c r="F263" s="286"/>
      <c r="G263" s="286"/>
      <c r="H263" s="287" t="str">
        <f t="shared" si="20"/>
        <v/>
      </c>
      <c r="I263" s="435" t="str">
        <f t="shared" si="26"/>
        <v/>
      </c>
      <c r="J263" s="427" t="str">
        <f t="shared" si="21"/>
        <v/>
      </c>
      <c r="K263" s="382"/>
      <c r="L263" s="411"/>
      <c r="M263" s="425"/>
      <c r="O263" s="415" t="str">
        <f>IF(L263&gt;0,ROUNDDOWN((J263/AB263),2),"")</f>
        <v/>
      </c>
      <c r="P263" s="429" t="str">
        <f>IF(B263&gt;0,(#REF!*O263),"")</f>
        <v/>
      </c>
      <c r="Q263" s="285"/>
      <c r="R263" s="405"/>
      <c r="S263" s="405"/>
      <c r="T263" s="405"/>
      <c r="U263" s="406"/>
      <c r="V263" s="407" t="str">
        <f>IF(B263&gt;0,(R263-T263)+R263,"")</f>
        <v/>
      </c>
      <c r="W263" s="398"/>
      <c r="X263" s="292" t="str">
        <f>IF(B263&gt;0,IF(AE263&gt;0,(S263-R263)/(R263-T263),""),"")</f>
        <v/>
      </c>
      <c r="Y263" s="418" t="str">
        <f>IF(U263="","",IF(C263&gt;0,AK263,""))</f>
        <v/>
      </c>
      <c r="Z263" s="419" t="str">
        <f>IF(F263&gt;0,AK263+Z262,"")</f>
        <v/>
      </c>
      <c r="AA263" s="284"/>
      <c r="AB263" s="417" t="str">
        <f>IF(B263&gt;0,ABS(R263-T263)*-1,"")</f>
        <v/>
      </c>
      <c r="AC263" s="419" t="str">
        <f>IF(B263="","",IF(Q263="LONG",(U263-R263),(R263-U263)))</f>
        <v/>
      </c>
      <c r="AD263" s="390"/>
      <c r="AE263" s="396" t="str">
        <f t="shared" si="22"/>
        <v/>
      </c>
      <c r="AF263" s="397" t="str">
        <f t="shared" si="23"/>
        <v/>
      </c>
      <c r="AG263" s="392"/>
      <c r="AH263" s="437" t="str">
        <f>IF(B263&gt;0,(R263*O263),"")</f>
        <v/>
      </c>
      <c r="AI263" s="438" t="str">
        <f>IF(B263&gt;0,(U263*O263),"")</f>
        <v/>
      </c>
      <c r="AJ263" s="390"/>
      <c r="AK263" s="437" t="str">
        <f t="shared" si="24"/>
        <v/>
      </c>
      <c r="AL263" s="288" t="str">
        <f t="shared" si="25"/>
        <v/>
      </c>
      <c r="AM263" s="293"/>
    </row>
    <row r="264" spans="1:39" x14ac:dyDescent="0.3">
      <c r="A264" s="236"/>
      <c r="B264" s="401"/>
      <c r="C264" s="274"/>
      <c r="D264" s="285"/>
      <c r="E264" s="286"/>
      <c r="F264" s="286"/>
      <c r="G264" s="286"/>
      <c r="H264" s="287" t="str">
        <f t="shared" si="20"/>
        <v/>
      </c>
      <c r="I264" s="435" t="str">
        <f t="shared" si="26"/>
        <v/>
      </c>
      <c r="J264" s="427" t="str">
        <f t="shared" si="21"/>
        <v/>
      </c>
      <c r="K264" s="382"/>
      <c r="L264" s="411"/>
      <c r="M264" s="425"/>
      <c r="O264" s="415" t="str">
        <f>IF(L264&gt;0,ROUNDDOWN((J264/AB264),2),"")</f>
        <v/>
      </c>
      <c r="P264" s="429" t="str">
        <f>IF(B264&gt;0,(#REF!*O264),"")</f>
        <v/>
      </c>
      <c r="Q264" s="285"/>
      <c r="R264" s="405"/>
      <c r="S264" s="405"/>
      <c r="T264" s="405"/>
      <c r="U264" s="406"/>
      <c r="V264" s="407" t="str">
        <f>IF(B264&gt;0,(R264-T264)+R264,"")</f>
        <v/>
      </c>
      <c r="W264" s="398"/>
      <c r="X264" s="292" t="str">
        <f>IF(B264&gt;0,IF(AE264&gt;0,(S264-R264)/(R264-T264),""),"")</f>
        <v/>
      </c>
      <c r="Y264" s="418" t="str">
        <f>IF(U264="","",IF(C264&gt;0,AK264,""))</f>
        <v/>
      </c>
      <c r="Z264" s="419" t="str">
        <f>IF(F264&gt;0,AK264+Z263,"")</f>
        <v/>
      </c>
      <c r="AA264" s="284"/>
      <c r="AB264" s="417" t="str">
        <f>IF(B264&gt;0,ABS(R264-T264)*-1,"")</f>
        <v/>
      </c>
      <c r="AC264" s="419" t="str">
        <f>IF(B264="","",IF(Q264="LONG",(U264-R264),(R264-U264)))</f>
        <v/>
      </c>
      <c r="AD264" s="390"/>
      <c r="AE264" s="396" t="str">
        <f t="shared" si="22"/>
        <v/>
      </c>
      <c r="AF264" s="397" t="str">
        <f t="shared" si="23"/>
        <v/>
      </c>
      <c r="AG264" s="392"/>
      <c r="AH264" s="437" t="str">
        <f>IF(B264&gt;0,(R264*O264),"")</f>
        <v/>
      </c>
      <c r="AI264" s="438" t="str">
        <f>IF(B264&gt;0,(U264*O264),"")</f>
        <v/>
      </c>
      <c r="AJ264" s="390"/>
      <c r="AK264" s="437" t="str">
        <f t="shared" si="24"/>
        <v/>
      </c>
      <c r="AL264" s="288" t="str">
        <f t="shared" si="25"/>
        <v/>
      </c>
      <c r="AM264" s="293"/>
    </row>
    <row r="265" spans="1:39" x14ac:dyDescent="0.3">
      <c r="A265" s="236"/>
      <c r="B265" s="401"/>
      <c r="C265" s="274"/>
      <c r="D265" s="285"/>
      <c r="E265" s="286"/>
      <c r="F265" s="286"/>
      <c r="G265" s="286"/>
      <c r="H265" s="287" t="str">
        <f t="shared" ref="H265:H328" si="27">IF(F265="","",IF(E265&gt;1,ABS(E265-F265),""))</f>
        <v/>
      </c>
      <c r="I265" s="435" t="str">
        <f t="shared" si="26"/>
        <v/>
      </c>
      <c r="J265" s="427" t="str">
        <f t="shared" si="21"/>
        <v/>
      </c>
      <c r="K265" s="382"/>
      <c r="L265" s="411"/>
      <c r="M265" s="425"/>
      <c r="O265" s="415" t="str">
        <f>IF(L265&gt;0,ROUNDDOWN((J265/AB265),2),"")</f>
        <v/>
      </c>
      <c r="P265" s="429" t="str">
        <f>IF(B265&gt;0,(#REF!*O265),"")</f>
        <v/>
      </c>
      <c r="Q265" s="285"/>
      <c r="R265" s="405"/>
      <c r="S265" s="405"/>
      <c r="T265" s="405"/>
      <c r="U265" s="406"/>
      <c r="V265" s="407" t="str">
        <f>IF(B265&gt;0,(R265-T265)+R265,"")</f>
        <v/>
      </c>
      <c r="W265" s="398"/>
      <c r="X265" s="292" t="str">
        <f>IF(B265&gt;0,IF(AE265&gt;0,(S265-R265)/(R265-T265),""),"")</f>
        <v/>
      </c>
      <c r="Y265" s="418" t="str">
        <f>IF(U265="","",IF(C265&gt;0,AK265,""))</f>
        <v/>
      </c>
      <c r="Z265" s="419" t="str">
        <f>IF(F265&gt;0,AK265+Z264,"")</f>
        <v/>
      </c>
      <c r="AA265" s="284"/>
      <c r="AB265" s="417" t="str">
        <f>IF(B265&gt;0,ABS(R265-T265)*-1,"")</f>
        <v/>
      </c>
      <c r="AC265" s="419" t="str">
        <f>IF(B265="","",IF(Q265="LONG",(U265-R265),(R265-U265)))</f>
        <v/>
      </c>
      <c r="AD265" s="390"/>
      <c r="AE265" s="396" t="str">
        <f t="shared" si="22"/>
        <v/>
      </c>
      <c r="AF265" s="397" t="str">
        <f t="shared" si="23"/>
        <v/>
      </c>
      <c r="AG265" s="392"/>
      <c r="AH265" s="437" t="str">
        <f>IF(B265&gt;0,(R265*O265),"")</f>
        <v/>
      </c>
      <c r="AI265" s="438" t="str">
        <f>IF(B265&gt;0,(U265*O265),"")</f>
        <v/>
      </c>
      <c r="AJ265" s="390"/>
      <c r="AK265" s="437" t="str">
        <f t="shared" si="24"/>
        <v/>
      </c>
      <c r="AL265" s="288" t="str">
        <f t="shared" si="25"/>
        <v/>
      </c>
      <c r="AM265" s="293"/>
    </row>
    <row r="266" spans="1:39" x14ac:dyDescent="0.3">
      <c r="A266" s="236"/>
      <c r="B266" s="401"/>
      <c r="C266" s="274"/>
      <c r="D266" s="285"/>
      <c r="E266" s="286"/>
      <c r="F266" s="286"/>
      <c r="G266" s="286"/>
      <c r="H266" s="287" t="str">
        <f t="shared" si="27"/>
        <v/>
      </c>
      <c r="I266" s="435" t="str">
        <f t="shared" si="26"/>
        <v/>
      </c>
      <c r="J266" s="427" t="str">
        <f t="shared" si="21"/>
        <v/>
      </c>
      <c r="K266" s="382"/>
      <c r="L266" s="411"/>
      <c r="M266" s="425"/>
      <c r="O266" s="415" t="str">
        <f>IF(L266&gt;0,ROUNDDOWN((J266/AB266),2),"")</f>
        <v/>
      </c>
      <c r="P266" s="429" t="str">
        <f>IF(B266&gt;0,(#REF!*O266),"")</f>
        <v/>
      </c>
      <c r="Q266" s="285"/>
      <c r="R266" s="405"/>
      <c r="S266" s="405"/>
      <c r="T266" s="405"/>
      <c r="U266" s="406"/>
      <c r="V266" s="407" t="str">
        <f>IF(B266&gt;0,(R266-T266)+R266,"")</f>
        <v/>
      </c>
      <c r="W266" s="398"/>
      <c r="X266" s="292" t="str">
        <f>IF(B266&gt;0,IF(AE266&gt;0,(S266-R266)/(R266-T266),""),"")</f>
        <v/>
      </c>
      <c r="Y266" s="418" t="str">
        <f>IF(U266="","",IF(C266&gt;0,AK266,""))</f>
        <v/>
      </c>
      <c r="Z266" s="419" t="str">
        <f>IF(F266&gt;0,AK266+Z265,"")</f>
        <v/>
      </c>
      <c r="AA266" s="284"/>
      <c r="AB266" s="417" t="str">
        <f>IF(B266&gt;0,ABS(R266-T266)*-1,"")</f>
        <v/>
      </c>
      <c r="AC266" s="419" t="str">
        <f>IF(B266="","",IF(Q266="LONG",(U266-R266),(R266-U266)))</f>
        <v/>
      </c>
      <c r="AD266" s="390"/>
      <c r="AE266" s="396" t="str">
        <f t="shared" si="22"/>
        <v/>
      </c>
      <c r="AF266" s="397" t="str">
        <f t="shared" si="23"/>
        <v/>
      </c>
      <c r="AG266" s="392"/>
      <c r="AH266" s="437" t="str">
        <f>IF(B266&gt;0,(R266*O266),"")</f>
        <v/>
      </c>
      <c r="AI266" s="438" t="str">
        <f>IF(B266&gt;0,(U266*O266),"")</f>
        <v/>
      </c>
      <c r="AJ266" s="390"/>
      <c r="AK266" s="437" t="str">
        <f t="shared" si="24"/>
        <v/>
      </c>
      <c r="AL266" s="288" t="str">
        <f t="shared" si="25"/>
        <v/>
      </c>
      <c r="AM266" s="293"/>
    </row>
    <row r="267" spans="1:39" x14ac:dyDescent="0.3">
      <c r="A267" s="236"/>
      <c r="B267" s="401"/>
      <c r="C267" s="274"/>
      <c r="D267" s="285"/>
      <c r="E267" s="286"/>
      <c r="F267" s="286"/>
      <c r="G267" s="286"/>
      <c r="H267" s="287" t="str">
        <f t="shared" si="27"/>
        <v/>
      </c>
      <c r="I267" s="435" t="str">
        <f t="shared" si="26"/>
        <v/>
      </c>
      <c r="J267" s="427" t="str">
        <f t="shared" si="21"/>
        <v/>
      </c>
      <c r="K267" s="382"/>
      <c r="L267" s="411"/>
      <c r="M267" s="425"/>
      <c r="O267" s="415" t="str">
        <f>IF(L267&gt;0,ROUNDDOWN((J267/AB267),2),"")</f>
        <v/>
      </c>
      <c r="P267" s="429" t="str">
        <f>IF(B267&gt;0,(#REF!*O267),"")</f>
        <v/>
      </c>
      <c r="Q267" s="285"/>
      <c r="R267" s="405"/>
      <c r="S267" s="405"/>
      <c r="T267" s="405"/>
      <c r="U267" s="406"/>
      <c r="V267" s="407" t="str">
        <f>IF(B267&gt;0,(R267-T267)+R267,"")</f>
        <v/>
      </c>
      <c r="W267" s="398"/>
      <c r="X267" s="292" t="str">
        <f>IF(B267&gt;0,IF(AE267&gt;0,(S267-R267)/(R267-T267),""),"")</f>
        <v/>
      </c>
      <c r="Y267" s="418" t="str">
        <f>IF(U267="","",IF(C267&gt;0,AK267,""))</f>
        <v/>
      </c>
      <c r="Z267" s="419" t="str">
        <f>IF(F267&gt;0,AK267+Z266,"")</f>
        <v/>
      </c>
      <c r="AA267" s="284"/>
      <c r="AB267" s="417" t="str">
        <f>IF(B267&gt;0,ABS(R267-T267)*-1,"")</f>
        <v/>
      </c>
      <c r="AC267" s="419" t="str">
        <f>IF(B267="","",IF(Q267="LONG",(U267-R267),(R267-U267)))</f>
        <v/>
      </c>
      <c r="AD267" s="390"/>
      <c r="AE267" s="396" t="str">
        <f t="shared" si="22"/>
        <v/>
      </c>
      <c r="AF267" s="397" t="str">
        <f t="shared" si="23"/>
        <v/>
      </c>
      <c r="AG267" s="392"/>
      <c r="AH267" s="437" t="str">
        <f>IF(B267&gt;0,(R267*O267),"")</f>
        <v/>
      </c>
      <c r="AI267" s="438" t="str">
        <f>IF(B267&gt;0,(U267*O267),"")</f>
        <v/>
      </c>
      <c r="AJ267" s="390"/>
      <c r="AK267" s="437" t="str">
        <f t="shared" si="24"/>
        <v/>
      </c>
      <c r="AL267" s="288" t="str">
        <f t="shared" si="25"/>
        <v/>
      </c>
      <c r="AM267" s="293"/>
    </row>
    <row r="268" spans="1:39" x14ac:dyDescent="0.3">
      <c r="A268" s="236"/>
      <c r="B268" s="401"/>
      <c r="C268" s="274"/>
      <c r="D268" s="285"/>
      <c r="E268" s="286"/>
      <c r="F268" s="286"/>
      <c r="G268" s="286"/>
      <c r="H268" s="287" t="str">
        <f t="shared" si="27"/>
        <v/>
      </c>
      <c r="I268" s="435" t="str">
        <f t="shared" si="26"/>
        <v/>
      </c>
      <c r="J268" s="427" t="str">
        <f t="shared" ref="J268:J331" si="28">IF(B268&gt;0,I267*L268*-1,"")</f>
        <v/>
      </c>
      <c r="K268" s="382"/>
      <c r="L268" s="411"/>
      <c r="M268" s="425"/>
      <c r="O268" s="415" t="str">
        <f>IF(L268&gt;0,ROUNDDOWN((J268/AB268),2),"")</f>
        <v/>
      </c>
      <c r="P268" s="429" t="str">
        <f>IF(B268&gt;0,(#REF!*O268),"")</f>
        <v/>
      </c>
      <c r="Q268" s="285"/>
      <c r="R268" s="405"/>
      <c r="S268" s="405"/>
      <c r="T268" s="405"/>
      <c r="U268" s="406"/>
      <c r="V268" s="407" t="str">
        <f>IF(B268&gt;0,(R268-T268)+R268,"")</f>
        <v/>
      </c>
      <c r="W268" s="398"/>
      <c r="X268" s="292" t="str">
        <f>IF(B268&gt;0,IF(AE268&gt;0,(S268-R268)/(R268-T268),""),"")</f>
        <v/>
      </c>
      <c r="Y268" s="418" t="str">
        <f>IF(U268="","",IF(C268&gt;0,AK268,""))</f>
        <v/>
      </c>
      <c r="Z268" s="419" t="str">
        <f>IF(F268&gt;0,AK268+Z267,"")</f>
        <v/>
      </c>
      <c r="AA268" s="284"/>
      <c r="AB268" s="417" t="str">
        <f>IF(B268&gt;0,ABS(R268-T268)*-1,"")</f>
        <v/>
      </c>
      <c r="AC268" s="419" t="str">
        <f>IF(B268="","",IF(Q268="LONG",(U268-R268),(R268-U268)))</f>
        <v/>
      </c>
      <c r="AD268" s="390"/>
      <c r="AE268" s="396" t="str">
        <f t="shared" ref="AE268:AE331" si="29">IF(C268&gt;0,R268/M268,"")</f>
        <v/>
      </c>
      <c r="AF268" s="397" t="str">
        <f t="shared" ref="AF268:AF331" si="30">IF(C268&gt;0,M268/R268,"")</f>
        <v/>
      </c>
      <c r="AG268" s="392"/>
      <c r="AH268" s="437" t="str">
        <f>IF(B268&gt;0,(R268*O268),"")</f>
        <v/>
      </c>
      <c r="AI268" s="438" t="str">
        <f>IF(B268&gt;0,(U268*O268),"")</f>
        <v/>
      </c>
      <c r="AJ268" s="390"/>
      <c r="AK268" s="437" t="str">
        <f t="shared" ref="AK268:AK331" si="31">IF(C268&gt;0,AI268-AH268,"")</f>
        <v/>
      </c>
      <c r="AL268" s="288" t="str">
        <f t="shared" ref="AL268:AL331" si="32">IF(B268&gt;0,IF(O268&gt;0,(Y268/I268),""),"")</f>
        <v/>
      </c>
      <c r="AM268" s="293"/>
    </row>
    <row r="269" spans="1:39" x14ac:dyDescent="0.3">
      <c r="A269" s="236"/>
      <c r="B269" s="401"/>
      <c r="C269" s="274"/>
      <c r="D269" s="285"/>
      <c r="E269" s="286"/>
      <c r="F269" s="286"/>
      <c r="G269" s="286"/>
      <c r="H269" s="287" t="str">
        <f t="shared" si="27"/>
        <v/>
      </c>
      <c r="I269" s="435" t="str">
        <f t="shared" si="26"/>
        <v/>
      </c>
      <c r="J269" s="427" t="str">
        <f t="shared" si="28"/>
        <v/>
      </c>
      <c r="K269" s="382"/>
      <c r="L269" s="411"/>
      <c r="M269" s="425"/>
      <c r="O269" s="415" t="str">
        <f>IF(L269&gt;0,ROUNDDOWN((J269/AB269),2),"")</f>
        <v/>
      </c>
      <c r="P269" s="429" t="str">
        <f>IF(B269&gt;0,(#REF!*O269),"")</f>
        <v/>
      </c>
      <c r="Q269" s="285"/>
      <c r="R269" s="405"/>
      <c r="S269" s="405"/>
      <c r="T269" s="405"/>
      <c r="U269" s="406"/>
      <c r="V269" s="407" t="str">
        <f>IF(B269&gt;0,(R269-T269)+R269,"")</f>
        <v/>
      </c>
      <c r="W269" s="398"/>
      <c r="X269" s="292" t="str">
        <f>IF(B269&gt;0,IF(AE269&gt;0,(S269-R269)/(R269-T269),""),"")</f>
        <v/>
      </c>
      <c r="Y269" s="418" t="str">
        <f>IF(U269="","",IF(C269&gt;0,AK269,""))</f>
        <v/>
      </c>
      <c r="Z269" s="419" t="str">
        <f>IF(F269&gt;0,AK269+Z268,"")</f>
        <v/>
      </c>
      <c r="AA269" s="284"/>
      <c r="AB269" s="417" t="str">
        <f>IF(B269&gt;0,ABS(R269-T269)*-1,"")</f>
        <v/>
      </c>
      <c r="AC269" s="419" t="str">
        <f>IF(B269="","",IF(Q269="LONG",(U269-R269),(R269-U269)))</f>
        <v/>
      </c>
      <c r="AD269" s="390"/>
      <c r="AE269" s="396" t="str">
        <f t="shared" si="29"/>
        <v/>
      </c>
      <c r="AF269" s="397" t="str">
        <f t="shared" si="30"/>
        <v/>
      </c>
      <c r="AG269" s="392"/>
      <c r="AH269" s="437" t="str">
        <f>IF(B269&gt;0,(R269*O269),"")</f>
        <v/>
      </c>
      <c r="AI269" s="438" t="str">
        <f>IF(B269&gt;0,(U269*O269),"")</f>
        <v/>
      </c>
      <c r="AJ269" s="390"/>
      <c r="AK269" s="437" t="str">
        <f t="shared" si="31"/>
        <v/>
      </c>
      <c r="AL269" s="288" t="str">
        <f t="shared" si="32"/>
        <v/>
      </c>
      <c r="AM269" s="293"/>
    </row>
    <row r="270" spans="1:39" x14ac:dyDescent="0.3">
      <c r="A270" s="236"/>
      <c r="B270" s="401"/>
      <c r="C270" s="274"/>
      <c r="D270" s="285"/>
      <c r="E270" s="286"/>
      <c r="F270" s="286"/>
      <c r="G270" s="286"/>
      <c r="H270" s="287" t="str">
        <f t="shared" si="27"/>
        <v/>
      </c>
      <c r="I270" s="435" t="str">
        <f t="shared" si="26"/>
        <v/>
      </c>
      <c r="J270" s="427" t="str">
        <f t="shared" si="28"/>
        <v/>
      </c>
      <c r="K270" s="382"/>
      <c r="L270" s="411"/>
      <c r="M270" s="425"/>
      <c r="O270" s="415" t="str">
        <f>IF(L270&gt;0,ROUNDDOWN((J270/AB270),2),"")</f>
        <v/>
      </c>
      <c r="P270" s="429" t="str">
        <f>IF(B270&gt;0,(#REF!*O270),"")</f>
        <v/>
      </c>
      <c r="Q270" s="285"/>
      <c r="R270" s="405"/>
      <c r="S270" s="405"/>
      <c r="T270" s="405"/>
      <c r="U270" s="406"/>
      <c r="V270" s="407" t="str">
        <f>IF(B270&gt;0,(R270-T270)+R270,"")</f>
        <v/>
      </c>
      <c r="W270" s="398"/>
      <c r="X270" s="292" t="str">
        <f>IF(B270&gt;0,IF(AE270&gt;0,(S270-R270)/(R270-T270),""),"")</f>
        <v/>
      </c>
      <c r="Y270" s="418" t="str">
        <f>IF(U270="","",IF(C270&gt;0,AK270,""))</f>
        <v/>
      </c>
      <c r="Z270" s="419" t="str">
        <f>IF(F270&gt;0,AK270+Z269,"")</f>
        <v/>
      </c>
      <c r="AA270" s="284"/>
      <c r="AB270" s="417" t="str">
        <f>IF(B270&gt;0,ABS(R270-T270)*-1,"")</f>
        <v/>
      </c>
      <c r="AC270" s="419" t="str">
        <f>IF(B270="","",IF(Q270="LONG",(U270-R270),(R270-U270)))</f>
        <v/>
      </c>
      <c r="AD270" s="390"/>
      <c r="AE270" s="396" t="str">
        <f t="shared" si="29"/>
        <v/>
      </c>
      <c r="AF270" s="397" t="str">
        <f t="shared" si="30"/>
        <v/>
      </c>
      <c r="AG270" s="392"/>
      <c r="AH270" s="437" t="str">
        <f>IF(B270&gt;0,(R270*O270),"")</f>
        <v/>
      </c>
      <c r="AI270" s="438" t="str">
        <f>IF(B270&gt;0,(U270*O270),"")</f>
        <v/>
      </c>
      <c r="AJ270" s="390"/>
      <c r="AK270" s="437" t="str">
        <f t="shared" si="31"/>
        <v/>
      </c>
      <c r="AL270" s="288" t="str">
        <f t="shared" si="32"/>
        <v/>
      </c>
      <c r="AM270" s="293"/>
    </row>
    <row r="271" spans="1:39" x14ac:dyDescent="0.3">
      <c r="A271" s="236"/>
      <c r="B271" s="401"/>
      <c r="C271" s="274"/>
      <c r="D271" s="285"/>
      <c r="E271" s="286"/>
      <c r="F271" s="286"/>
      <c r="G271" s="286"/>
      <c r="H271" s="287" t="str">
        <f t="shared" si="27"/>
        <v/>
      </c>
      <c r="I271" s="435" t="str">
        <f t="shared" si="26"/>
        <v/>
      </c>
      <c r="J271" s="427" t="str">
        <f t="shared" si="28"/>
        <v/>
      </c>
      <c r="K271" s="382"/>
      <c r="L271" s="411"/>
      <c r="M271" s="425"/>
      <c r="O271" s="415" t="str">
        <f>IF(L271&gt;0,ROUNDDOWN((J271/AB271),2),"")</f>
        <v/>
      </c>
      <c r="P271" s="429" t="str">
        <f>IF(B271&gt;0,(#REF!*O271),"")</f>
        <v/>
      </c>
      <c r="Q271" s="285"/>
      <c r="R271" s="405"/>
      <c r="S271" s="405"/>
      <c r="T271" s="405"/>
      <c r="U271" s="406"/>
      <c r="V271" s="407" t="str">
        <f>IF(B271&gt;0,(R271-T271)+R271,"")</f>
        <v/>
      </c>
      <c r="W271" s="398"/>
      <c r="X271" s="292" t="str">
        <f>IF(B271&gt;0,IF(AE271&gt;0,(S271-R271)/(R271-T271),""),"")</f>
        <v/>
      </c>
      <c r="Y271" s="418" t="str">
        <f>IF(U271="","",IF(C271&gt;0,AK271,""))</f>
        <v/>
      </c>
      <c r="Z271" s="419" t="str">
        <f>IF(F271&gt;0,AK271+Z270,"")</f>
        <v/>
      </c>
      <c r="AA271" s="284"/>
      <c r="AB271" s="417" t="str">
        <f>IF(B271&gt;0,ABS(R271-T271)*-1,"")</f>
        <v/>
      </c>
      <c r="AC271" s="419" t="str">
        <f>IF(B271="","",IF(Q271="LONG",(U271-R271),(R271-U271)))</f>
        <v/>
      </c>
      <c r="AD271" s="390"/>
      <c r="AE271" s="396" t="str">
        <f t="shared" si="29"/>
        <v/>
      </c>
      <c r="AF271" s="397" t="str">
        <f t="shared" si="30"/>
        <v/>
      </c>
      <c r="AG271" s="392"/>
      <c r="AH271" s="437" t="str">
        <f>IF(B271&gt;0,(R271*O271),"")</f>
        <v/>
      </c>
      <c r="AI271" s="438" t="str">
        <f>IF(B271&gt;0,(U271*O271),"")</f>
        <v/>
      </c>
      <c r="AJ271" s="390"/>
      <c r="AK271" s="437" t="str">
        <f t="shared" si="31"/>
        <v/>
      </c>
      <c r="AL271" s="288" t="str">
        <f t="shared" si="32"/>
        <v/>
      </c>
      <c r="AM271" s="293"/>
    </row>
    <row r="272" spans="1:39" x14ac:dyDescent="0.3">
      <c r="A272" s="236"/>
      <c r="B272" s="401"/>
      <c r="C272" s="274"/>
      <c r="D272" s="285"/>
      <c r="E272" s="286"/>
      <c r="F272" s="286"/>
      <c r="G272" s="286"/>
      <c r="H272" s="287" t="str">
        <f t="shared" si="27"/>
        <v/>
      </c>
      <c r="I272" s="435" t="str">
        <f t="shared" si="26"/>
        <v/>
      </c>
      <c r="J272" s="427" t="str">
        <f t="shared" si="28"/>
        <v/>
      </c>
      <c r="K272" s="382"/>
      <c r="L272" s="411"/>
      <c r="M272" s="425"/>
      <c r="O272" s="415" t="str">
        <f>IF(L272&gt;0,ROUNDDOWN((J272/AB272),2),"")</f>
        <v/>
      </c>
      <c r="P272" s="429" t="str">
        <f>IF(B272&gt;0,(#REF!*O272),"")</f>
        <v/>
      </c>
      <c r="Q272" s="285"/>
      <c r="R272" s="405"/>
      <c r="S272" s="405"/>
      <c r="T272" s="405"/>
      <c r="U272" s="406"/>
      <c r="V272" s="407" t="str">
        <f>IF(B272&gt;0,(R272-T272)+R272,"")</f>
        <v/>
      </c>
      <c r="W272" s="398"/>
      <c r="X272" s="292" t="str">
        <f>IF(B272&gt;0,IF(AE272&gt;0,(S272-R272)/(R272-T272),""),"")</f>
        <v/>
      </c>
      <c r="Y272" s="418" t="str">
        <f>IF(U272="","",IF(C272&gt;0,AK272,""))</f>
        <v/>
      </c>
      <c r="Z272" s="419" t="str">
        <f>IF(F272&gt;0,AK272+Z271,"")</f>
        <v/>
      </c>
      <c r="AA272" s="284"/>
      <c r="AB272" s="417" t="str">
        <f>IF(B272&gt;0,ABS(R272-T272)*-1,"")</f>
        <v/>
      </c>
      <c r="AC272" s="419" t="str">
        <f>IF(B272="","",IF(Q272="LONG",(U272-R272),(R272-U272)))</f>
        <v/>
      </c>
      <c r="AD272" s="390"/>
      <c r="AE272" s="396" t="str">
        <f t="shared" si="29"/>
        <v/>
      </c>
      <c r="AF272" s="397" t="str">
        <f t="shared" si="30"/>
        <v/>
      </c>
      <c r="AG272" s="392"/>
      <c r="AH272" s="437" t="str">
        <f>IF(B272&gt;0,(R272*O272),"")</f>
        <v/>
      </c>
      <c r="AI272" s="438" t="str">
        <f>IF(B272&gt;0,(U272*O272),"")</f>
        <v/>
      </c>
      <c r="AJ272" s="390"/>
      <c r="AK272" s="437" t="str">
        <f t="shared" si="31"/>
        <v/>
      </c>
      <c r="AL272" s="288" t="str">
        <f t="shared" si="32"/>
        <v/>
      </c>
      <c r="AM272" s="293"/>
    </row>
    <row r="273" spans="1:39" x14ac:dyDescent="0.3">
      <c r="A273" s="236"/>
      <c r="B273" s="401"/>
      <c r="C273" s="274"/>
      <c r="D273" s="285"/>
      <c r="E273" s="286"/>
      <c r="F273" s="286"/>
      <c r="G273" s="286"/>
      <c r="H273" s="287" t="str">
        <f t="shared" si="27"/>
        <v/>
      </c>
      <c r="I273" s="435" t="str">
        <f t="shared" si="26"/>
        <v/>
      </c>
      <c r="J273" s="427" t="str">
        <f t="shared" si="28"/>
        <v/>
      </c>
      <c r="K273" s="382"/>
      <c r="L273" s="411"/>
      <c r="M273" s="425"/>
      <c r="O273" s="415" t="str">
        <f>IF(L273&gt;0,ROUNDDOWN((J273/AB273),2),"")</f>
        <v/>
      </c>
      <c r="P273" s="429" t="str">
        <f>IF(B273&gt;0,(#REF!*O273),"")</f>
        <v/>
      </c>
      <c r="Q273" s="285"/>
      <c r="R273" s="405"/>
      <c r="S273" s="405"/>
      <c r="T273" s="405"/>
      <c r="U273" s="406"/>
      <c r="V273" s="407" t="str">
        <f>IF(B273&gt;0,(R273-T273)+R273,"")</f>
        <v/>
      </c>
      <c r="W273" s="398"/>
      <c r="X273" s="292" t="str">
        <f>IF(B273&gt;0,IF(AE273&gt;0,(S273-R273)/(R273-T273),""),"")</f>
        <v/>
      </c>
      <c r="Y273" s="418" t="str">
        <f>IF(U273="","",IF(C273&gt;0,AK273,""))</f>
        <v/>
      </c>
      <c r="Z273" s="419" t="str">
        <f>IF(F273&gt;0,AK273+Z272,"")</f>
        <v/>
      </c>
      <c r="AA273" s="284"/>
      <c r="AB273" s="417" t="str">
        <f>IF(B273&gt;0,ABS(R273-T273)*-1,"")</f>
        <v/>
      </c>
      <c r="AC273" s="419" t="str">
        <f>IF(B273="","",IF(Q273="LONG",(U273-R273),(R273-U273)))</f>
        <v/>
      </c>
      <c r="AD273" s="390"/>
      <c r="AE273" s="396" t="str">
        <f t="shared" si="29"/>
        <v/>
      </c>
      <c r="AF273" s="397" t="str">
        <f t="shared" si="30"/>
        <v/>
      </c>
      <c r="AG273" s="392"/>
      <c r="AH273" s="437" t="str">
        <f>IF(B273&gt;0,(R273*O273),"")</f>
        <v/>
      </c>
      <c r="AI273" s="438" t="str">
        <f>IF(B273&gt;0,(U273*O273),"")</f>
        <v/>
      </c>
      <c r="AJ273" s="390"/>
      <c r="AK273" s="437" t="str">
        <f t="shared" si="31"/>
        <v/>
      </c>
      <c r="AL273" s="288" t="str">
        <f t="shared" si="32"/>
        <v/>
      </c>
      <c r="AM273" s="293"/>
    </row>
    <row r="274" spans="1:39" x14ac:dyDescent="0.3">
      <c r="A274" s="236"/>
      <c r="B274" s="401"/>
      <c r="C274" s="274"/>
      <c r="D274" s="285"/>
      <c r="E274" s="286"/>
      <c r="F274" s="286"/>
      <c r="G274" s="286"/>
      <c r="H274" s="287" t="str">
        <f t="shared" si="27"/>
        <v/>
      </c>
      <c r="I274" s="435" t="str">
        <f t="shared" si="26"/>
        <v/>
      </c>
      <c r="J274" s="427" t="str">
        <f t="shared" si="28"/>
        <v/>
      </c>
      <c r="K274" s="382"/>
      <c r="L274" s="411"/>
      <c r="M274" s="425"/>
      <c r="O274" s="415" t="str">
        <f>IF(L274&gt;0,ROUNDDOWN((J274/AB274),2),"")</f>
        <v/>
      </c>
      <c r="P274" s="429" t="str">
        <f>IF(B274&gt;0,(#REF!*O274),"")</f>
        <v/>
      </c>
      <c r="Q274" s="285"/>
      <c r="R274" s="405"/>
      <c r="S274" s="405"/>
      <c r="T274" s="405"/>
      <c r="U274" s="406"/>
      <c r="V274" s="407" t="str">
        <f>IF(B274&gt;0,(R274-T274)+R274,"")</f>
        <v/>
      </c>
      <c r="W274" s="398"/>
      <c r="X274" s="292" t="str">
        <f>IF(B274&gt;0,IF(AE274&gt;0,(S274-R274)/(R274-T274),""),"")</f>
        <v/>
      </c>
      <c r="Y274" s="418" t="str">
        <f>IF(U274="","",IF(C274&gt;0,AK274,""))</f>
        <v/>
      </c>
      <c r="Z274" s="419" t="str">
        <f>IF(F274&gt;0,AK274+Z273,"")</f>
        <v/>
      </c>
      <c r="AA274" s="284"/>
      <c r="AB274" s="417" t="str">
        <f>IF(B274&gt;0,ABS(R274-T274)*-1,"")</f>
        <v/>
      </c>
      <c r="AC274" s="419" t="str">
        <f>IF(B274="","",IF(Q274="LONG",(U274-R274),(R274-U274)))</f>
        <v/>
      </c>
      <c r="AD274" s="390"/>
      <c r="AE274" s="396" t="str">
        <f t="shared" si="29"/>
        <v/>
      </c>
      <c r="AF274" s="397" t="str">
        <f t="shared" si="30"/>
        <v/>
      </c>
      <c r="AG274" s="392"/>
      <c r="AH274" s="437" t="str">
        <f>IF(B274&gt;0,(R274*O274),"")</f>
        <v/>
      </c>
      <c r="AI274" s="438" t="str">
        <f>IF(B274&gt;0,(U274*O274),"")</f>
        <v/>
      </c>
      <c r="AJ274" s="390"/>
      <c r="AK274" s="437" t="str">
        <f t="shared" si="31"/>
        <v/>
      </c>
      <c r="AL274" s="288" t="str">
        <f t="shared" si="32"/>
        <v/>
      </c>
      <c r="AM274" s="293"/>
    </row>
    <row r="275" spans="1:39" x14ac:dyDescent="0.3">
      <c r="A275" s="236"/>
      <c r="B275" s="401"/>
      <c r="C275" s="274"/>
      <c r="D275" s="285"/>
      <c r="E275" s="286"/>
      <c r="F275" s="286"/>
      <c r="G275" s="286"/>
      <c r="H275" s="287" t="str">
        <f t="shared" si="27"/>
        <v/>
      </c>
      <c r="I275" s="435" t="str">
        <f t="shared" si="26"/>
        <v/>
      </c>
      <c r="J275" s="427" t="str">
        <f t="shared" si="28"/>
        <v/>
      </c>
      <c r="K275" s="382"/>
      <c r="L275" s="411"/>
      <c r="M275" s="425"/>
      <c r="O275" s="415" t="str">
        <f>IF(L275&gt;0,ROUNDDOWN((J275/AB275),2),"")</f>
        <v/>
      </c>
      <c r="P275" s="429" t="str">
        <f>IF(B275&gt;0,(#REF!*O275),"")</f>
        <v/>
      </c>
      <c r="Q275" s="285"/>
      <c r="R275" s="405"/>
      <c r="S275" s="405"/>
      <c r="T275" s="405"/>
      <c r="U275" s="406"/>
      <c r="V275" s="407" t="str">
        <f>IF(B275&gt;0,(R275-T275)+R275,"")</f>
        <v/>
      </c>
      <c r="W275" s="398"/>
      <c r="X275" s="292" t="str">
        <f>IF(B275&gt;0,IF(AE275&gt;0,(S275-R275)/(R275-T275),""),"")</f>
        <v/>
      </c>
      <c r="Y275" s="418" t="str">
        <f>IF(U275="","",IF(C275&gt;0,AK275,""))</f>
        <v/>
      </c>
      <c r="Z275" s="419" t="str">
        <f>IF(F275&gt;0,AK275+Z274,"")</f>
        <v/>
      </c>
      <c r="AA275" s="284"/>
      <c r="AB275" s="417" t="str">
        <f>IF(B275&gt;0,ABS(R275-T275)*-1,"")</f>
        <v/>
      </c>
      <c r="AC275" s="419" t="str">
        <f>IF(B275="","",IF(Q275="LONG",(U275-R275),(R275-U275)))</f>
        <v/>
      </c>
      <c r="AD275" s="390"/>
      <c r="AE275" s="396" t="str">
        <f t="shared" si="29"/>
        <v/>
      </c>
      <c r="AF275" s="397" t="str">
        <f t="shared" si="30"/>
        <v/>
      </c>
      <c r="AG275" s="392"/>
      <c r="AH275" s="437" t="str">
        <f>IF(B275&gt;0,(R275*O275),"")</f>
        <v/>
      </c>
      <c r="AI275" s="438" t="str">
        <f>IF(B275&gt;0,(U275*O275),"")</f>
        <v/>
      </c>
      <c r="AJ275" s="390"/>
      <c r="AK275" s="437" t="str">
        <f t="shared" si="31"/>
        <v/>
      </c>
      <c r="AL275" s="288" t="str">
        <f t="shared" si="32"/>
        <v/>
      </c>
      <c r="AM275" s="293"/>
    </row>
    <row r="276" spans="1:39" x14ac:dyDescent="0.3">
      <c r="A276" s="236"/>
      <c r="B276" s="401"/>
      <c r="C276" s="274"/>
      <c r="D276" s="285"/>
      <c r="E276" s="286"/>
      <c r="F276" s="286"/>
      <c r="G276" s="286"/>
      <c r="H276" s="287" t="str">
        <f t="shared" si="27"/>
        <v/>
      </c>
      <c r="I276" s="435" t="str">
        <f t="shared" si="26"/>
        <v/>
      </c>
      <c r="J276" s="427" t="str">
        <f t="shared" si="28"/>
        <v/>
      </c>
      <c r="K276" s="382"/>
      <c r="L276" s="411"/>
      <c r="M276" s="425"/>
      <c r="O276" s="415" t="str">
        <f>IF(L276&gt;0,ROUNDDOWN((J276/AB276),2),"")</f>
        <v/>
      </c>
      <c r="P276" s="429" t="str">
        <f>IF(B276&gt;0,(#REF!*O276),"")</f>
        <v/>
      </c>
      <c r="Q276" s="285"/>
      <c r="R276" s="405"/>
      <c r="S276" s="405"/>
      <c r="T276" s="405"/>
      <c r="U276" s="406"/>
      <c r="V276" s="407" t="str">
        <f>IF(B276&gt;0,(R276-T276)+R276,"")</f>
        <v/>
      </c>
      <c r="W276" s="398"/>
      <c r="X276" s="292" t="str">
        <f>IF(B276&gt;0,IF(AE276&gt;0,(S276-R276)/(R276-T276),""),"")</f>
        <v/>
      </c>
      <c r="Y276" s="418" t="str">
        <f>IF(U276="","",IF(C276&gt;0,AK276,""))</f>
        <v/>
      </c>
      <c r="Z276" s="419" t="str">
        <f>IF(F276&gt;0,AK276+Z275,"")</f>
        <v/>
      </c>
      <c r="AA276" s="284"/>
      <c r="AB276" s="417" t="str">
        <f>IF(B276&gt;0,ABS(R276-T276)*-1,"")</f>
        <v/>
      </c>
      <c r="AC276" s="419" t="str">
        <f>IF(B276="","",IF(Q276="LONG",(U276-R276),(R276-U276)))</f>
        <v/>
      </c>
      <c r="AD276" s="390"/>
      <c r="AE276" s="396" t="str">
        <f t="shared" si="29"/>
        <v/>
      </c>
      <c r="AF276" s="397" t="str">
        <f t="shared" si="30"/>
        <v/>
      </c>
      <c r="AG276" s="392"/>
      <c r="AH276" s="437" t="str">
        <f>IF(B276&gt;0,(R276*O276),"")</f>
        <v/>
      </c>
      <c r="AI276" s="438" t="str">
        <f>IF(B276&gt;0,(U276*O276),"")</f>
        <v/>
      </c>
      <c r="AJ276" s="390"/>
      <c r="AK276" s="437" t="str">
        <f t="shared" si="31"/>
        <v/>
      </c>
      <c r="AL276" s="288" t="str">
        <f t="shared" si="32"/>
        <v/>
      </c>
      <c r="AM276" s="293"/>
    </row>
    <row r="277" spans="1:39" x14ac:dyDescent="0.3">
      <c r="A277" s="236"/>
      <c r="B277" s="401"/>
      <c r="C277" s="274"/>
      <c r="D277" s="285"/>
      <c r="E277" s="286"/>
      <c r="F277" s="286"/>
      <c r="G277" s="286"/>
      <c r="H277" s="287" t="str">
        <f t="shared" si="27"/>
        <v/>
      </c>
      <c r="I277" s="435" t="str">
        <f t="shared" si="26"/>
        <v/>
      </c>
      <c r="J277" s="427" t="str">
        <f t="shared" si="28"/>
        <v/>
      </c>
      <c r="K277" s="382"/>
      <c r="L277" s="411"/>
      <c r="M277" s="425"/>
      <c r="O277" s="415" t="str">
        <f>IF(L277&gt;0,ROUNDDOWN((J277/AB277),2),"")</f>
        <v/>
      </c>
      <c r="P277" s="429" t="str">
        <f>IF(B277&gt;0,(#REF!*O277),"")</f>
        <v/>
      </c>
      <c r="Q277" s="285"/>
      <c r="R277" s="405"/>
      <c r="S277" s="405"/>
      <c r="T277" s="405"/>
      <c r="U277" s="406"/>
      <c r="V277" s="407" t="str">
        <f>IF(B277&gt;0,(R277-T277)+R277,"")</f>
        <v/>
      </c>
      <c r="W277" s="398"/>
      <c r="X277" s="292" t="str">
        <f>IF(B277&gt;0,IF(AE277&gt;0,(S277-R277)/(R277-T277),""),"")</f>
        <v/>
      </c>
      <c r="Y277" s="418" t="str">
        <f>IF(U277="","",IF(C277&gt;0,AK277,""))</f>
        <v/>
      </c>
      <c r="Z277" s="419" t="str">
        <f>IF(F277&gt;0,AK277+Z276,"")</f>
        <v/>
      </c>
      <c r="AA277" s="284"/>
      <c r="AB277" s="417" t="str">
        <f>IF(B277&gt;0,ABS(R277-T277)*-1,"")</f>
        <v/>
      </c>
      <c r="AC277" s="419" t="str">
        <f>IF(B277="","",IF(Q277="LONG",(U277-R277),(R277-U277)))</f>
        <v/>
      </c>
      <c r="AD277" s="390"/>
      <c r="AE277" s="396" t="str">
        <f t="shared" si="29"/>
        <v/>
      </c>
      <c r="AF277" s="397" t="str">
        <f t="shared" si="30"/>
        <v/>
      </c>
      <c r="AG277" s="392"/>
      <c r="AH277" s="437" t="str">
        <f>IF(B277&gt;0,(R277*O277),"")</f>
        <v/>
      </c>
      <c r="AI277" s="438" t="str">
        <f>IF(B277&gt;0,(U277*O277),"")</f>
        <v/>
      </c>
      <c r="AJ277" s="390"/>
      <c r="AK277" s="437" t="str">
        <f t="shared" si="31"/>
        <v/>
      </c>
      <c r="AL277" s="288" t="str">
        <f t="shared" si="32"/>
        <v/>
      </c>
      <c r="AM277" s="293"/>
    </row>
    <row r="278" spans="1:39" x14ac:dyDescent="0.3">
      <c r="A278" s="236"/>
      <c r="B278" s="401"/>
      <c r="C278" s="274"/>
      <c r="D278" s="285"/>
      <c r="E278" s="286"/>
      <c r="F278" s="286"/>
      <c r="G278" s="286"/>
      <c r="H278" s="287" t="str">
        <f t="shared" si="27"/>
        <v/>
      </c>
      <c r="I278" s="435" t="str">
        <f t="shared" si="26"/>
        <v/>
      </c>
      <c r="J278" s="427" t="str">
        <f t="shared" si="28"/>
        <v/>
      </c>
      <c r="K278" s="382"/>
      <c r="L278" s="411"/>
      <c r="M278" s="425"/>
      <c r="O278" s="415" t="str">
        <f>IF(L278&gt;0,ROUNDDOWN((J278/AB278),2),"")</f>
        <v/>
      </c>
      <c r="P278" s="429" t="str">
        <f>IF(B278&gt;0,(#REF!*O278),"")</f>
        <v/>
      </c>
      <c r="Q278" s="285"/>
      <c r="R278" s="405"/>
      <c r="S278" s="405"/>
      <c r="T278" s="405"/>
      <c r="U278" s="406"/>
      <c r="V278" s="407" t="str">
        <f>IF(B278&gt;0,(R278-T278)+R278,"")</f>
        <v/>
      </c>
      <c r="W278" s="398"/>
      <c r="X278" s="292" t="str">
        <f>IF(B278&gt;0,IF(AE278&gt;0,(S278-R278)/(R278-T278),""),"")</f>
        <v/>
      </c>
      <c r="Y278" s="418" t="str">
        <f>IF(U278="","",IF(C278&gt;0,AK278,""))</f>
        <v/>
      </c>
      <c r="Z278" s="419" t="str">
        <f>IF(F278&gt;0,AK278+Z277,"")</f>
        <v/>
      </c>
      <c r="AA278" s="284"/>
      <c r="AB278" s="417" t="str">
        <f>IF(B278&gt;0,ABS(R278-T278)*-1,"")</f>
        <v/>
      </c>
      <c r="AC278" s="419" t="str">
        <f>IF(B278="","",IF(Q278="LONG",(U278-R278),(R278-U278)))</f>
        <v/>
      </c>
      <c r="AD278" s="390"/>
      <c r="AE278" s="396" t="str">
        <f t="shared" si="29"/>
        <v/>
      </c>
      <c r="AF278" s="397" t="str">
        <f t="shared" si="30"/>
        <v/>
      </c>
      <c r="AG278" s="392"/>
      <c r="AH278" s="437" t="str">
        <f>IF(B278&gt;0,(R278*O278),"")</f>
        <v/>
      </c>
      <c r="AI278" s="438" t="str">
        <f>IF(B278&gt;0,(U278*O278),"")</f>
        <v/>
      </c>
      <c r="AJ278" s="390"/>
      <c r="AK278" s="437" t="str">
        <f t="shared" si="31"/>
        <v/>
      </c>
      <c r="AL278" s="288" t="str">
        <f t="shared" si="32"/>
        <v/>
      </c>
      <c r="AM278" s="293"/>
    </row>
    <row r="279" spans="1:39" x14ac:dyDescent="0.3">
      <c r="A279" s="236"/>
      <c r="B279" s="401"/>
      <c r="C279" s="274"/>
      <c r="D279" s="285"/>
      <c r="E279" s="286"/>
      <c r="F279" s="286"/>
      <c r="G279" s="286"/>
      <c r="H279" s="287" t="str">
        <f t="shared" si="27"/>
        <v/>
      </c>
      <c r="I279" s="435" t="str">
        <f t="shared" si="26"/>
        <v/>
      </c>
      <c r="J279" s="427" t="str">
        <f t="shared" si="28"/>
        <v/>
      </c>
      <c r="K279" s="382"/>
      <c r="L279" s="411"/>
      <c r="M279" s="425"/>
      <c r="O279" s="415" t="str">
        <f>IF(L279&gt;0,ROUNDDOWN((J279/AB279),2),"")</f>
        <v/>
      </c>
      <c r="P279" s="429" t="str">
        <f>IF(B279&gt;0,(#REF!*O279),"")</f>
        <v/>
      </c>
      <c r="Q279" s="285"/>
      <c r="R279" s="405"/>
      <c r="S279" s="405"/>
      <c r="T279" s="405"/>
      <c r="U279" s="406"/>
      <c r="V279" s="407" t="str">
        <f>IF(B279&gt;0,(R279-T279)+R279,"")</f>
        <v/>
      </c>
      <c r="W279" s="398"/>
      <c r="X279" s="292" t="str">
        <f>IF(B279&gt;0,IF(AE279&gt;0,(S279-R279)/(R279-T279),""),"")</f>
        <v/>
      </c>
      <c r="Y279" s="418" t="str">
        <f>IF(U279="","",IF(C279&gt;0,AK279,""))</f>
        <v/>
      </c>
      <c r="Z279" s="419" t="str">
        <f>IF(F279&gt;0,AK279+Z278,"")</f>
        <v/>
      </c>
      <c r="AA279" s="284"/>
      <c r="AB279" s="417" t="str">
        <f>IF(B279&gt;0,ABS(R279-T279)*-1,"")</f>
        <v/>
      </c>
      <c r="AC279" s="419" t="str">
        <f>IF(B279="","",IF(Q279="LONG",(U279-R279),(R279-U279)))</f>
        <v/>
      </c>
      <c r="AD279" s="390"/>
      <c r="AE279" s="396" t="str">
        <f t="shared" si="29"/>
        <v/>
      </c>
      <c r="AF279" s="397" t="str">
        <f t="shared" si="30"/>
        <v/>
      </c>
      <c r="AG279" s="392"/>
      <c r="AH279" s="437" t="str">
        <f>IF(B279&gt;0,(R279*O279),"")</f>
        <v/>
      </c>
      <c r="AI279" s="438" t="str">
        <f>IF(B279&gt;0,(U279*O279),"")</f>
        <v/>
      </c>
      <c r="AJ279" s="390"/>
      <c r="AK279" s="437" t="str">
        <f t="shared" si="31"/>
        <v/>
      </c>
      <c r="AL279" s="288" t="str">
        <f t="shared" si="32"/>
        <v/>
      </c>
      <c r="AM279" s="293"/>
    </row>
    <row r="280" spans="1:39" x14ac:dyDescent="0.3">
      <c r="A280" s="236"/>
      <c r="B280" s="401"/>
      <c r="C280" s="274"/>
      <c r="D280" s="285"/>
      <c r="E280" s="286"/>
      <c r="F280" s="286"/>
      <c r="G280" s="286"/>
      <c r="H280" s="287" t="str">
        <f t="shared" si="27"/>
        <v/>
      </c>
      <c r="I280" s="435" t="str">
        <f t="shared" si="26"/>
        <v/>
      </c>
      <c r="J280" s="427" t="str">
        <f t="shared" si="28"/>
        <v/>
      </c>
      <c r="K280" s="382"/>
      <c r="L280" s="411"/>
      <c r="M280" s="425"/>
      <c r="O280" s="415" t="str">
        <f>IF(L280&gt;0,ROUNDDOWN((J280/AB280),2),"")</f>
        <v/>
      </c>
      <c r="P280" s="429" t="str">
        <f>IF(B280&gt;0,(#REF!*O280),"")</f>
        <v/>
      </c>
      <c r="Q280" s="285"/>
      <c r="R280" s="405"/>
      <c r="S280" s="405"/>
      <c r="T280" s="405"/>
      <c r="U280" s="406"/>
      <c r="V280" s="407" t="str">
        <f>IF(B280&gt;0,(R280-T280)+R280,"")</f>
        <v/>
      </c>
      <c r="W280" s="398"/>
      <c r="X280" s="292" t="str">
        <f>IF(B280&gt;0,IF(AE280&gt;0,(S280-R280)/(R280-T280),""),"")</f>
        <v/>
      </c>
      <c r="Y280" s="418" t="str">
        <f>IF(U280="","",IF(C280&gt;0,AK280,""))</f>
        <v/>
      </c>
      <c r="Z280" s="419" t="str">
        <f>IF(F280&gt;0,AK280+Z279,"")</f>
        <v/>
      </c>
      <c r="AA280" s="284"/>
      <c r="AB280" s="417" t="str">
        <f>IF(B280&gt;0,ABS(R280-T280)*-1,"")</f>
        <v/>
      </c>
      <c r="AC280" s="419" t="str">
        <f>IF(B280="","",IF(Q280="LONG",(U280-R280),(R280-U280)))</f>
        <v/>
      </c>
      <c r="AD280" s="390"/>
      <c r="AE280" s="396" t="str">
        <f t="shared" si="29"/>
        <v/>
      </c>
      <c r="AF280" s="397" t="str">
        <f t="shared" si="30"/>
        <v/>
      </c>
      <c r="AG280" s="392"/>
      <c r="AH280" s="437" t="str">
        <f>IF(B280&gt;0,(R280*O280),"")</f>
        <v/>
      </c>
      <c r="AI280" s="438" t="str">
        <f>IF(B280&gt;0,(U280*O280),"")</f>
        <v/>
      </c>
      <c r="AJ280" s="390"/>
      <c r="AK280" s="437" t="str">
        <f t="shared" si="31"/>
        <v/>
      </c>
      <c r="AL280" s="288" t="str">
        <f t="shared" si="32"/>
        <v/>
      </c>
      <c r="AM280" s="293"/>
    </row>
    <row r="281" spans="1:39" x14ac:dyDescent="0.3">
      <c r="A281" s="236"/>
      <c r="B281" s="401"/>
      <c r="C281" s="274"/>
      <c r="D281" s="285"/>
      <c r="E281" s="286"/>
      <c r="F281" s="286"/>
      <c r="G281" s="286"/>
      <c r="H281" s="287" t="str">
        <f t="shared" si="27"/>
        <v/>
      </c>
      <c r="I281" s="435" t="str">
        <f t="shared" si="26"/>
        <v/>
      </c>
      <c r="J281" s="427" t="str">
        <f t="shared" si="28"/>
        <v/>
      </c>
      <c r="K281" s="382"/>
      <c r="L281" s="411"/>
      <c r="M281" s="425"/>
      <c r="O281" s="415" t="str">
        <f>IF(L281&gt;0,ROUNDDOWN((J281/AB281),2),"")</f>
        <v/>
      </c>
      <c r="P281" s="429" t="str">
        <f>IF(B281&gt;0,(#REF!*O281),"")</f>
        <v/>
      </c>
      <c r="Q281" s="285"/>
      <c r="R281" s="405"/>
      <c r="S281" s="405"/>
      <c r="T281" s="405"/>
      <c r="U281" s="406"/>
      <c r="V281" s="407" t="str">
        <f>IF(B281&gt;0,(R281-T281)+R281,"")</f>
        <v/>
      </c>
      <c r="W281" s="398"/>
      <c r="X281" s="292" t="str">
        <f>IF(B281&gt;0,IF(AE281&gt;0,(S281-R281)/(R281-T281),""),"")</f>
        <v/>
      </c>
      <c r="Y281" s="418" t="str">
        <f>IF(U281="","",IF(C281&gt;0,AK281,""))</f>
        <v/>
      </c>
      <c r="Z281" s="419" t="str">
        <f>IF(F281&gt;0,AK281+Z280,"")</f>
        <v/>
      </c>
      <c r="AA281" s="284"/>
      <c r="AB281" s="417" t="str">
        <f>IF(B281&gt;0,ABS(R281-T281)*-1,"")</f>
        <v/>
      </c>
      <c r="AC281" s="419" t="str">
        <f>IF(B281="","",IF(Q281="LONG",(U281-R281),(R281-U281)))</f>
        <v/>
      </c>
      <c r="AD281" s="390"/>
      <c r="AE281" s="396" t="str">
        <f t="shared" si="29"/>
        <v/>
      </c>
      <c r="AF281" s="397" t="str">
        <f t="shared" si="30"/>
        <v/>
      </c>
      <c r="AG281" s="392"/>
      <c r="AH281" s="437" t="str">
        <f>IF(B281&gt;0,(R281*O281),"")</f>
        <v/>
      </c>
      <c r="AI281" s="438" t="str">
        <f>IF(B281&gt;0,(U281*O281),"")</f>
        <v/>
      </c>
      <c r="AJ281" s="390"/>
      <c r="AK281" s="437" t="str">
        <f t="shared" si="31"/>
        <v/>
      </c>
      <c r="AL281" s="288" t="str">
        <f t="shared" si="32"/>
        <v/>
      </c>
      <c r="AM281" s="293"/>
    </row>
    <row r="282" spans="1:39" x14ac:dyDescent="0.3">
      <c r="A282" s="236"/>
      <c r="B282" s="401"/>
      <c r="C282" s="274"/>
      <c r="D282" s="285"/>
      <c r="E282" s="286"/>
      <c r="F282" s="286"/>
      <c r="G282" s="286"/>
      <c r="H282" s="287" t="str">
        <f t="shared" si="27"/>
        <v/>
      </c>
      <c r="I282" s="435" t="str">
        <f t="shared" si="26"/>
        <v/>
      </c>
      <c r="J282" s="427" t="str">
        <f t="shared" si="28"/>
        <v/>
      </c>
      <c r="K282" s="382"/>
      <c r="L282" s="411"/>
      <c r="M282" s="425"/>
      <c r="O282" s="415" t="str">
        <f>IF(L282&gt;0,ROUNDDOWN((J282/AB282),2),"")</f>
        <v/>
      </c>
      <c r="P282" s="429" t="str">
        <f>IF(B282&gt;0,(#REF!*O282),"")</f>
        <v/>
      </c>
      <c r="Q282" s="285"/>
      <c r="R282" s="405"/>
      <c r="S282" s="405"/>
      <c r="T282" s="405"/>
      <c r="U282" s="406"/>
      <c r="V282" s="407" t="str">
        <f>IF(B282&gt;0,(R282-T282)+R282,"")</f>
        <v/>
      </c>
      <c r="W282" s="398"/>
      <c r="X282" s="292" t="str">
        <f>IF(B282&gt;0,IF(AE282&gt;0,(S282-R282)/(R282-T282),""),"")</f>
        <v/>
      </c>
      <c r="Y282" s="418" t="str">
        <f>IF(U282="","",IF(C282&gt;0,AK282,""))</f>
        <v/>
      </c>
      <c r="Z282" s="419" t="str">
        <f>IF(F282&gt;0,AK282+Z281,"")</f>
        <v/>
      </c>
      <c r="AA282" s="284"/>
      <c r="AB282" s="417" t="str">
        <f>IF(B282&gt;0,ABS(R282-T282)*-1,"")</f>
        <v/>
      </c>
      <c r="AC282" s="419" t="str">
        <f>IF(B282="","",IF(Q282="LONG",(U282-R282),(R282-U282)))</f>
        <v/>
      </c>
      <c r="AD282" s="390"/>
      <c r="AE282" s="396" t="str">
        <f t="shared" si="29"/>
        <v/>
      </c>
      <c r="AF282" s="397" t="str">
        <f t="shared" si="30"/>
        <v/>
      </c>
      <c r="AG282" s="392"/>
      <c r="AH282" s="437" t="str">
        <f>IF(B282&gt;0,(R282*O282),"")</f>
        <v/>
      </c>
      <c r="AI282" s="438" t="str">
        <f>IF(B282&gt;0,(U282*O282),"")</f>
        <v/>
      </c>
      <c r="AJ282" s="390"/>
      <c r="AK282" s="437" t="str">
        <f t="shared" si="31"/>
        <v/>
      </c>
      <c r="AL282" s="288" t="str">
        <f t="shared" si="32"/>
        <v/>
      </c>
      <c r="AM282" s="293"/>
    </row>
    <row r="283" spans="1:39" x14ac:dyDescent="0.3">
      <c r="A283" s="236"/>
      <c r="B283" s="401"/>
      <c r="C283" s="274"/>
      <c r="D283" s="285"/>
      <c r="E283" s="286"/>
      <c r="F283" s="286"/>
      <c r="G283" s="286"/>
      <c r="H283" s="287" t="str">
        <f t="shared" si="27"/>
        <v/>
      </c>
      <c r="I283" s="435" t="str">
        <f t="shared" si="26"/>
        <v/>
      </c>
      <c r="J283" s="427" t="str">
        <f t="shared" si="28"/>
        <v/>
      </c>
      <c r="K283" s="382"/>
      <c r="L283" s="411"/>
      <c r="M283" s="425"/>
      <c r="O283" s="415" t="str">
        <f>IF(L283&gt;0,ROUNDDOWN((J283/AB283),2),"")</f>
        <v/>
      </c>
      <c r="P283" s="429" t="str">
        <f>IF(B283&gt;0,(#REF!*O283),"")</f>
        <v/>
      </c>
      <c r="Q283" s="285"/>
      <c r="R283" s="405"/>
      <c r="S283" s="405"/>
      <c r="T283" s="405"/>
      <c r="U283" s="406"/>
      <c r="V283" s="407" t="str">
        <f>IF(B283&gt;0,(R283-T283)+R283,"")</f>
        <v/>
      </c>
      <c r="W283" s="398"/>
      <c r="X283" s="292" t="str">
        <f>IF(B283&gt;0,IF(AE283&gt;0,(S283-R283)/(R283-T283),""),"")</f>
        <v/>
      </c>
      <c r="Y283" s="418" t="str">
        <f>IF(U283="","",IF(C283&gt;0,AK283,""))</f>
        <v/>
      </c>
      <c r="Z283" s="419" t="str">
        <f>IF(F283&gt;0,AK283+Z282,"")</f>
        <v/>
      </c>
      <c r="AA283" s="284"/>
      <c r="AB283" s="417" t="str">
        <f>IF(B283&gt;0,ABS(R283-T283)*-1,"")</f>
        <v/>
      </c>
      <c r="AC283" s="419" t="str">
        <f>IF(B283="","",IF(Q283="LONG",(U283-R283),(R283-U283)))</f>
        <v/>
      </c>
      <c r="AD283" s="390"/>
      <c r="AE283" s="396" t="str">
        <f t="shared" si="29"/>
        <v/>
      </c>
      <c r="AF283" s="397" t="str">
        <f t="shared" si="30"/>
        <v/>
      </c>
      <c r="AG283" s="392"/>
      <c r="AH283" s="437" t="str">
        <f>IF(B283&gt;0,(R283*O283),"")</f>
        <v/>
      </c>
      <c r="AI283" s="438" t="str">
        <f>IF(B283&gt;0,(U283*O283),"")</f>
        <v/>
      </c>
      <c r="AJ283" s="390"/>
      <c r="AK283" s="437" t="str">
        <f t="shared" si="31"/>
        <v/>
      </c>
      <c r="AL283" s="288" t="str">
        <f t="shared" si="32"/>
        <v/>
      </c>
      <c r="AM283" s="293"/>
    </row>
    <row r="284" spans="1:39" x14ac:dyDescent="0.3">
      <c r="A284" s="236"/>
      <c r="B284" s="401"/>
      <c r="C284" s="274"/>
      <c r="D284" s="285"/>
      <c r="E284" s="286"/>
      <c r="F284" s="286"/>
      <c r="G284" s="286"/>
      <c r="H284" s="287" t="str">
        <f t="shared" si="27"/>
        <v/>
      </c>
      <c r="I284" s="435" t="str">
        <f t="shared" si="26"/>
        <v/>
      </c>
      <c r="J284" s="427" t="str">
        <f t="shared" si="28"/>
        <v/>
      </c>
      <c r="K284" s="382"/>
      <c r="L284" s="411"/>
      <c r="M284" s="425"/>
      <c r="O284" s="415" t="str">
        <f>IF(L284&gt;0,ROUNDDOWN((J284/AB284),2),"")</f>
        <v/>
      </c>
      <c r="P284" s="429" t="str">
        <f>IF(B284&gt;0,(#REF!*O284),"")</f>
        <v/>
      </c>
      <c r="Q284" s="285"/>
      <c r="R284" s="405"/>
      <c r="S284" s="405"/>
      <c r="T284" s="405"/>
      <c r="U284" s="406"/>
      <c r="V284" s="407" t="str">
        <f>IF(B284&gt;0,(R284-T284)+R284,"")</f>
        <v/>
      </c>
      <c r="W284" s="398"/>
      <c r="X284" s="292" t="str">
        <f>IF(B284&gt;0,IF(AE284&gt;0,(S284-R284)/(R284-T284),""),"")</f>
        <v/>
      </c>
      <c r="Y284" s="418" t="str">
        <f>IF(U284="","",IF(C284&gt;0,AK284,""))</f>
        <v/>
      </c>
      <c r="Z284" s="419" t="str">
        <f>IF(F284&gt;0,AK284+Z283,"")</f>
        <v/>
      </c>
      <c r="AA284" s="284"/>
      <c r="AB284" s="417" t="str">
        <f>IF(B284&gt;0,ABS(R284-T284)*-1,"")</f>
        <v/>
      </c>
      <c r="AC284" s="419" t="str">
        <f>IF(B284="","",IF(Q284="LONG",(U284-R284),(R284-U284)))</f>
        <v/>
      </c>
      <c r="AD284" s="390"/>
      <c r="AE284" s="396" t="str">
        <f t="shared" si="29"/>
        <v/>
      </c>
      <c r="AF284" s="397" t="str">
        <f t="shared" si="30"/>
        <v/>
      </c>
      <c r="AG284" s="392"/>
      <c r="AH284" s="437" t="str">
        <f>IF(B284&gt;0,(R284*O284),"")</f>
        <v/>
      </c>
      <c r="AI284" s="438" t="str">
        <f>IF(B284&gt;0,(U284*O284),"")</f>
        <v/>
      </c>
      <c r="AJ284" s="390"/>
      <c r="AK284" s="437" t="str">
        <f t="shared" si="31"/>
        <v/>
      </c>
      <c r="AL284" s="288" t="str">
        <f t="shared" si="32"/>
        <v/>
      </c>
      <c r="AM284" s="293"/>
    </row>
    <row r="285" spans="1:39" x14ac:dyDescent="0.3">
      <c r="A285" s="236"/>
      <c r="B285" s="401"/>
      <c r="C285" s="274"/>
      <c r="D285" s="285"/>
      <c r="E285" s="286"/>
      <c r="F285" s="286"/>
      <c r="G285" s="286"/>
      <c r="H285" s="287" t="str">
        <f t="shared" si="27"/>
        <v/>
      </c>
      <c r="I285" s="435" t="str">
        <f t="shared" si="26"/>
        <v/>
      </c>
      <c r="J285" s="427" t="str">
        <f t="shared" si="28"/>
        <v/>
      </c>
      <c r="K285" s="382"/>
      <c r="L285" s="411"/>
      <c r="M285" s="425"/>
      <c r="O285" s="415" t="str">
        <f>IF(L285&gt;0,ROUNDDOWN((J285/AB285),2),"")</f>
        <v/>
      </c>
      <c r="P285" s="429" t="str">
        <f>IF(B285&gt;0,(#REF!*O285),"")</f>
        <v/>
      </c>
      <c r="Q285" s="285"/>
      <c r="R285" s="405"/>
      <c r="S285" s="405"/>
      <c r="T285" s="405"/>
      <c r="U285" s="406"/>
      <c r="V285" s="407" t="str">
        <f>IF(B285&gt;0,(R285-T285)+R285,"")</f>
        <v/>
      </c>
      <c r="W285" s="398"/>
      <c r="X285" s="292" t="str">
        <f>IF(B285&gt;0,IF(AE285&gt;0,(S285-R285)/(R285-T285),""),"")</f>
        <v/>
      </c>
      <c r="Y285" s="418" t="str">
        <f>IF(U285="","",IF(C285&gt;0,AK285,""))</f>
        <v/>
      </c>
      <c r="Z285" s="419" t="str">
        <f>IF(F285&gt;0,AK285+Z284,"")</f>
        <v/>
      </c>
      <c r="AA285" s="284"/>
      <c r="AB285" s="417" t="str">
        <f>IF(B285&gt;0,ABS(R285-T285)*-1,"")</f>
        <v/>
      </c>
      <c r="AC285" s="419" t="str">
        <f>IF(B285="","",IF(Q285="LONG",(U285-R285),(R285-U285)))</f>
        <v/>
      </c>
      <c r="AD285" s="390"/>
      <c r="AE285" s="396" t="str">
        <f t="shared" si="29"/>
        <v/>
      </c>
      <c r="AF285" s="397" t="str">
        <f t="shared" si="30"/>
        <v/>
      </c>
      <c r="AG285" s="392"/>
      <c r="AH285" s="437" t="str">
        <f>IF(B285&gt;0,(R285*O285),"")</f>
        <v/>
      </c>
      <c r="AI285" s="438" t="str">
        <f>IF(B285&gt;0,(U285*O285),"")</f>
        <v/>
      </c>
      <c r="AJ285" s="390"/>
      <c r="AK285" s="437" t="str">
        <f t="shared" si="31"/>
        <v/>
      </c>
      <c r="AL285" s="288" t="str">
        <f t="shared" si="32"/>
        <v/>
      </c>
      <c r="AM285" s="293"/>
    </row>
    <row r="286" spans="1:39" x14ac:dyDescent="0.3">
      <c r="A286" s="236"/>
      <c r="B286" s="401"/>
      <c r="C286" s="274"/>
      <c r="D286" s="285"/>
      <c r="E286" s="286"/>
      <c r="F286" s="286"/>
      <c r="G286" s="286"/>
      <c r="H286" s="287" t="str">
        <f t="shared" si="27"/>
        <v/>
      </c>
      <c r="I286" s="435" t="str">
        <f t="shared" si="26"/>
        <v/>
      </c>
      <c r="J286" s="427" t="str">
        <f t="shared" si="28"/>
        <v/>
      </c>
      <c r="K286" s="382"/>
      <c r="L286" s="411"/>
      <c r="M286" s="425"/>
      <c r="O286" s="415" t="str">
        <f>IF(L286&gt;0,ROUNDDOWN((J286/AB286),2),"")</f>
        <v/>
      </c>
      <c r="P286" s="429" t="str">
        <f>IF(B286&gt;0,(#REF!*O286),"")</f>
        <v/>
      </c>
      <c r="Q286" s="285"/>
      <c r="R286" s="405"/>
      <c r="S286" s="405"/>
      <c r="T286" s="405"/>
      <c r="U286" s="406"/>
      <c r="V286" s="407" t="str">
        <f>IF(B286&gt;0,(R286-T286)+R286,"")</f>
        <v/>
      </c>
      <c r="W286" s="398"/>
      <c r="X286" s="292" t="str">
        <f>IF(B286&gt;0,IF(AE286&gt;0,(S286-R286)/(R286-T286),""),"")</f>
        <v/>
      </c>
      <c r="Y286" s="418" t="str">
        <f>IF(U286="","",IF(C286&gt;0,AK286,""))</f>
        <v/>
      </c>
      <c r="Z286" s="419" t="str">
        <f>IF(F286&gt;0,AK286+Z285,"")</f>
        <v/>
      </c>
      <c r="AA286" s="284"/>
      <c r="AB286" s="417" t="str">
        <f>IF(B286&gt;0,ABS(R286-T286)*-1,"")</f>
        <v/>
      </c>
      <c r="AC286" s="419" t="str">
        <f>IF(B286="","",IF(Q286="LONG",(U286-R286),(R286-U286)))</f>
        <v/>
      </c>
      <c r="AD286" s="390"/>
      <c r="AE286" s="396" t="str">
        <f t="shared" si="29"/>
        <v/>
      </c>
      <c r="AF286" s="397" t="str">
        <f t="shared" si="30"/>
        <v/>
      </c>
      <c r="AG286" s="392"/>
      <c r="AH286" s="437" t="str">
        <f>IF(B286&gt;0,(R286*O286),"")</f>
        <v/>
      </c>
      <c r="AI286" s="438" t="str">
        <f>IF(B286&gt;0,(U286*O286),"")</f>
        <v/>
      </c>
      <c r="AJ286" s="390"/>
      <c r="AK286" s="437" t="str">
        <f t="shared" si="31"/>
        <v/>
      </c>
      <c r="AL286" s="288" t="str">
        <f t="shared" si="32"/>
        <v/>
      </c>
      <c r="AM286" s="293"/>
    </row>
    <row r="287" spans="1:39" x14ac:dyDescent="0.3">
      <c r="A287" s="236"/>
      <c r="B287" s="401"/>
      <c r="C287" s="274"/>
      <c r="D287" s="285"/>
      <c r="E287" s="286"/>
      <c r="F287" s="286"/>
      <c r="G287" s="286"/>
      <c r="H287" s="287" t="str">
        <f t="shared" si="27"/>
        <v/>
      </c>
      <c r="I287" s="435" t="str">
        <f t="shared" si="26"/>
        <v/>
      </c>
      <c r="J287" s="427" t="str">
        <f t="shared" si="28"/>
        <v/>
      </c>
      <c r="K287" s="382"/>
      <c r="L287" s="411"/>
      <c r="M287" s="425"/>
      <c r="O287" s="415" t="str">
        <f>IF(L287&gt;0,ROUNDDOWN((J287/AB287),2),"")</f>
        <v/>
      </c>
      <c r="P287" s="429" t="str">
        <f>IF(B287&gt;0,(#REF!*O287),"")</f>
        <v/>
      </c>
      <c r="Q287" s="285"/>
      <c r="R287" s="405"/>
      <c r="S287" s="405"/>
      <c r="T287" s="405"/>
      <c r="U287" s="406"/>
      <c r="V287" s="407" t="str">
        <f>IF(B287&gt;0,(R287-T287)+R287,"")</f>
        <v/>
      </c>
      <c r="W287" s="398"/>
      <c r="X287" s="292" t="str">
        <f>IF(B287&gt;0,IF(AE287&gt;0,(S287-R287)/(R287-T287),""),"")</f>
        <v/>
      </c>
      <c r="Y287" s="418" t="str">
        <f>IF(U287="","",IF(C287&gt;0,AK287,""))</f>
        <v/>
      </c>
      <c r="Z287" s="419" t="str">
        <f>IF(F287&gt;0,AK287+Z286,"")</f>
        <v/>
      </c>
      <c r="AA287" s="284"/>
      <c r="AB287" s="417" t="str">
        <f>IF(B287&gt;0,ABS(R287-T287)*-1,"")</f>
        <v/>
      </c>
      <c r="AC287" s="419" t="str">
        <f>IF(B287="","",IF(Q287="LONG",(U287-R287),(R287-U287)))</f>
        <v/>
      </c>
      <c r="AD287" s="390"/>
      <c r="AE287" s="396" t="str">
        <f t="shared" si="29"/>
        <v/>
      </c>
      <c r="AF287" s="397" t="str">
        <f t="shared" si="30"/>
        <v/>
      </c>
      <c r="AG287" s="392"/>
      <c r="AH287" s="437" t="str">
        <f>IF(B287&gt;0,(R287*O287),"")</f>
        <v/>
      </c>
      <c r="AI287" s="438" t="str">
        <f>IF(B287&gt;0,(U287*O287),"")</f>
        <v/>
      </c>
      <c r="AJ287" s="390"/>
      <c r="AK287" s="437" t="str">
        <f t="shared" si="31"/>
        <v/>
      </c>
      <c r="AL287" s="288" t="str">
        <f t="shared" si="32"/>
        <v/>
      </c>
      <c r="AM287" s="293"/>
    </row>
    <row r="288" spans="1:39" x14ac:dyDescent="0.3">
      <c r="A288" s="236"/>
      <c r="B288" s="401"/>
      <c r="C288" s="274"/>
      <c r="D288" s="285"/>
      <c r="E288" s="286"/>
      <c r="F288" s="286"/>
      <c r="G288" s="286"/>
      <c r="H288" s="287" t="str">
        <f t="shared" si="27"/>
        <v/>
      </c>
      <c r="I288" s="435" t="str">
        <f t="shared" si="26"/>
        <v/>
      </c>
      <c r="J288" s="427" t="str">
        <f t="shared" si="28"/>
        <v/>
      </c>
      <c r="K288" s="382"/>
      <c r="L288" s="411"/>
      <c r="M288" s="425"/>
      <c r="O288" s="415" t="str">
        <f>IF(L288&gt;0,ROUNDDOWN((J288/AB288),2),"")</f>
        <v/>
      </c>
      <c r="P288" s="429" t="str">
        <f>IF(B288&gt;0,(#REF!*O288),"")</f>
        <v/>
      </c>
      <c r="Q288" s="285"/>
      <c r="R288" s="405"/>
      <c r="S288" s="405"/>
      <c r="T288" s="405"/>
      <c r="U288" s="406"/>
      <c r="V288" s="407" t="str">
        <f>IF(B288&gt;0,(R288-T288)+R288,"")</f>
        <v/>
      </c>
      <c r="W288" s="398"/>
      <c r="X288" s="292" t="str">
        <f>IF(B288&gt;0,IF(AE288&gt;0,(S288-R288)/(R288-T288),""),"")</f>
        <v/>
      </c>
      <c r="Y288" s="418" t="str">
        <f>IF(U288="","",IF(C288&gt;0,AK288,""))</f>
        <v/>
      </c>
      <c r="Z288" s="419" t="str">
        <f>IF(F288&gt;0,AK288+Z287,"")</f>
        <v/>
      </c>
      <c r="AA288" s="284"/>
      <c r="AB288" s="417" t="str">
        <f>IF(B288&gt;0,ABS(R288-T288)*-1,"")</f>
        <v/>
      </c>
      <c r="AC288" s="419" t="str">
        <f>IF(B288="","",IF(Q288="LONG",(U288-R288),(R288-U288)))</f>
        <v/>
      </c>
      <c r="AD288" s="390"/>
      <c r="AE288" s="396" t="str">
        <f t="shared" si="29"/>
        <v/>
      </c>
      <c r="AF288" s="397" t="str">
        <f t="shared" si="30"/>
        <v/>
      </c>
      <c r="AG288" s="392"/>
      <c r="AH288" s="437" t="str">
        <f>IF(B288&gt;0,(R288*O288),"")</f>
        <v/>
      </c>
      <c r="AI288" s="438" t="str">
        <f>IF(B288&gt;0,(U288*O288),"")</f>
        <v/>
      </c>
      <c r="AJ288" s="390"/>
      <c r="AK288" s="437" t="str">
        <f t="shared" si="31"/>
        <v/>
      </c>
      <c r="AL288" s="288" t="str">
        <f t="shared" si="32"/>
        <v/>
      </c>
      <c r="AM288" s="293"/>
    </row>
    <row r="289" spans="1:39" x14ac:dyDescent="0.3">
      <c r="A289" s="236"/>
      <c r="B289" s="401"/>
      <c r="C289" s="274"/>
      <c r="D289" s="285"/>
      <c r="E289" s="286"/>
      <c r="F289" s="286"/>
      <c r="G289" s="286"/>
      <c r="H289" s="287" t="str">
        <f t="shared" si="27"/>
        <v/>
      </c>
      <c r="I289" s="435" t="str">
        <f t="shared" si="26"/>
        <v/>
      </c>
      <c r="J289" s="427" t="str">
        <f t="shared" si="28"/>
        <v/>
      </c>
      <c r="K289" s="382"/>
      <c r="L289" s="411"/>
      <c r="M289" s="425"/>
      <c r="O289" s="415" t="str">
        <f>IF(L289&gt;0,ROUNDDOWN((J289/AB289),2),"")</f>
        <v/>
      </c>
      <c r="P289" s="429" t="str">
        <f>IF(B289&gt;0,(#REF!*O289),"")</f>
        <v/>
      </c>
      <c r="Q289" s="285"/>
      <c r="R289" s="405"/>
      <c r="S289" s="405"/>
      <c r="T289" s="405"/>
      <c r="U289" s="406"/>
      <c r="V289" s="407" t="str">
        <f>IF(B289&gt;0,(R289-T289)+R289,"")</f>
        <v/>
      </c>
      <c r="W289" s="398"/>
      <c r="X289" s="292" t="str">
        <f>IF(B289&gt;0,IF(AE289&gt;0,(S289-R289)/(R289-T289),""),"")</f>
        <v/>
      </c>
      <c r="Y289" s="418" t="str">
        <f>IF(U289="","",IF(C289&gt;0,AK289,""))</f>
        <v/>
      </c>
      <c r="Z289" s="419" t="str">
        <f>IF(F289&gt;0,AK289+Z288,"")</f>
        <v/>
      </c>
      <c r="AA289" s="284"/>
      <c r="AB289" s="417" t="str">
        <f>IF(B289&gt;0,ABS(R289-T289)*-1,"")</f>
        <v/>
      </c>
      <c r="AC289" s="419" t="str">
        <f>IF(B289="","",IF(Q289="LONG",(U289-R289),(R289-U289)))</f>
        <v/>
      </c>
      <c r="AD289" s="390"/>
      <c r="AE289" s="396" t="str">
        <f t="shared" si="29"/>
        <v/>
      </c>
      <c r="AF289" s="397" t="str">
        <f t="shared" si="30"/>
        <v/>
      </c>
      <c r="AG289" s="392"/>
      <c r="AH289" s="437" t="str">
        <f>IF(B289&gt;0,(R289*O289),"")</f>
        <v/>
      </c>
      <c r="AI289" s="438" t="str">
        <f>IF(B289&gt;0,(U289*O289),"")</f>
        <v/>
      </c>
      <c r="AJ289" s="390"/>
      <c r="AK289" s="437" t="str">
        <f t="shared" si="31"/>
        <v/>
      </c>
      <c r="AL289" s="288" t="str">
        <f t="shared" si="32"/>
        <v/>
      </c>
      <c r="AM289" s="293"/>
    </row>
    <row r="290" spans="1:39" x14ac:dyDescent="0.3">
      <c r="A290" s="236"/>
      <c r="B290" s="401"/>
      <c r="C290" s="274"/>
      <c r="D290" s="285"/>
      <c r="E290" s="286"/>
      <c r="F290" s="286"/>
      <c r="G290" s="286"/>
      <c r="H290" s="287" t="str">
        <f t="shared" si="27"/>
        <v/>
      </c>
      <c r="I290" s="435" t="str">
        <f t="shared" si="26"/>
        <v/>
      </c>
      <c r="J290" s="427" t="str">
        <f t="shared" si="28"/>
        <v/>
      </c>
      <c r="K290" s="382"/>
      <c r="L290" s="411"/>
      <c r="M290" s="425"/>
      <c r="O290" s="415" t="str">
        <f>IF(L290&gt;0,ROUNDDOWN((J290/AB290),2),"")</f>
        <v/>
      </c>
      <c r="P290" s="429" t="str">
        <f>IF(B290&gt;0,(#REF!*O290),"")</f>
        <v/>
      </c>
      <c r="Q290" s="285"/>
      <c r="R290" s="405"/>
      <c r="S290" s="405"/>
      <c r="T290" s="405"/>
      <c r="U290" s="406"/>
      <c r="V290" s="407" t="str">
        <f>IF(B290&gt;0,(R290-T290)+R290,"")</f>
        <v/>
      </c>
      <c r="W290" s="398"/>
      <c r="X290" s="292" t="str">
        <f>IF(B290&gt;0,IF(AE290&gt;0,(S290-R290)/(R290-T290),""),"")</f>
        <v/>
      </c>
      <c r="Y290" s="418" t="str">
        <f>IF(U290="","",IF(C290&gt;0,AK290,""))</f>
        <v/>
      </c>
      <c r="Z290" s="419" t="str">
        <f>IF(F290&gt;0,AK290+Z289,"")</f>
        <v/>
      </c>
      <c r="AA290" s="284"/>
      <c r="AB290" s="417" t="str">
        <f>IF(B290&gt;0,ABS(R290-T290)*-1,"")</f>
        <v/>
      </c>
      <c r="AC290" s="419" t="str">
        <f>IF(B290="","",IF(Q290="LONG",(U290-R290),(R290-U290)))</f>
        <v/>
      </c>
      <c r="AD290" s="390"/>
      <c r="AE290" s="396" t="str">
        <f t="shared" si="29"/>
        <v/>
      </c>
      <c r="AF290" s="397" t="str">
        <f t="shared" si="30"/>
        <v/>
      </c>
      <c r="AG290" s="392"/>
      <c r="AH290" s="437" t="str">
        <f>IF(B290&gt;0,(R290*O290),"")</f>
        <v/>
      </c>
      <c r="AI290" s="438" t="str">
        <f>IF(B290&gt;0,(U290*O290),"")</f>
        <v/>
      </c>
      <c r="AJ290" s="390"/>
      <c r="AK290" s="437" t="str">
        <f t="shared" si="31"/>
        <v/>
      </c>
      <c r="AL290" s="288" t="str">
        <f t="shared" si="32"/>
        <v/>
      </c>
      <c r="AM290" s="293"/>
    </row>
    <row r="291" spans="1:39" x14ac:dyDescent="0.3">
      <c r="A291" s="236"/>
      <c r="B291" s="401"/>
      <c r="C291" s="274"/>
      <c r="D291" s="285"/>
      <c r="E291" s="286"/>
      <c r="F291" s="286"/>
      <c r="G291" s="286"/>
      <c r="H291" s="287" t="str">
        <f t="shared" si="27"/>
        <v/>
      </c>
      <c r="I291" s="435" t="str">
        <f t="shared" si="26"/>
        <v/>
      </c>
      <c r="J291" s="427" t="str">
        <f t="shared" si="28"/>
        <v/>
      </c>
      <c r="K291" s="382"/>
      <c r="L291" s="411"/>
      <c r="M291" s="425"/>
      <c r="O291" s="415" t="str">
        <f>IF(L291&gt;0,ROUNDDOWN((J291/AB291),2),"")</f>
        <v/>
      </c>
      <c r="P291" s="429" t="str">
        <f>IF(B291&gt;0,(#REF!*O291),"")</f>
        <v/>
      </c>
      <c r="Q291" s="285"/>
      <c r="R291" s="405"/>
      <c r="S291" s="405"/>
      <c r="T291" s="405"/>
      <c r="U291" s="406"/>
      <c r="V291" s="407" t="str">
        <f>IF(B291&gt;0,(R291-T291)+R291,"")</f>
        <v/>
      </c>
      <c r="W291" s="398"/>
      <c r="X291" s="292" t="str">
        <f>IF(B291&gt;0,IF(AE291&gt;0,(S291-R291)/(R291-T291),""),"")</f>
        <v/>
      </c>
      <c r="Y291" s="418" t="str">
        <f>IF(U291="","",IF(C291&gt;0,AK291,""))</f>
        <v/>
      </c>
      <c r="Z291" s="419" t="str">
        <f>IF(F291&gt;0,AK291+Z290,"")</f>
        <v/>
      </c>
      <c r="AA291" s="284"/>
      <c r="AB291" s="417" t="str">
        <f>IF(B291&gt;0,ABS(R291-T291)*-1,"")</f>
        <v/>
      </c>
      <c r="AC291" s="419" t="str">
        <f>IF(B291="","",IF(Q291="LONG",(U291-R291),(R291-U291)))</f>
        <v/>
      </c>
      <c r="AD291" s="390"/>
      <c r="AE291" s="396" t="str">
        <f t="shared" si="29"/>
        <v/>
      </c>
      <c r="AF291" s="397" t="str">
        <f t="shared" si="30"/>
        <v/>
      </c>
      <c r="AG291" s="392"/>
      <c r="AH291" s="437" t="str">
        <f>IF(B291&gt;0,(R291*O291),"")</f>
        <v/>
      </c>
      <c r="AI291" s="438" t="str">
        <f>IF(B291&gt;0,(U291*O291),"")</f>
        <v/>
      </c>
      <c r="AJ291" s="390"/>
      <c r="AK291" s="437" t="str">
        <f t="shared" si="31"/>
        <v/>
      </c>
      <c r="AL291" s="288" t="str">
        <f t="shared" si="32"/>
        <v/>
      </c>
      <c r="AM291" s="293"/>
    </row>
    <row r="292" spans="1:39" x14ac:dyDescent="0.3">
      <c r="A292" s="236"/>
      <c r="B292" s="401"/>
      <c r="C292" s="274"/>
      <c r="D292" s="285"/>
      <c r="E292" s="286"/>
      <c r="F292" s="286"/>
      <c r="G292" s="286"/>
      <c r="H292" s="287" t="str">
        <f t="shared" si="27"/>
        <v/>
      </c>
      <c r="I292" s="435" t="str">
        <f t="shared" si="26"/>
        <v/>
      </c>
      <c r="J292" s="427" t="str">
        <f t="shared" si="28"/>
        <v/>
      </c>
      <c r="K292" s="382"/>
      <c r="L292" s="411"/>
      <c r="M292" s="425"/>
      <c r="O292" s="415" t="str">
        <f>IF(L292&gt;0,ROUNDDOWN((J292/AB292),2),"")</f>
        <v/>
      </c>
      <c r="P292" s="429" t="str">
        <f>IF(B292&gt;0,(#REF!*O292),"")</f>
        <v/>
      </c>
      <c r="Q292" s="285"/>
      <c r="R292" s="405"/>
      <c r="S292" s="405"/>
      <c r="T292" s="405"/>
      <c r="U292" s="406"/>
      <c r="V292" s="407" t="str">
        <f>IF(B292&gt;0,(R292-T292)+R292,"")</f>
        <v/>
      </c>
      <c r="W292" s="398"/>
      <c r="X292" s="292" t="str">
        <f>IF(B292&gt;0,IF(AE292&gt;0,(S292-R292)/(R292-T292),""),"")</f>
        <v/>
      </c>
      <c r="Y292" s="418" t="str">
        <f>IF(U292="","",IF(C292&gt;0,AK292,""))</f>
        <v/>
      </c>
      <c r="Z292" s="419" t="str">
        <f>IF(F292&gt;0,AK292+Z291,"")</f>
        <v/>
      </c>
      <c r="AA292" s="284"/>
      <c r="AB292" s="417" t="str">
        <f>IF(B292&gt;0,ABS(R292-T292)*-1,"")</f>
        <v/>
      </c>
      <c r="AC292" s="419" t="str">
        <f>IF(B292="","",IF(Q292="LONG",(U292-R292),(R292-U292)))</f>
        <v/>
      </c>
      <c r="AD292" s="390"/>
      <c r="AE292" s="396" t="str">
        <f t="shared" si="29"/>
        <v/>
      </c>
      <c r="AF292" s="397" t="str">
        <f t="shared" si="30"/>
        <v/>
      </c>
      <c r="AG292" s="392"/>
      <c r="AH292" s="437" t="str">
        <f>IF(B292&gt;0,(R292*O292),"")</f>
        <v/>
      </c>
      <c r="AI292" s="438" t="str">
        <f>IF(B292&gt;0,(U292*O292),"")</f>
        <v/>
      </c>
      <c r="AJ292" s="390"/>
      <c r="AK292" s="437" t="str">
        <f t="shared" si="31"/>
        <v/>
      </c>
      <c r="AL292" s="288" t="str">
        <f t="shared" si="32"/>
        <v/>
      </c>
      <c r="AM292" s="293"/>
    </row>
    <row r="293" spans="1:39" x14ac:dyDescent="0.3">
      <c r="A293" s="236"/>
      <c r="B293" s="401"/>
      <c r="C293" s="274"/>
      <c r="D293" s="285"/>
      <c r="E293" s="286"/>
      <c r="F293" s="286"/>
      <c r="G293" s="286"/>
      <c r="H293" s="287" t="str">
        <f t="shared" si="27"/>
        <v/>
      </c>
      <c r="I293" s="435" t="str">
        <f t="shared" si="26"/>
        <v/>
      </c>
      <c r="J293" s="427" t="str">
        <f t="shared" si="28"/>
        <v/>
      </c>
      <c r="K293" s="382"/>
      <c r="L293" s="411"/>
      <c r="M293" s="425"/>
      <c r="O293" s="415" t="str">
        <f>IF(L293&gt;0,ROUNDDOWN((J293/AB293),2),"")</f>
        <v/>
      </c>
      <c r="P293" s="429" t="str">
        <f>IF(B293&gt;0,(#REF!*O293),"")</f>
        <v/>
      </c>
      <c r="Q293" s="285"/>
      <c r="R293" s="405"/>
      <c r="S293" s="405"/>
      <c r="T293" s="405"/>
      <c r="U293" s="406"/>
      <c r="V293" s="407" t="str">
        <f>IF(B293&gt;0,(R293-T293)+R293,"")</f>
        <v/>
      </c>
      <c r="W293" s="398"/>
      <c r="X293" s="292" t="str">
        <f>IF(B293&gt;0,IF(AE293&gt;0,(S293-R293)/(R293-T293),""),"")</f>
        <v/>
      </c>
      <c r="Y293" s="418" t="str">
        <f>IF(U293="","",IF(C293&gt;0,AK293,""))</f>
        <v/>
      </c>
      <c r="Z293" s="419" t="str">
        <f>IF(F293&gt;0,AK293+Z292,"")</f>
        <v/>
      </c>
      <c r="AA293" s="284"/>
      <c r="AB293" s="417" t="str">
        <f>IF(B293&gt;0,ABS(R293-T293)*-1,"")</f>
        <v/>
      </c>
      <c r="AC293" s="419" t="str">
        <f>IF(B293="","",IF(Q293="LONG",(U293-R293),(R293-U293)))</f>
        <v/>
      </c>
      <c r="AD293" s="390"/>
      <c r="AE293" s="396" t="str">
        <f t="shared" si="29"/>
        <v/>
      </c>
      <c r="AF293" s="397" t="str">
        <f t="shared" si="30"/>
        <v/>
      </c>
      <c r="AG293" s="392"/>
      <c r="AH293" s="437" t="str">
        <f>IF(B293&gt;0,(R293*O293),"")</f>
        <v/>
      </c>
      <c r="AI293" s="438" t="str">
        <f>IF(B293&gt;0,(U293*O293),"")</f>
        <v/>
      </c>
      <c r="AJ293" s="390"/>
      <c r="AK293" s="437" t="str">
        <f t="shared" si="31"/>
        <v/>
      </c>
      <c r="AL293" s="288" t="str">
        <f t="shared" si="32"/>
        <v/>
      </c>
      <c r="AM293" s="293"/>
    </row>
    <row r="294" spans="1:39" x14ac:dyDescent="0.3">
      <c r="A294" s="236"/>
      <c r="B294" s="401"/>
      <c r="C294" s="274"/>
      <c r="D294" s="285"/>
      <c r="E294" s="286"/>
      <c r="F294" s="286"/>
      <c r="G294" s="286"/>
      <c r="H294" s="287" t="str">
        <f t="shared" si="27"/>
        <v/>
      </c>
      <c r="I294" s="435" t="str">
        <f t="shared" si="26"/>
        <v/>
      </c>
      <c r="J294" s="427" t="str">
        <f t="shared" si="28"/>
        <v/>
      </c>
      <c r="K294" s="382"/>
      <c r="L294" s="411"/>
      <c r="M294" s="425"/>
      <c r="O294" s="415" t="str">
        <f>IF(L294&gt;0,ROUNDDOWN((J294/AB294),2),"")</f>
        <v/>
      </c>
      <c r="P294" s="429" t="str">
        <f>IF(B294&gt;0,(#REF!*O294),"")</f>
        <v/>
      </c>
      <c r="Q294" s="285"/>
      <c r="R294" s="405"/>
      <c r="S294" s="405"/>
      <c r="T294" s="405"/>
      <c r="U294" s="406"/>
      <c r="V294" s="407" t="str">
        <f>IF(B294&gt;0,(R294-T294)+R294,"")</f>
        <v/>
      </c>
      <c r="W294" s="398"/>
      <c r="X294" s="292" t="str">
        <f>IF(B294&gt;0,IF(AE294&gt;0,(S294-R294)/(R294-T294),""),"")</f>
        <v/>
      </c>
      <c r="Y294" s="418" t="str">
        <f>IF(U294="","",IF(C294&gt;0,AK294,""))</f>
        <v/>
      </c>
      <c r="Z294" s="419" t="str">
        <f>IF(F294&gt;0,AK294+Z293,"")</f>
        <v/>
      </c>
      <c r="AA294" s="284"/>
      <c r="AB294" s="417" t="str">
        <f>IF(B294&gt;0,ABS(R294-T294)*-1,"")</f>
        <v/>
      </c>
      <c r="AC294" s="419" t="str">
        <f>IF(B294="","",IF(Q294="LONG",(U294-R294),(R294-U294)))</f>
        <v/>
      </c>
      <c r="AD294" s="390"/>
      <c r="AE294" s="396" t="str">
        <f t="shared" si="29"/>
        <v/>
      </c>
      <c r="AF294" s="397" t="str">
        <f t="shared" si="30"/>
        <v/>
      </c>
      <c r="AG294" s="392"/>
      <c r="AH294" s="437" t="str">
        <f>IF(B294&gt;0,(R294*O294),"")</f>
        <v/>
      </c>
      <c r="AI294" s="438" t="str">
        <f>IF(B294&gt;0,(U294*O294),"")</f>
        <v/>
      </c>
      <c r="AJ294" s="390"/>
      <c r="AK294" s="437" t="str">
        <f t="shared" si="31"/>
        <v/>
      </c>
      <c r="AL294" s="288" t="str">
        <f t="shared" si="32"/>
        <v/>
      </c>
      <c r="AM294" s="293"/>
    </row>
    <row r="295" spans="1:39" x14ac:dyDescent="0.3">
      <c r="A295" s="236"/>
      <c r="B295" s="401"/>
      <c r="C295" s="274"/>
      <c r="D295" s="285"/>
      <c r="E295" s="286"/>
      <c r="F295" s="286"/>
      <c r="G295" s="286"/>
      <c r="H295" s="287" t="str">
        <f t="shared" si="27"/>
        <v/>
      </c>
      <c r="I295" s="435" t="str">
        <f t="shared" si="26"/>
        <v/>
      </c>
      <c r="J295" s="427" t="str">
        <f t="shared" si="28"/>
        <v/>
      </c>
      <c r="K295" s="382"/>
      <c r="L295" s="411"/>
      <c r="M295" s="425"/>
      <c r="O295" s="415" t="str">
        <f>IF(L295&gt;0,ROUNDDOWN((J295/AB295),2),"")</f>
        <v/>
      </c>
      <c r="P295" s="429" t="str">
        <f>IF(B295&gt;0,(#REF!*O295),"")</f>
        <v/>
      </c>
      <c r="Q295" s="285"/>
      <c r="R295" s="405"/>
      <c r="S295" s="405"/>
      <c r="T295" s="405"/>
      <c r="U295" s="406"/>
      <c r="V295" s="407" t="str">
        <f>IF(B295&gt;0,(R295-T295)+R295,"")</f>
        <v/>
      </c>
      <c r="W295" s="398"/>
      <c r="X295" s="292" t="str">
        <f>IF(B295&gt;0,IF(AE295&gt;0,(S295-R295)/(R295-T295),""),"")</f>
        <v/>
      </c>
      <c r="Y295" s="418" t="str">
        <f>IF(U295="","",IF(C295&gt;0,AK295,""))</f>
        <v/>
      </c>
      <c r="Z295" s="419" t="str">
        <f>IF(F295&gt;0,AK295+Z294,"")</f>
        <v/>
      </c>
      <c r="AA295" s="284"/>
      <c r="AB295" s="417" t="str">
        <f>IF(B295&gt;0,ABS(R295-T295)*-1,"")</f>
        <v/>
      </c>
      <c r="AC295" s="419" t="str">
        <f>IF(B295="","",IF(Q295="LONG",(U295-R295),(R295-U295)))</f>
        <v/>
      </c>
      <c r="AD295" s="390"/>
      <c r="AE295" s="396" t="str">
        <f t="shared" si="29"/>
        <v/>
      </c>
      <c r="AF295" s="397" t="str">
        <f t="shared" si="30"/>
        <v/>
      </c>
      <c r="AG295" s="392"/>
      <c r="AH295" s="437" t="str">
        <f>IF(B295&gt;0,(R295*O295),"")</f>
        <v/>
      </c>
      <c r="AI295" s="438" t="str">
        <f>IF(B295&gt;0,(U295*O295),"")</f>
        <v/>
      </c>
      <c r="AJ295" s="390"/>
      <c r="AK295" s="437" t="str">
        <f t="shared" si="31"/>
        <v/>
      </c>
      <c r="AL295" s="288" t="str">
        <f t="shared" si="32"/>
        <v/>
      </c>
      <c r="AM295" s="293"/>
    </row>
    <row r="296" spans="1:39" x14ac:dyDescent="0.3">
      <c r="A296" s="236"/>
      <c r="B296" s="401"/>
      <c r="C296" s="274"/>
      <c r="D296" s="285"/>
      <c r="E296" s="286"/>
      <c r="F296" s="286"/>
      <c r="G296" s="286"/>
      <c r="H296" s="287" t="str">
        <f t="shared" si="27"/>
        <v/>
      </c>
      <c r="I296" s="435" t="str">
        <f t="shared" si="26"/>
        <v/>
      </c>
      <c r="J296" s="427" t="str">
        <f t="shared" si="28"/>
        <v/>
      </c>
      <c r="K296" s="382"/>
      <c r="L296" s="411"/>
      <c r="M296" s="425"/>
      <c r="O296" s="415" t="str">
        <f>IF(L296&gt;0,ROUNDDOWN((J296/AB296),2),"")</f>
        <v/>
      </c>
      <c r="P296" s="429" t="str">
        <f>IF(B296&gt;0,(#REF!*O296),"")</f>
        <v/>
      </c>
      <c r="Q296" s="285"/>
      <c r="R296" s="405"/>
      <c r="S296" s="405"/>
      <c r="T296" s="405"/>
      <c r="U296" s="406"/>
      <c r="V296" s="407" t="str">
        <f>IF(B296&gt;0,(R296-T296)+R296,"")</f>
        <v/>
      </c>
      <c r="W296" s="398"/>
      <c r="X296" s="292" t="str">
        <f>IF(B296&gt;0,IF(AE296&gt;0,(S296-R296)/(R296-T296),""),"")</f>
        <v/>
      </c>
      <c r="Y296" s="418" t="str">
        <f>IF(U296="","",IF(C296&gt;0,AK296,""))</f>
        <v/>
      </c>
      <c r="Z296" s="419" t="str">
        <f>IF(F296&gt;0,AK296+Z295,"")</f>
        <v/>
      </c>
      <c r="AA296" s="284"/>
      <c r="AB296" s="417" t="str">
        <f>IF(B296&gt;0,ABS(R296-T296)*-1,"")</f>
        <v/>
      </c>
      <c r="AC296" s="419" t="str">
        <f>IF(B296="","",IF(Q296="LONG",(U296-R296),(R296-U296)))</f>
        <v/>
      </c>
      <c r="AD296" s="390"/>
      <c r="AE296" s="396" t="str">
        <f t="shared" si="29"/>
        <v/>
      </c>
      <c r="AF296" s="397" t="str">
        <f t="shared" si="30"/>
        <v/>
      </c>
      <c r="AG296" s="392"/>
      <c r="AH296" s="437" t="str">
        <f>IF(B296&gt;0,(R296*O296),"")</f>
        <v/>
      </c>
      <c r="AI296" s="438" t="str">
        <f>IF(B296&gt;0,(U296*O296),"")</f>
        <v/>
      </c>
      <c r="AJ296" s="390"/>
      <c r="AK296" s="437" t="str">
        <f t="shared" si="31"/>
        <v/>
      </c>
      <c r="AL296" s="288" t="str">
        <f t="shared" si="32"/>
        <v/>
      </c>
      <c r="AM296" s="293"/>
    </row>
    <row r="297" spans="1:39" x14ac:dyDescent="0.3">
      <c r="A297" s="236"/>
      <c r="B297" s="401"/>
      <c r="C297" s="274"/>
      <c r="D297" s="285"/>
      <c r="E297" s="286"/>
      <c r="F297" s="286"/>
      <c r="G297" s="286"/>
      <c r="H297" s="287" t="str">
        <f t="shared" si="27"/>
        <v/>
      </c>
      <c r="I297" s="435" t="str">
        <f t="shared" si="26"/>
        <v/>
      </c>
      <c r="J297" s="427" t="str">
        <f t="shared" si="28"/>
        <v/>
      </c>
      <c r="K297" s="382"/>
      <c r="L297" s="411"/>
      <c r="M297" s="425"/>
      <c r="O297" s="415" t="str">
        <f>IF(L297&gt;0,ROUNDDOWN((J297/AB297),2),"")</f>
        <v/>
      </c>
      <c r="P297" s="429" t="str">
        <f>IF(B297&gt;0,(#REF!*O297),"")</f>
        <v/>
      </c>
      <c r="Q297" s="285"/>
      <c r="R297" s="405"/>
      <c r="S297" s="405"/>
      <c r="T297" s="405"/>
      <c r="U297" s="406"/>
      <c r="V297" s="407" t="str">
        <f>IF(B297&gt;0,(R297-T297)+R297,"")</f>
        <v/>
      </c>
      <c r="W297" s="398"/>
      <c r="X297" s="292" t="str">
        <f>IF(B297&gt;0,IF(AE297&gt;0,(S297-R297)/(R297-T297),""),"")</f>
        <v/>
      </c>
      <c r="Y297" s="418" t="str">
        <f>IF(U297="","",IF(C297&gt;0,AK297,""))</f>
        <v/>
      </c>
      <c r="Z297" s="419" t="str">
        <f>IF(F297&gt;0,AK297+Z296,"")</f>
        <v/>
      </c>
      <c r="AA297" s="284"/>
      <c r="AB297" s="417" t="str">
        <f>IF(B297&gt;0,ABS(R297-T297)*-1,"")</f>
        <v/>
      </c>
      <c r="AC297" s="419" t="str">
        <f>IF(B297="","",IF(Q297="LONG",(U297-R297),(R297-U297)))</f>
        <v/>
      </c>
      <c r="AD297" s="390"/>
      <c r="AE297" s="396" t="str">
        <f t="shared" si="29"/>
        <v/>
      </c>
      <c r="AF297" s="397" t="str">
        <f t="shared" si="30"/>
        <v/>
      </c>
      <c r="AG297" s="392"/>
      <c r="AH297" s="437" t="str">
        <f>IF(B297&gt;0,(R297*O297),"")</f>
        <v/>
      </c>
      <c r="AI297" s="438" t="str">
        <f>IF(B297&gt;0,(U297*O297),"")</f>
        <v/>
      </c>
      <c r="AJ297" s="390"/>
      <c r="AK297" s="437" t="str">
        <f t="shared" si="31"/>
        <v/>
      </c>
      <c r="AL297" s="288" t="str">
        <f t="shared" si="32"/>
        <v/>
      </c>
      <c r="AM297" s="293"/>
    </row>
    <row r="298" spans="1:39" x14ac:dyDescent="0.3">
      <c r="A298" s="236"/>
      <c r="B298" s="401"/>
      <c r="C298" s="274"/>
      <c r="D298" s="285"/>
      <c r="E298" s="286"/>
      <c r="F298" s="286"/>
      <c r="G298" s="286"/>
      <c r="H298" s="287" t="str">
        <f t="shared" si="27"/>
        <v/>
      </c>
      <c r="I298" s="435" t="str">
        <f t="shared" si="26"/>
        <v/>
      </c>
      <c r="J298" s="427" t="str">
        <f t="shared" si="28"/>
        <v/>
      </c>
      <c r="K298" s="382"/>
      <c r="L298" s="411"/>
      <c r="M298" s="425"/>
      <c r="O298" s="415" t="str">
        <f>IF(L298&gt;0,ROUNDDOWN((J298/AB298),2),"")</f>
        <v/>
      </c>
      <c r="P298" s="429" t="str">
        <f>IF(B298&gt;0,(#REF!*O298),"")</f>
        <v/>
      </c>
      <c r="Q298" s="285"/>
      <c r="R298" s="405"/>
      <c r="S298" s="405"/>
      <c r="T298" s="405"/>
      <c r="U298" s="406"/>
      <c r="V298" s="407" t="str">
        <f>IF(B298&gt;0,(R298-T298)+R298,"")</f>
        <v/>
      </c>
      <c r="W298" s="398"/>
      <c r="X298" s="292" t="str">
        <f>IF(B298&gt;0,IF(AE298&gt;0,(S298-R298)/(R298-T298),""),"")</f>
        <v/>
      </c>
      <c r="Y298" s="418" t="str">
        <f>IF(U298="","",IF(C298&gt;0,AK298,""))</f>
        <v/>
      </c>
      <c r="Z298" s="419" t="str">
        <f>IF(F298&gt;0,AK298+Z297,"")</f>
        <v/>
      </c>
      <c r="AA298" s="284"/>
      <c r="AB298" s="417" t="str">
        <f>IF(B298&gt;0,ABS(R298-T298)*-1,"")</f>
        <v/>
      </c>
      <c r="AC298" s="419" t="str">
        <f>IF(B298="","",IF(Q298="LONG",(U298-R298),(R298-U298)))</f>
        <v/>
      </c>
      <c r="AD298" s="390"/>
      <c r="AE298" s="396" t="str">
        <f t="shared" si="29"/>
        <v/>
      </c>
      <c r="AF298" s="397" t="str">
        <f t="shared" si="30"/>
        <v/>
      </c>
      <c r="AG298" s="392"/>
      <c r="AH298" s="437" t="str">
        <f>IF(B298&gt;0,(R298*O298),"")</f>
        <v/>
      </c>
      <c r="AI298" s="438" t="str">
        <f>IF(B298&gt;0,(U298*O298),"")</f>
        <v/>
      </c>
      <c r="AJ298" s="390"/>
      <c r="AK298" s="437" t="str">
        <f t="shared" si="31"/>
        <v/>
      </c>
      <c r="AL298" s="288" t="str">
        <f t="shared" si="32"/>
        <v/>
      </c>
      <c r="AM298" s="293"/>
    </row>
    <row r="299" spans="1:39" x14ac:dyDescent="0.3">
      <c r="A299" s="236"/>
      <c r="B299" s="401"/>
      <c r="C299" s="274"/>
      <c r="D299" s="285"/>
      <c r="E299" s="286"/>
      <c r="F299" s="286"/>
      <c r="G299" s="286"/>
      <c r="H299" s="287" t="str">
        <f t="shared" si="27"/>
        <v/>
      </c>
      <c r="I299" s="435" t="str">
        <f t="shared" si="26"/>
        <v/>
      </c>
      <c r="J299" s="427" t="str">
        <f t="shared" si="28"/>
        <v/>
      </c>
      <c r="K299" s="382"/>
      <c r="L299" s="411"/>
      <c r="M299" s="425"/>
      <c r="O299" s="415" t="str">
        <f>IF(L299&gt;0,ROUNDDOWN((J299/AB299),2),"")</f>
        <v/>
      </c>
      <c r="P299" s="429" t="str">
        <f>IF(B299&gt;0,(#REF!*O299),"")</f>
        <v/>
      </c>
      <c r="Q299" s="285"/>
      <c r="R299" s="405"/>
      <c r="S299" s="405"/>
      <c r="T299" s="405"/>
      <c r="U299" s="406"/>
      <c r="V299" s="407" t="str">
        <f>IF(B299&gt;0,(R299-T299)+R299,"")</f>
        <v/>
      </c>
      <c r="W299" s="398"/>
      <c r="X299" s="292" t="str">
        <f>IF(B299&gt;0,IF(AE299&gt;0,(S299-R299)/(R299-T299),""),"")</f>
        <v/>
      </c>
      <c r="Y299" s="418" t="str">
        <f>IF(U299="","",IF(C299&gt;0,AK299,""))</f>
        <v/>
      </c>
      <c r="Z299" s="419" t="str">
        <f>IF(F299&gt;0,AK299+Z298,"")</f>
        <v/>
      </c>
      <c r="AA299" s="284"/>
      <c r="AB299" s="417" t="str">
        <f>IF(B299&gt;0,ABS(R299-T299)*-1,"")</f>
        <v/>
      </c>
      <c r="AC299" s="419" t="str">
        <f>IF(B299="","",IF(Q299="LONG",(U299-R299),(R299-U299)))</f>
        <v/>
      </c>
      <c r="AD299" s="390"/>
      <c r="AE299" s="396" t="str">
        <f t="shared" si="29"/>
        <v/>
      </c>
      <c r="AF299" s="397" t="str">
        <f t="shared" si="30"/>
        <v/>
      </c>
      <c r="AG299" s="392"/>
      <c r="AH299" s="437" t="str">
        <f>IF(B299&gt;0,(R299*O299),"")</f>
        <v/>
      </c>
      <c r="AI299" s="438" t="str">
        <f>IF(B299&gt;0,(U299*O299),"")</f>
        <v/>
      </c>
      <c r="AJ299" s="390"/>
      <c r="AK299" s="437" t="str">
        <f t="shared" si="31"/>
        <v/>
      </c>
      <c r="AL299" s="288" t="str">
        <f t="shared" si="32"/>
        <v/>
      </c>
      <c r="AM299" s="293"/>
    </row>
    <row r="300" spans="1:39" x14ac:dyDescent="0.3">
      <c r="A300" s="236"/>
      <c r="B300" s="401"/>
      <c r="C300" s="274"/>
      <c r="D300" s="285"/>
      <c r="E300" s="286"/>
      <c r="F300" s="286"/>
      <c r="G300" s="286"/>
      <c r="H300" s="287" t="str">
        <f t="shared" si="27"/>
        <v/>
      </c>
      <c r="I300" s="435" t="str">
        <f t="shared" si="26"/>
        <v/>
      </c>
      <c r="J300" s="427" t="str">
        <f t="shared" si="28"/>
        <v/>
      </c>
      <c r="K300" s="382"/>
      <c r="L300" s="411"/>
      <c r="M300" s="425"/>
      <c r="O300" s="415" t="str">
        <f>IF(L300&gt;0,ROUNDDOWN((J300/AB300),2),"")</f>
        <v/>
      </c>
      <c r="P300" s="429" t="str">
        <f>IF(B300&gt;0,(#REF!*O300),"")</f>
        <v/>
      </c>
      <c r="Q300" s="285"/>
      <c r="R300" s="405"/>
      <c r="S300" s="405"/>
      <c r="T300" s="405"/>
      <c r="U300" s="406"/>
      <c r="V300" s="407" t="str">
        <f>IF(B300&gt;0,(R300-T300)+R300,"")</f>
        <v/>
      </c>
      <c r="W300" s="398"/>
      <c r="X300" s="292" t="str">
        <f>IF(B300&gt;0,IF(AE300&gt;0,(S300-R300)/(R300-T300),""),"")</f>
        <v/>
      </c>
      <c r="Y300" s="418" t="str">
        <f>IF(U300="","",IF(C300&gt;0,AK300,""))</f>
        <v/>
      </c>
      <c r="Z300" s="419" t="str">
        <f>IF(F300&gt;0,AK300+Z299,"")</f>
        <v/>
      </c>
      <c r="AA300" s="284"/>
      <c r="AB300" s="417" t="str">
        <f>IF(B300&gt;0,ABS(R300-T300)*-1,"")</f>
        <v/>
      </c>
      <c r="AC300" s="419" t="str">
        <f>IF(B300="","",IF(Q300="LONG",(U300-R300),(R300-U300)))</f>
        <v/>
      </c>
      <c r="AD300" s="390"/>
      <c r="AE300" s="396" t="str">
        <f t="shared" si="29"/>
        <v/>
      </c>
      <c r="AF300" s="397" t="str">
        <f t="shared" si="30"/>
        <v/>
      </c>
      <c r="AG300" s="392"/>
      <c r="AH300" s="437" t="str">
        <f>IF(B300&gt;0,(R300*O300),"")</f>
        <v/>
      </c>
      <c r="AI300" s="438" t="str">
        <f>IF(B300&gt;0,(U300*O300),"")</f>
        <v/>
      </c>
      <c r="AJ300" s="390"/>
      <c r="AK300" s="437" t="str">
        <f t="shared" si="31"/>
        <v/>
      </c>
      <c r="AL300" s="288" t="str">
        <f t="shared" si="32"/>
        <v/>
      </c>
      <c r="AM300" s="293"/>
    </row>
    <row r="301" spans="1:39" x14ac:dyDescent="0.3">
      <c r="A301" s="236"/>
      <c r="B301" s="401"/>
      <c r="C301" s="274"/>
      <c r="D301" s="285"/>
      <c r="E301" s="286"/>
      <c r="F301" s="286"/>
      <c r="G301" s="286"/>
      <c r="H301" s="287" t="str">
        <f t="shared" si="27"/>
        <v/>
      </c>
      <c r="I301" s="435" t="str">
        <f t="shared" si="26"/>
        <v/>
      </c>
      <c r="J301" s="427" t="str">
        <f t="shared" si="28"/>
        <v/>
      </c>
      <c r="K301" s="382"/>
      <c r="L301" s="411"/>
      <c r="M301" s="425"/>
      <c r="O301" s="415" t="str">
        <f>IF(L301&gt;0,ROUNDDOWN((J301/AB301),2),"")</f>
        <v/>
      </c>
      <c r="P301" s="429" t="str">
        <f>IF(B301&gt;0,(#REF!*O301),"")</f>
        <v/>
      </c>
      <c r="Q301" s="285"/>
      <c r="R301" s="405"/>
      <c r="S301" s="405"/>
      <c r="T301" s="405"/>
      <c r="U301" s="406"/>
      <c r="V301" s="407" t="str">
        <f>IF(B301&gt;0,(R301-T301)+R301,"")</f>
        <v/>
      </c>
      <c r="W301" s="398"/>
      <c r="X301" s="292" t="str">
        <f>IF(B301&gt;0,IF(AE301&gt;0,(S301-R301)/(R301-T301),""),"")</f>
        <v/>
      </c>
      <c r="Y301" s="418" t="str">
        <f>IF(U301="","",IF(C301&gt;0,AK301,""))</f>
        <v/>
      </c>
      <c r="Z301" s="419" t="str">
        <f>IF(F301&gt;0,AK301+Z300,"")</f>
        <v/>
      </c>
      <c r="AA301" s="284"/>
      <c r="AB301" s="417" t="str">
        <f>IF(B301&gt;0,ABS(R301-T301)*-1,"")</f>
        <v/>
      </c>
      <c r="AC301" s="419" t="str">
        <f>IF(B301="","",IF(Q301="LONG",(U301-R301),(R301-U301)))</f>
        <v/>
      </c>
      <c r="AD301" s="390"/>
      <c r="AE301" s="396" t="str">
        <f t="shared" si="29"/>
        <v/>
      </c>
      <c r="AF301" s="397" t="str">
        <f t="shared" si="30"/>
        <v/>
      </c>
      <c r="AG301" s="392"/>
      <c r="AH301" s="437" t="str">
        <f>IF(B301&gt;0,(R301*O301),"")</f>
        <v/>
      </c>
      <c r="AI301" s="438" t="str">
        <f>IF(B301&gt;0,(U301*O301),"")</f>
        <v/>
      </c>
      <c r="AJ301" s="390"/>
      <c r="AK301" s="437" t="str">
        <f t="shared" si="31"/>
        <v/>
      </c>
      <c r="AL301" s="288" t="str">
        <f t="shared" si="32"/>
        <v/>
      </c>
      <c r="AM301" s="293"/>
    </row>
    <row r="302" spans="1:39" x14ac:dyDescent="0.3">
      <c r="A302" s="236"/>
      <c r="B302" s="401"/>
      <c r="C302" s="274"/>
      <c r="D302" s="285"/>
      <c r="E302" s="286"/>
      <c r="F302" s="286"/>
      <c r="G302" s="286"/>
      <c r="H302" s="287" t="str">
        <f t="shared" si="27"/>
        <v/>
      </c>
      <c r="I302" s="435" t="str">
        <f t="shared" si="26"/>
        <v/>
      </c>
      <c r="J302" s="427" t="str">
        <f t="shared" si="28"/>
        <v/>
      </c>
      <c r="K302" s="382"/>
      <c r="L302" s="411"/>
      <c r="M302" s="425"/>
      <c r="O302" s="415" t="str">
        <f>IF(L302&gt;0,ROUNDDOWN((J302/AB302),2),"")</f>
        <v/>
      </c>
      <c r="P302" s="429" t="str">
        <f>IF(B302&gt;0,(#REF!*O302),"")</f>
        <v/>
      </c>
      <c r="Q302" s="285"/>
      <c r="R302" s="405"/>
      <c r="S302" s="405"/>
      <c r="T302" s="405"/>
      <c r="U302" s="406"/>
      <c r="V302" s="407" t="str">
        <f>IF(B302&gt;0,(R302-T302)+R302,"")</f>
        <v/>
      </c>
      <c r="W302" s="398"/>
      <c r="X302" s="292" t="str">
        <f>IF(B302&gt;0,IF(AE302&gt;0,(S302-R302)/(R302-T302),""),"")</f>
        <v/>
      </c>
      <c r="Y302" s="418" t="str">
        <f>IF(U302="","",IF(C302&gt;0,AK302,""))</f>
        <v/>
      </c>
      <c r="Z302" s="419" t="str">
        <f>IF(F302&gt;0,AK302+Z301,"")</f>
        <v/>
      </c>
      <c r="AA302" s="284"/>
      <c r="AB302" s="417" t="str">
        <f>IF(B302&gt;0,ABS(R302-T302)*-1,"")</f>
        <v/>
      </c>
      <c r="AC302" s="419" t="str">
        <f>IF(B302="","",IF(Q302="LONG",(U302-R302),(R302-U302)))</f>
        <v/>
      </c>
      <c r="AD302" s="390"/>
      <c r="AE302" s="396" t="str">
        <f t="shared" si="29"/>
        <v/>
      </c>
      <c r="AF302" s="397" t="str">
        <f t="shared" si="30"/>
        <v/>
      </c>
      <c r="AG302" s="392"/>
      <c r="AH302" s="437" t="str">
        <f>IF(B302&gt;0,(R302*O302),"")</f>
        <v/>
      </c>
      <c r="AI302" s="438" t="str">
        <f>IF(B302&gt;0,(U302*O302),"")</f>
        <v/>
      </c>
      <c r="AJ302" s="390"/>
      <c r="AK302" s="437" t="str">
        <f t="shared" si="31"/>
        <v/>
      </c>
      <c r="AL302" s="288" t="str">
        <f t="shared" si="32"/>
        <v/>
      </c>
      <c r="AM302" s="293"/>
    </row>
    <row r="303" spans="1:39" x14ac:dyDescent="0.3">
      <c r="A303" s="236"/>
      <c r="B303" s="401"/>
      <c r="C303" s="274"/>
      <c r="D303" s="285"/>
      <c r="E303" s="286"/>
      <c r="F303" s="286"/>
      <c r="G303" s="286"/>
      <c r="H303" s="287" t="str">
        <f t="shared" si="27"/>
        <v/>
      </c>
      <c r="I303" s="435" t="str">
        <f t="shared" si="26"/>
        <v/>
      </c>
      <c r="J303" s="427" t="str">
        <f t="shared" si="28"/>
        <v/>
      </c>
      <c r="K303" s="382"/>
      <c r="L303" s="411"/>
      <c r="M303" s="425"/>
      <c r="O303" s="415" t="str">
        <f>IF(L303&gt;0,ROUNDDOWN((J303/AB303),2),"")</f>
        <v/>
      </c>
      <c r="P303" s="429" t="str">
        <f>IF(B303&gt;0,(#REF!*O303),"")</f>
        <v/>
      </c>
      <c r="Q303" s="285"/>
      <c r="R303" s="405"/>
      <c r="S303" s="405"/>
      <c r="T303" s="405"/>
      <c r="U303" s="406"/>
      <c r="V303" s="407" t="str">
        <f>IF(B303&gt;0,(R303-T303)+R303,"")</f>
        <v/>
      </c>
      <c r="W303" s="398"/>
      <c r="X303" s="292" t="str">
        <f>IF(B303&gt;0,IF(AE303&gt;0,(S303-R303)/(R303-T303),""),"")</f>
        <v/>
      </c>
      <c r="Y303" s="418" t="str">
        <f>IF(U303="","",IF(C303&gt;0,AK303,""))</f>
        <v/>
      </c>
      <c r="Z303" s="419" t="str">
        <f>IF(F303&gt;0,AK303+Z302,"")</f>
        <v/>
      </c>
      <c r="AA303" s="284"/>
      <c r="AB303" s="417" t="str">
        <f>IF(B303&gt;0,ABS(R303-T303)*-1,"")</f>
        <v/>
      </c>
      <c r="AC303" s="419" t="str">
        <f>IF(B303="","",IF(Q303="LONG",(U303-R303),(R303-U303)))</f>
        <v/>
      </c>
      <c r="AD303" s="390"/>
      <c r="AE303" s="396" t="str">
        <f t="shared" si="29"/>
        <v/>
      </c>
      <c r="AF303" s="397" t="str">
        <f t="shared" si="30"/>
        <v/>
      </c>
      <c r="AG303" s="392"/>
      <c r="AH303" s="437" t="str">
        <f>IF(B303&gt;0,(R303*O303),"")</f>
        <v/>
      </c>
      <c r="AI303" s="438" t="str">
        <f>IF(B303&gt;0,(U303*O303),"")</f>
        <v/>
      </c>
      <c r="AJ303" s="390"/>
      <c r="AK303" s="437" t="str">
        <f t="shared" si="31"/>
        <v/>
      </c>
      <c r="AL303" s="288" t="str">
        <f t="shared" si="32"/>
        <v/>
      </c>
      <c r="AM303" s="293"/>
    </row>
    <row r="304" spans="1:39" x14ac:dyDescent="0.3">
      <c r="A304" s="236"/>
      <c r="B304" s="401"/>
      <c r="C304" s="274"/>
      <c r="D304" s="285"/>
      <c r="E304" s="286"/>
      <c r="F304" s="286"/>
      <c r="G304" s="286"/>
      <c r="H304" s="287" t="str">
        <f t="shared" si="27"/>
        <v/>
      </c>
      <c r="I304" s="435" t="str">
        <f t="shared" si="26"/>
        <v/>
      </c>
      <c r="J304" s="427" t="str">
        <f t="shared" si="28"/>
        <v/>
      </c>
      <c r="K304" s="382"/>
      <c r="L304" s="411"/>
      <c r="M304" s="425"/>
      <c r="O304" s="415" t="str">
        <f>IF(L304&gt;0,ROUNDDOWN((J304/AB304),2),"")</f>
        <v/>
      </c>
      <c r="P304" s="429" t="str">
        <f>IF(B304&gt;0,(#REF!*O304),"")</f>
        <v/>
      </c>
      <c r="Q304" s="285"/>
      <c r="R304" s="405"/>
      <c r="S304" s="405"/>
      <c r="T304" s="405"/>
      <c r="U304" s="406"/>
      <c r="V304" s="407" t="str">
        <f>IF(B304&gt;0,(R304-T304)+R304,"")</f>
        <v/>
      </c>
      <c r="W304" s="398"/>
      <c r="X304" s="292" t="str">
        <f>IF(B304&gt;0,IF(AE304&gt;0,(S304-R304)/(R304-T304),""),"")</f>
        <v/>
      </c>
      <c r="Y304" s="418" t="str">
        <f>IF(U304="","",IF(C304&gt;0,AK304,""))</f>
        <v/>
      </c>
      <c r="Z304" s="419" t="str">
        <f>IF(F304&gt;0,AK304+Z303,"")</f>
        <v/>
      </c>
      <c r="AA304" s="284"/>
      <c r="AB304" s="417" t="str">
        <f>IF(B304&gt;0,ABS(R304-T304)*-1,"")</f>
        <v/>
      </c>
      <c r="AC304" s="419" t="str">
        <f>IF(B304="","",IF(Q304="LONG",(U304-R304),(R304-U304)))</f>
        <v/>
      </c>
      <c r="AD304" s="390"/>
      <c r="AE304" s="396" t="str">
        <f t="shared" si="29"/>
        <v/>
      </c>
      <c r="AF304" s="397" t="str">
        <f t="shared" si="30"/>
        <v/>
      </c>
      <c r="AG304" s="392"/>
      <c r="AH304" s="437" t="str">
        <f>IF(B304&gt;0,(R304*O304),"")</f>
        <v/>
      </c>
      <c r="AI304" s="438" t="str">
        <f>IF(B304&gt;0,(U304*O304),"")</f>
        <v/>
      </c>
      <c r="AJ304" s="390"/>
      <c r="AK304" s="437" t="str">
        <f t="shared" si="31"/>
        <v/>
      </c>
      <c r="AL304" s="288" t="str">
        <f t="shared" si="32"/>
        <v/>
      </c>
      <c r="AM304" s="293"/>
    </row>
    <row r="305" spans="1:39" x14ac:dyDescent="0.3">
      <c r="A305" s="236"/>
      <c r="B305" s="401"/>
      <c r="C305" s="274"/>
      <c r="D305" s="285"/>
      <c r="E305" s="286"/>
      <c r="F305" s="286"/>
      <c r="G305" s="286"/>
      <c r="H305" s="287" t="str">
        <f t="shared" si="27"/>
        <v/>
      </c>
      <c r="I305" s="435" t="str">
        <f t="shared" si="26"/>
        <v/>
      </c>
      <c r="J305" s="427" t="str">
        <f t="shared" si="28"/>
        <v/>
      </c>
      <c r="K305" s="382"/>
      <c r="L305" s="411"/>
      <c r="M305" s="425"/>
      <c r="O305" s="415" t="str">
        <f>IF(L305&gt;0,ROUNDDOWN((J305/AB305),2),"")</f>
        <v/>
      </c>
      <c r="P305" s="429" t="str">
        <f>IF(B305&gt;0,(#REF!*O305),"")</f>
        <v/>
      </c>
      <c r="Q305" s="285"/>
      <c r="R305" s="405"/>
      <c r="S305" s="405"/>
      <c r="T305" s="405"/>
      <c r="U305" s="406"/>
      <c r="V305" s="407" t="str">
        <f>IF(B305&gt;0,(R305-T305)+R305,"")</f>
        <v/>
      </c>
      <c r="W305" s="398"/>
      <c r="X305" s="292" t="str">
        <f>IF(B305&gt;0,IF(AE305&gt;0,(S305-R305)/(R305-T305),""),"")</f>
        <v/>
      </c>
      <c r="Y305" s="418" t="str">
        <f>IF(U305="","",IF(C305&gt;0,AK305,""))</f>
        <v/>
      </c>
      <c r="Z305" s="419" t="str">
        <f>IF(F305&gt;0,AK305+Z304,"")</f>
        <v/>
      </c>
      <c r="AA305" s="284"/>
      <c r="AB305" s="417" t="str">
        <f>IF(B305&gt;0,ABS(R305-T305)*-1,"")</f>
        <v/>
      </c>
      <c r="AC305" s="419" t="str">
        <f>IF(B305="","",IF(Q305="LONG",(U305-R305),(R305-U305)))</f>
        <v/>
      </c>
      <c r="AD305" s="390"/>
      <c r="AE305" s="396" t="str">
        <f t="shared" si="29"/>
        <v/>
      </c>
      <c r="AF305" s="397" t="str">
        <f t="shared" si="30"/>
        <v/>
      </c>
      <c r="AG305" s="392"/>
      <c r="AH305" s="437" t="str">
        <f>IF(B305&gt;0,(R305*O305),"")</f>
        <v/>
      </c>
      <c r="AI305" s="438" t="str">
        <f>IF(B305&gt;0,(U305*O305),"")</f>
        <v/>
      </c>
      <c r="AJ305" s="390"/>
      <c r="AK305" s="437" t="str">
        <f t="shared" si="31"/>
        <v/>
      </c>
      <c r="AL305" s="288" t="str">
        <f t="shared" si="32"/>
        <v/>
      </c>
      <c r="AM305" s="293"/>
    </row>
    <row r="306" spans="1:39" x14ac:dyDescent="0.3">
      <c r="A306" s="236"/>
      <c r="B306" s="401"/>
      <c r="C306" s="274"/>
      <c r="D306" s="285"/>
      <c r="E306" s="286"/>
      <c r="F306" s="286"/>
      <c r="G306" s="286"/>
      <c r="H306" s="287" t="str">
        <f t="shared" si="27"/>
        <v/>
      </c>
      <c r="I306" s="435" t="str">
        <f t="shared" si="26"/>
        <v/>
      </c>
      <c r="J306" s="427" t="str">
        <f t="shared" si="28"/>
        <v/>
      </c>
      <c r="K306" s="382"/>
      <c r="L306" s="411"/>
      <c r="M306" s="425"/>
      <c r="O306" s="415" t="str">
        <f>IF(L306&gt;0,ROUNDDOWN((J306/AB306),2),"")</f>
        <v/>
      </c>
      <c r="P306" s="429" t="str">
        <f>IF(B306&gt;0,(#REF!*O306),"")</f>
        <v/>
      </c>
      <c r="Q306" s="285"/>
      <c r="R306" s="405"/>
      <c r="S306" s="405"/>
      <c r="T306" s="405"/>
      <c r="U306" s="406"/>
      <c r="V306" s="407" t="str">
        <f>IF(B306&gt;0,(R306-T306)+R306,"")</f>
        <v/>
      </c>
      <c r="W306" s="398"/>
      <c r="X306" s="292" t="str">
        <f>IF(B306&gt;0,IF(AE306&gt;0,(S306-R306)/(R306-T306),""),"")</f>
        <v/>
      </c>
      <c r="Y306" s="418" t="str">
        <f>IF(U306="","",IF(C306&gt;0,AK306,""))</f>
        <v/>
      </c>
      <c r="Z306" s="419" t="str">
        <f>IF(F306&gt;0,AK306+Z305,"")</f>
        <v/>
      </c>
      <c r="AA306" s="284"/>
      <c r="AB306" s="417" t="str">
        <f>IF(B306&gt;0,ABS(R306-T306)*-1,"")</f>
        <v/>
      </c>
      <c r="AC306" s="419" t="str">
        <f>IF(B306="","",IF(Q306="LONG",(U306-R306),(R306-U306)))</f>
        <v/>
      </c>
      <c r="AD306" s="390"/>
      <c r="AE306" s="396" t="str">
        <f t="shared" si="29"/>
        <v/>
      </c>
      <c r="AF306" s="397" t="str">
        <f t="shared" si="30"/>
        <v/>
      </c>
      <c r="AG306" s="392"/>
      <c r="AH306" s="437" t="str">
        <f>IF(B306&gt;0,(R306*O306),"")</f>
        <v/>
      </c>
      <c r="AI306" s="438" t="str">
        <f>IF(B306&gt;0,(U306*O306),"")</f>
        <v/>
      </c>
      <c r="AJ306" s="390"/>
      <c r="AK306" s="437" t="str">
        <f t="shared" si="31"/>
        <v/>
      </c>
      <c r="AL306" s="288" t="str">
        <f t="shared" si="32"/>
        <v/>
      </c>
      <c r="AM306" s="293"/>
    </row>
    <row r="307" spans="1:39" x14ac:dyDescent="0.3">
      <c r="A307" s="236"/>
      <c r="B307" s="401"/>
      <c r="C307" s="274"/>
      <c r="D307" s="285"/>
      <c r="E307" s="286"/>
      <c r="F307" s="286"/>
      <c r="G307" s="286"/>
      <c r="H307" s="287" t="str">
        <f t="shared" si="27"/>
        <v/>
      </c>
      <c r="I307" s="435" t="str">
        <f t="shared" si="26"/>
        <v/>
      </c>
      <c r="J307" s="427" t="str">
        <f t="shared" si="28"/>
        <v/>
      </c>
      <c r="K307" s="382"/>
      <c r="L307" s="411"/>
      <c r="M307" s="425"/>
      <c r="O307" s="415" t="str">
        <f>IF(L307&gt;0,ROUNDDOWN((J307/AB307),2),"")</f>
        <v/>
      </c>
      <c r="P307" s="429" t="str">
        <f>IF(B307&gt;0,(#REF!*O307),"")</f>
        <v/>
      </c>
      <c r="Q307" s="285"/>
      <c r="R307" s="405"/>
      <c r="S307" s="405"/>
      <c r="T307" s="405"/>
      <c r="U307" s="406"/>
      <c r="V307" s="407" t="str">
        <f>IF(B307&gt;0,(R307-T307)+R307,"")</f>
        <v/>
      </c>
      <c r="W307" s="398"/>
      <c r="X307" s="292" t="str">
        <f>IF(B307&gt;0,IF(AE307&gt;0,(S307-R307)/(R307-T307),""),"")</f>
        <v/>
      </c>
      <c r="Y307" s="418" t="str">
        <f>IF(U307="","",IF(C307&gt;0,AK307,""))</f>
        <v/>
      </c>
      <c r="Z307" s="419" t="str">
        <f>IF(F307&gt;0,AK307+Z306,"")</f>
        <v/>
      </c>
      <c r="AA307" s="284"/>
      <c r="AB307" s="417" t="str">
        <f>IF(B307&gt;0,ABS(R307-T307)*-1,"")</f>
        <v/>
      </c>
      <c r="AC307" s="419" t="str">
        <f>IF(B307="","",IF(Q307="LONG",(U307-R307),(R307-U307)))</f>
        <v/>
      </c>
      <c r="AD307" s="390"/>
      <c r="AE307" s="396" t="str">
        <f t="shared" si="29"/>
        <v/>
      </c>
      <c r="AF307" s="397" t="str">
        <f t="shared" si="30"/>
        <v/>
      </c>
      <c r="AG307" s="392"/>
      <c r="AH307" s="437" t="str">
        <f>IF(B307&gt;0,(R307*O307),"")</f>
        <v/>
      </c>
      <c r="AI307" s="438" t="str">
        <f>IF(B307&gt;0,(U307*O307),"")</f>
        <v/>
      </c>
      <c r="AJ307" s="390"/>
      <c r="AK307" s="437" t="str">
        <f t="shared" si="31"/>
        <v/>
      </c>
      <c r="AL307" s="288" t="str">
        <f t="shared" si="32"/>
        <v/>
      </c>
      <c r="AM307" s="293"/>
    </row>
    <row r="308" spans="1:39" x14ac:dyDescent="0.3">
      <c r="A308" s="236"/>
      <c r="B308" s="401"/>
      <c r="C308" s="274"/>
      <c r="D308" s="285"/>
      <c r="E308" s="286"/>
      <c r="F308" s="286"/>
      <c r="G308" s="286"/>
      <c r="H308" s="287" t="str">
        <f t="shared" si="27"/>
        <v/>
      </c>
      <c r="I308" s="435" t="str">
        <f t="shared" si="26"/>
        <v/>
      </c>
      <c r="J308" s="427" t="str">
        <f t="shared" si="28"/>
        <v/>
      </c>
      <c r="K308" s="382"/>
      <c r="L308" s="411"/>
      <c r="M308" s="425"/>
      <c r="O308" s="415" t="str">
        <f>IF(L308&gt;0,ROUNDDOWN((J308/AB308),2),"")</f>
        <v/>
      </c>
      <c r="P308" s="429" t="str">
        <f>IF(B308&gt;0,(#REF!*O308),"")</f>
        <v/>
      </c>
      <c r="Q308" s="285"/>
      <c r="R308" s="405"/>
      <c r="S308" s="405"/>
      <c r="T308" s="405"/>
      <c r="U308" s="406"/>
      <c r="V308" s="407" t="str">
        <f>IF(B308&gt;0,(R308-T308)+R308,"")</f>
        <v/>
      </c>
      <c r="W308" s="398"/>
      <c r="X308" s="292" t="str">
        <f>IF(B308&gt;0,IF(AE308&gt;0,(S308-R308)/(R308-T308),""),"")</f>
        <v/>
      </c>
      <c r="Y308" s="418" t="str">
        <f>IF(U308="","",IF(C308&gt;0,AK308,""))</f>
        <v/>
      </c>
      <c r="Z308" s="419" t="str">
        <f>IF(F308&gt;0,AK308+Z307,"")</f>
        <v/>
      </c>
      <c r="AA308" s="284"/>
      <c r="AB308" s="417" t="str">
        <f>IF(B308&gt;0,ABS(R308-T308)*-1,"")</f>
        <v/>
      </c>
      <c r="AC308" s="419" t="str">
        <f>IF(B308="","",IF(Q308="LONG",(U308-R308),(R308-U308)))</f>
        <v/>
      </c>
      <c r="AD308" s="390"/>
      <c r="AE308" s="396" t="str">
        <f t="shared" si="29"/>
        <v/>
      </c>
      <c r="AF308" s="397" t="str">
        <f t="shared" si="30"/>
        <v/>
      </c>
      <c r="AG308" s="392"/>
      <c r="AH308" s="437" t="str">
        <f>IF(B308&gt;0,(R308*O308),"")</f>
        <v/>
      </c>
      <c r="AI308" s="438" t="str">
        <f>IF(B308&gt;0,(U308*O308),"")</f>
        <v/>
      </c>
      <c r="AJ308" s="390"/>
      <c r="AK308" s="437" t="str">
        <f t="shared" si="31"/>
        <v/>
      </c>
      <c r="AL308" s="288" t="str">
        <f t="shared" si="32"/>
        <v/>
      </c>
      <c r="AM308" s="293"/>
    </row>
    <row r="309" spans="1:39" x14ac:dyDescent="0.3">
      <c r="A309" s="236"/>
      <c r="B309" s="401"/>
      <c r="C309" s="274"/>
      <c r="D309" s="285"/>
      <c r="E309" s="286"/>
      <c r="F309" s="286"/>
      <c r="G309" s="286"/>
      <c r="H309" s="287" t="str">
        <f t="shared" si="27"/>
        <v/>
      </c>
      <c r="I309" s="435" t="str">
        <f t="shared" si="26"/>
        <v/>
      </c>
      <c r="J309" s="427" t="str">
        <f t="shared" si="28"/>
        <v/>
      </c>
      <c r="K309" s="382"/>
      <c r="L309" s="411"/>
      <c r="M309" s="425"/>
      <c r="O309" s="415" t="str">
        <f>IF(L309&gt;0,ROUNDDOWN((J309/AB309),2),"")</f>
        <v/>
      </c>
      <c r="P309" s="429" t="str">
        <f>IF(B309&gt;0,(#REF!*O309),"")</f>
        <v/>
      </c>
      <c r="Q309" s="285"/>
      <c r="R309" s="405"/>
      <c r="S309" s="405"/>
      <c r="T309" s="405"/>
      <c r="U309" s="406"/>
      <c r="V309" s="407" t="str">
        <f>IF(B309&gt;0,(R309-T309)+R309,"")</f>
        <v/>
      </c>
      <c r="W309" s="398"/>
      <c r="X309" s="292" t="str">
        <f>IF(B309&gt;0,IF(AE309&gt;0,(S309-R309)/(R309-T309),""),"")</f>
        <v/>
      </c>
      <c r="Y309" s="418" t="str">
        <f>IF(U309="","",IF(C309&gt;0,AK309,""))</f>
        <v/>
      </c>
      <c r="Z309" s="419" t="str">
        <f>IF(F309&gt;0,AK309+Z308,"")</f>
        <v/>
      </c>
      <c r="AA309" s="284"/>
      <c r="AB309" s="417" t="str">
        <f>IF(B309&gt;0,ABS(R309-T309)*-1,"")</f>
        <v/>
      </c>
      <c r="AC309" s="419" t="str">
        <f>IF(B309="","",IF(Q309="LONG",(U309-R309),(R309-U309)))</f>
        <v/>
      </c>
      <c r="AD309" s="390"/>
      <c r="AE309" s="396" t="str">
        <f t="shared" si="29"/>
        <v/>
      </c>
      <c r="AF309" s="397" t="str">
        <f t="shared" si="30"/>
        <v/>
      </c>
      <c r="AG309" s="392"/>
      <c r="AH309" s="437" t="str">
        <f>IF(B309&gt;0,(R309*O309),"")</f>
        <v/>
      </c>
      <c r="AI309" s="438" t="str">
        <f>IF(B309&gt;0,(U309*O309),"")</f>
        <v/>
      </c>
      <c r="AJ309" s="390"/>
      <c r="AK309" s="437" t="str">
        <f t="shared" si="31"/>
        <v/>
      </c>
      <c r="AL309" s="288" t="str">
        <f t="shared" si="32"/>
        <v/>
      </c>
      <c r="AM309" s="293"/>
    </row>
    <row r="310" spans="1:39" x14ac:dyDescent="0.3">
      <c r="A310" s="236"/>
      <c r="B310" s="401"/>
      <c r="C310" s="274"/>
      <c r="D310" s="285"/>
      <c r="E310" s="286"/>
      <c r="F310" s="286"/>
      <c r="G310" s="286"/>
      <c r="H310" s="287" t="str">
        <f t="shared" si="27"/>
        <v/>
      </c>
      <c r="I310" s="435" t="str">
        <f t="shared" si="26"/>
        <v/>
      </c>
      <c r="J310" s="427" t="str">
        <f t="shared" si="28"/>
        <v/>
      </c>
      <c r="K310" s="382"/>
      <c r="L310" s="411"/>
      <c r="M310" s="425"/>
      <c r="O310" s="415" t="str">
        <f>IF(L310&gt;0,ROUNDDOWN((J310/AB310),2),"")</f>
        <v/>
      </c>
      <c r="P310" s="429" t="str">
        <f>IF(B310&gt;0,(#REF!*O310),"")</f>
        <v/>
      </c>
      <c r="Q310" s="285"/>
      <c r="R310" s="405"/>
      <c r="S310" s="405"/>
      <c r="T310" s="405"/>
      <c r="U310" s="406"/>
      <c r="V310" s="407" t="str">
        <f>IF(B310&gt;0,(R310-T310)+R310,"")</f>
        <v/>
      </c>
      <c r="W310" s="398"/>
      <c r="X310" s="292" t="str">
        <f>IF(B310&gt;0,IF(AE310&gt;0,(S310-R310)/(R310-T310),""),"")</f>
        <v/>
      </c>
      <c r="Y310" s="418" t="str">
        <f>IF(U310="","",IF(C310&gt;0,AK310,""))</f>
        <v/>
      </c>
      <c r="Z310" s="419" t="str">
        <f>IF(F310&gt;0,AK310+Z309,"")</f>
        <v/>
      </c>
      <c r="AA310" s="284"/>
      <c r="AB310" s="417" t="str">
        <f>IF(B310&gt;0,ABS(R310-T310)*-1,"")</f>
        <v/>
      </c>
      <c r="AC310" s="419" t="str">
        <f>IF(B310="","",IF(Q310="LONG",(U310-R310),(R310-U310)))</f>
        <v/>
      </c>
      <c r="AD310" s="390"/>
      <c r="AE310" s="396" t="str">
        <f t="shared" si="29"/>
        <v/>
      </c>
      <c r="AF310" s="397" t="str">
        <f t="shared" si="30"/>
        <v/>
      </c>
      <c r="AG310" s="392"/>
      <c r="AH310" s="437" t="str">
        <f>IF(B310&gt;0,(R310*O310),"")</f>
        <v/>
      </c>
      <c r="AI310" s="438" t="str">
        <f>IF(B310&gt;0,(U310*O310),"")</f>
        <v/>
      </c>
      <c r="AJ310" s="390"/>
      <c r="AK310" s="437" t="str">
        <f t="shared" si="31"/>
        <v/>
      </c>
      <c r="AL310" s="288" t="str">
        <f t="shared" si="32"/>
        <v/>
      </c>
      <c r="AM310" s="293"/>
    </row>
    <row r="311" spans="1:39" x14ac:dyDescent="0.3">
      <c r="A311" s="236"/>
      <c r="B311" s="401"/>
      <c r="C311" s="274"/>
      <c r="D311" s="285"/>
      <c r="E311" s="286"/>
      <c r="F311" s="286"/>
      <c r="G311" s="286"/>
      <c r="H311" s="287" t="str">
        <f t="shared" si="27"/>
        <v/>
      </c>
      <c r="I311" s="435" t="str">
        <f t="shared" si="26"/>
        <v/>
      </c>
      <c r="J311" s="427" t="str">
        <f t="shared" si="28"/>
        <v/>
      </c>
      <c r="K311" s="382"/>
      <c r="L311" s="411"/>
      <c r="M311" s="425"/>
      <c r="O311" s="415" t="str">
        <f>IF(L311&gt;0,ROUNDDOWN((J311/AB311),2),"")</f>
        <v/>
      </c>
      <c r="P311" s="429" t="str">
        <f>IF(B311&gt;0,(#REF!*O311),"")</f>
        <v/>
      </c>
      <c r="Q311" s="285"/>
      <c r="R311" s="405"/>
      <c r="S311" s="405"/>
      <c r="T311" s="405"/>
      <c r="U311" s="406"/>
      <c r="V311" s="407" t="str">
        <f>IF(B311&gt;0,(R311-T311)+R311,"")</f>
        <v/>
      </c>
      <c r="W311" s="398"/>
      <c r="X311" s="292" t="str">
        <f>IF(B311&gt;0,IF(AE311&gt;0,(S311-R311)/(R311-T311),""),"")</f>
        <v/>
      </c>
      <c r="Y311" s="418" t="str">
        <f>IF(U311="","",IF(C311&gt;0,AK311,""))</f>
        <v/>
      </c>
      <c r="Z311" s="419" t="str">
        <f>IF(F311&gt;0,AK311+Z310,"")</f>
        <v/>
      </c>
      <c r="AA311" s="284"/>
      <c r="AB311" s="417" t="str">
        <f>IF(B311&gt;0,ABS(R311-T311)*-1,"")</f>
        <v/>
      </c>
      <c r="AC311" s="419" t="str">
        <f>IF(B311="","",IF(Q311="LONG",(U311-R311),(R311-U311)))</f>
        <v/>
      </c>
      <c r="AD311" s="390"/>
      <c r="AE311" s="396" t="str">
        <f t="shared" si="29"/>
        <v/>
      </c>
      <c r="AF311" s="397" t="str">
        <f t="shared" si="30"/>
        <v/>
      </c>
      <c r="AG311" s="392"/>
      <c r="AH311" s="437" t="str">
        <f>IF(B311&gt;0,(R311*O311),"")</f>
        <v/>
      </c>
      <c r="AI311" s="438" t="str">
        <f>IF(B311&gt;0,(U311*O311),"")</f>
        <v/>
      </c>
      <c r="AJ311" s="390"/>
      <c r="AK311" s="437" t="str">
        <f t="shared" si="31"/>
        <v/>
      </c>
      <c r="AL311" s="288" t="str">
        <f t="shared" si="32"/>
        <v/>
      </c>
      <c r="AM311" s="293"/>
    </row>
    <row r="312" spans="1:39" x14ac:dyDescent="0.3">
      <c r="A312" s="236"/>
      <c r="B312" s="401"/>
      <c r="C312" s="274"/>
      <c r="D312" s="285"/>
      <c r="E312" s="286"/>
      <c r="F312" s="286"/>
      <c r="G312" s="286"/>
      <c r="H312" s="287" t="str">
        <f t="shared" si="27"/>
        <v/>
      </c>
      <c r="I312" s="435" t="str">
        <f t="shared" si="26"/>
        <v/>
      </c>
      <c r="J312" s="427" t="str">
        <f t="shared" si="28"/>
        <v/>
      </c>
      <c r="K312" s="382"/>
      <c r="L312" s="411"/>
      <c r="M312" s="425"/>
      <c r="O312" s="415" t="str">
        <f>IF(L312&gt;0,ROUNDDOWN((J312/AB312),2),"")</f>
        <v/>
      </c>
      <c r="P312" s="429" t="str">
        <f>IF(B312&gt;0,(#REF!*O312),"")</f>
        <v/>
      </c>
      <c r="Q312" s="285"/>
      <c r="R312" s="405"/>
      <c r="S312" s="405"/>
      <c r="T312" s="405"/>
      <c r="U312" s="406"/>
      <c r="V312" s="407" t="str">
        <f>IF(B312&gt;0,(R312-T312)+R312,"")</f>
        <v/>
      </c>
      <c r="W312" s="398"/>
      <c r="X312" s="292" t="str">
        <f>IF(B312&gt;0,IF(AE312&gt;0,(S312-R312)/(R312-T312),""),"")</f>
        <v/>
      </c>
      <c r="Y312" s="418" t="str">
        <f>IF(U312="","",IF(C312&gt;0,AK312,""))</f>
        <v/>
      </c>
      <c r="Z312" s="419" t="str">
        <f>IF(F312&gt;0,AK312+Z311,"")</f>
        <v/>
      </c>
      <c r="AA312" s="284"/>
      <c r="AB312" s="417" t="str">
        <f>IF(B312&gt;0,ABS(R312-T312)*-1,"")</f>
        <v/>
      </c>
      <c r="AC312" s="419" t="str">
        <f>IF(B312="","",IF(Q312="LONG",(U312-R312),(R312-U312)))</f>
        <v/>
      </c>
      <c r="AD312" s="390"/>
      <c r="AE312" s="396" t="str">
        <f t="shared" si="29"/>
        <v/>
      </c>
      <c r="AF312" s="397" t="str">
        <f t="shared" si="30"/>
        <v/>
      </c>
      <c r="AG312" s="392"/>
      <c r="AH312" s="437" t="str">
        <f>IF(B312&gt;0,(R312*O312),"")</f>
        <v/>
      </c>
      <c r="AI312" s="438" t="str">
        <f>IF(B312&gt;0,(U312*O312),"")</f>
        <v/>
      </c>
      <c r="AJ312" s="390"/>
      <c r="AK312" s="437" t="str">
        <f t="shared" si="31"/>
        <v/>
      </c>
      <c r="AL312" s="288" t="str">
        <f t="shared" si="32"/>
        <v/>
      </c>
      <c r="AM312" s="293"/>
    </row>
    <row r="313" spans="1:39" x14ac:dyDescent="0.3">
      <c r="A313" s="236"/>
      <c r="B313" s="401"/>
      <c r="C313" s="274"/>
      <c r="D313" s="285"/>
      <c r="E313" s="286"/>
      <c r="F313" s="286"/>
      <c r="G313" s="286"/>
      <c r="H313" s="287" t="str">
        <f t="shared" si="27"/>
        <v/>
      </c>
      <c r="I313" s="435" t="str">
        <f t="shared" si="26"/>
        <v/>
      </c>
      <c r="J313" s="427" t="str">
        <f t="shared" si="28"/>
        <v/>
      </c>
      <c r="K313" s="382"/>
      <c r="L313" s="411"/>
      <c r="M313" s="425"/>
      <c r="O313" s="415" t="str">
        <f>IF(L313&gt;0,ROUNDDOWN((J313/AB313),2),"")</f>
        <v/>
      </c>
      <c r="P313" s="429" t="str">
        <f>IF(B313&gt;0,(#REF!*O313),"")</f>
        <v/>
      </c>
      <c r="Q313" s="285"/>
      <c r="R313" s="405"/>
      <c r="S313" s="405"/>
      <c r="T313" s="405"/>
      <c r="U313" s="406"/>
      <c r="V313" s="407" t="str">
        <f>IF(B313&gt;0,(R313-T313)+R313,"")</f>
        <v/>
      </c>
      <c r="W313" s="398"/>
      <c r="X313" s="292" t="str">
        <f>IF(B313&gt;0,IF(AE313&gt;0,(S313-R313)/(R313-T313),""),"")</f>
        <v/>
      </c>
      <c r="Y313" s="418" t="str">
        <f>IF(U313="","",IF(C313&gt;0,AK313,""))</f>
        <v/>
      </c>
      <c r="Z313" s="419" t="str">
        <f>IF(F313&gt;0,AK313+Z312,"")</f>
        <v/>
      </c>
      <c r="AA313" s="284"/>
      <c r="AB313" s="417" t="str">
        <f>IF(B313&gt;0,ABS(R313-T313)*-1,"")</f>
        <v/>
      </c>
      <c r="AC313" s="419" t="str">
        <f>IF(B313="","",IF(Q313="LONG",(U313-R313),(R313-U313)))</f>
        <v/>
      </c>
      <c r="AD313" s="390"/>
      <c r="AE313" s="396" t="str">
        <f t="shared" si="29"/>
        <v/>
      </c>
      <c r="AF313" s="397" t="str">
        <f t="shared" si="30"/>
        <v/>
      </c>
      <c r="AG313" s="392"/>
      <c r="AH313" s="437" t="str">
        <f>IF(B313&gt;0,(R313*O313),"")</f>
        <v/>
      </c>
      <c r="AI313" s="438" t="str">
        <f>IF(B313&gt;0,(U313*O313),"")</f>
        <v/>
      </c>
      <c r="AJ313" s="390"/>
      <c r="AK313" s="437" t="str">
        <f t="shared" si="31"/>
        <v/>
      </c>
      <c r="AL313" s="288" t="str">
        <f t="shared" si="32"/>
        <v/>
      </c>
      <c r="AM313" s="293"/>
    </row>
    <row r="314" spans="1:39" x14ac:dyDescent="0.3">
      <c r="A314" s="236"/>
      <c r="B314" s="401"/>
      <c r="C314" s="274"/>
      <c r="D314" s="285"/>
      <c r="E314" s="286"/>
      <c r="F314" s="286"/>
      <c r="G314" s="286"/>
      <c r="H314" s="287" t="str">
        <f t="shared" si="27"/>
        <v/>
      </c>
      <c r="I314" s="435" t="str">
        <f t="shared" si="26"/>
        <v/>
      </c>
      <c r="J314" s="427" t="str">
        <f t="shared" si="28"/>
        <v/>
      </c>
      <c r="K314" s="382"/>
      <c r="L314" s="411"/>
      <c r="M314" s="425"/>
      <c r="O314" s="415" t="str">
        <f>IF(L314&gt;0,ROUNDDOWN((J314/AB314),2),"")</f>
        <v/>
      </c>
      <c r="P314" s="429" t="str">
        <f>IF(B314&gt;0,(#REF!*O314),"")</f>
        <v/>
      </c>
      <c r="Q314" s="285"/>
      <c r="R314" s="405"/>
      <c r="S314" s="405"/>
      <c r="T314" s="405"/>
      <c r="U314" s="406"/>
      <c r="V314" s="407" t="str">
        <f>IF(B314&gt;0,(R314-T314)+R314,"")</f>
        <v/>
      </c>
      <c r="W314" s="398"/>
      <c r="X314" s="292" t="str">
        <f>IF(B314&gt;0,IF(AE314&gt;0,(S314-R314)/(R314-T314),""),"")</f>
        <v/>
      </c>
      <c r="Y314" s="418" t="str">
        <f>IF(U314="","",IF(C314&gt;0,AK314,""))</f>
        <v/>
      </c>
      <c r="Z314" s="419" t="str">
        <f>IF(F314&gt;0,AK314+Z313,"")</f>
        <v/>
      </c>
      <c r="AA314" s="284"/>
      <c r="AB314" s="417" t="str">
        <f>IF(B314&gt;0,ABS(R314-T314)*-1,"")</f>
        <v/>
      </c>
      <c r="AC314" s="419" t="str">
        <f>IF(B314="","",IF(Q314="LONG",(U314-R314),(R314-U314)))</f>
        <v/>
      </c>
      <c r="AD314" s="390"/>
      <c r="AE314" s="396" t="str">
        <f t="shared" si="29"/>
        <v/>
      </c>
      <c r="AF314" s="397" t="str">
        <f t="shared" si="30"/>
        <v/>
      </c>
      <c r="AG314" s="392"/>
      <c r="AH314" s="437" t="str">
        <f>IF(B314&gt;0,(R314*O314),"")</f>
        <v/>
      </c>
      <c r="AI314" s="438" t="str">
        <f>IF(B314&gt;0,(U314*O314),"")</f>
        <v/>
      </c>
      <c r="AJ314" s="390"/>
      <c r="AK314" s="437" t="str">
        <f t="shared" si="31"/>
        <v/>
      </c>
      <c r="AL314" s="288" t="str">
        <f t="shared" si="32"/>
        <v/>
      </c>
      <c r="AM314" s="293"/>
    </row>
    <row r="315" spans="1:39" x14ac:dyDescent="0.3">
      <c r="A315" s="236"/>
      <c r="B315" s="401"/>
      <c r="C315" s="274"/>
      <c r="D315" s="285"/>
      <c r="E315" s="286"/>
      <c r="F315" s="286"/>
      <c r="G315" s="286"/>
      <c r="H315" s="287" t="str">
        <f t="shared" si="27"/>
        <v/>
      </c>
      <c r="I315" s="435" t="str">
        <f t="shared" si="26"/>
        <v/>
      </c>
      <c r="J315" s="427" t="str">
        <f t="shared" si="28"/>
        <v/>
      </c>
      <c r="K315" s="382"/>
      <c r="L315" s="411"/>
      <c r="M315" s="425"/>
      <c r="O315" s="415" t="str">
        <f>IF(L315&gt;0,ROUNDDOWN((J315/AB315),2),"")</f>
        <v/>
      </c>
      <c r="P315" s="429" t="str">
        <f>IF(B315&gt;0,(#REF!*O315),"")</f>
        <v/>
      </c>
      <c r="Q315" s="285"/>
      <c r="R315" s="405"/>
      <c r="S315" s="405"/>
      <c r="T315" s="405"/>
      <c r="U315" s="406"/>
      <c r="V315" s="407" t="str">
        <f>IF(B315&gt;0,(R315-T315)+R315,"")</f>
        <v/>
      </c>
      <c r="W315" s="398"/>
      <c r="X315" s="292" t="str">
        <f>IF(B315&gt;0,IF(AE315&gt;0,(S315-R315)/(R315-T315),""),"")</f>
        <v/>
      </c>
      <c r="Y315" s="418" t="str">
        <f>IF(U315="","",IF(C315&gt;0,AK315,""))</f>
        <v/>
      </c>
      <c r="Z315" s="419" t="str">
        <f>IF(F315&gt;0,AK315+Z314,"")</f>
        <v/>
      </c>
      <c r="AA315" s="284"/>
      <c r="AB315" s="417" t="str">
        <f>IF(B315&gt;0,ABS(R315-T315)*-1,"")</f>
        <v/>
      </c>
      <c r="AC315" s="419" t="str">
        <f>IF(B315="","",IF(Q315="LONG",(U315-R315),(R315-U315)))</f>
        <v/>
      </c>
      <c r="AD315" s="390"/>
      <c r="AE315" s="396" t="str">
        <f t="shared" si="29"/>
        <v/>
      </c>
      <c r="AF315" s="397" t="str">
        <f t="shared" si="30"/>
        <v/>
      </c>
      <c r="AG315" s="392"/>
      <c r="AH315" s="437" t="str">
        <f>IF(B315&gt;0,(R315*O315),"")</f>
        <v/>
      </c>
      <c r="AI315" s="438" t="str">
        <f>IF(B315&gt;0,(U315*O315),"")</f>
        <v/>
      </c>
      <c r="AJ315" s="390"/>
      <c r="AK315" s="437" t="str">
        <f t="shared" si="31"/>
        <v/>
      </c>
      <c r="AL315" s="288" t="str">
        <f t="shared" si="32"/>
        <v/>
      </c>
      <c r="AM315" s="293"/>
    </row>
    <row r="316" spans="1:39" x14ac:dyDescent="0.3">
      <c r="A316" s="236"/>
      <c r="B316" s="401"/>
      <c r="C316" s="274"/>
      <c r="D316" s="285"/>
      <c r="E316" s="286"/>
      <c r="F316" s="286"/>
      <c r="G316" s="286"/>
      <c r="H316" s="287" t="str">
        <f t="shared" si="27"/>
        <v/>
      </c>
      <c r="I316" s="435" t="str">
        <f t="shared" si="26"/>
        <v/>
      </c>
      <c r="J316" s="427" t="str">
        <f t="shared" si="28"/>
        <v/>
      </c>
      <c r="K316" s="382"/>
      <c r="L316" s="411"/>
      <c r="M316" s="425"/>
      <c r="O316" s="415" t="str">
        <f>IF(L316&gt;0,ROUNDDOWN((J316/AB316),2),"")</f>
        <v/>
      </c>
      <c r="P316" s="429" t="str">
        <f>IF(B316&gt;0,(#REF!*O316),"")</f>
        <v/>
      </c>
      <c r="Q316" s="285"/>
      <c r="R316" s="405"/>
      <c r="S316" s="405"/>
      <c r="T316" s="405"/>
      <c r="U316" s="406"/>
      <c r="V316" s="407" t="str">
        <f>IF(B316&gt;0,(R316-T316)+R316,"")</f>
        <v/>
      </c>
      <c r="W316" s="398"/>
      <c r="X316" s="292" t="str">
        <f>IF(B316&gt;0,IF(AE316&gt;0,(S316-R316)/(R316-T316),""),"")</f>
        <v/>
      </c>
      <c r="Y316" s="418" t="str">
        <f>IF(U316="","",IF(C316&gt;0,AK316,""))</f>
        <v/>
      </c>
      <c r="Z316" s="419" t="str">
        <f>IF(F316&gt;0,AK316+Z315,"")</f>
        <v/>
      </c>
      <c r="AA316" s="284"/>
      <c r="AB316" s="417" t="str">
        <f>IF(B316&gt;0,ABS(R316-T316)*-1,"")</f>
        <v/>
      </c>
      <c r="AC316" s="419" t="str">
        <f>IF(B316="","",IF(Q316="LONG",(U316-R316),(R316-U316)))</f>
        <v/>
      </c>
      <c r="AD316" s="390"/>
      <c r="AE316" s="396" t="str">
        <f t="shared" si="29"/>
        <v/>
      </c>
      <c r="AF316" s="397" t="str">
        <f t="shared" si="30"/>
        <v/>
      </c>
      <c r="AG316" s="392"/>
      <c r="AH316" s="437" t="str">
        <f>IF(B316&gt;0,(R316*O316),"")</f>
        <v/>
      </c>
      <c r="AI316" s="438" t="str">
        <f>IF(B316&gt;0,(U316*O316),"")</f>
        <v/>
      </c>
      <c r="AJ316" s="390"/>
      <c r="AK316" s="437" t="str">
        <f t="shared" si="31"/>
        <v/>
      </c>
      <c r="AL316" s="288" t="str">
        <f t="shared" si="32"/>
        <v/>
      </c>
      <c r="AM316" s="293"/>
    </row>
    <row r="317" spans="1:39" x14ac:dyDescent="0.3">
      <c r="A317" s="236"/>
      <c r="B317" s="401"/>
      <c r="C317" s="274"/>
      <c r="D317" s="285"/>
      <c r="E317" s="286"/>
      <c r="F317" s="286"/>
      <c r="G317" s="286"/>
      <c r="H317" s="287" t="str">
        <f t="shared" si="27"/>
        <v/>
      </c>
      <c r="I317" s="435" t="str">
        <f t="shared" si="26"/>
        <v/>
      </c>
      <c r="J317" s="427" t="str">
        <f t="shared" si="28"/>
        <v/>
      </c>
      <c r="K317" s="382"/>
      <c r="L317" s="411"/>
      <c r="M317" s="425"/>
      <c r="O317" s="415" t="str">
        <f>IF(L317&gt;0,ROUNDDOWN((J317/AB317),2),"")</f>
        <v/>
      </c>
      <c r="P317" s="429" t="str">
        <f>IF(B317&gt;0,(#REF!*O317),"")</f>
        <v/>
      </c>
      <c r="Q317" s="285"/>
      <c r="R317" s="405"/>
      <c r="S317" s="405"/>
      <c r="T317" s="405"/>
      <c r="U317" s="406"/>
      <c r="V317" s="407" t="str">
        <f>IF(B317&gt;0,(R317-T317)+R317,"")</f>
        <v/>
      </c>
      <c r="W317" s="398"/>
      <c r="X317" s="292" t="str">
        <f>IF(B317&gt;0,IF(AE317&gt;0,(S317-R317)/(R317-T317),""),"")</f>
        <v/>
      </c>
      <c r="Y317" s="418" t="str">
        <f>IF(U317="","",IF(C317&gt;0,AK317,""))</f>
        <v/>
      </c>
      <c r="Z317" s="419" t="str">
        <f>IF(F317&gt;0,AK317+Z316,"")</f>
        <v/>
      </c>
      <c r="AA317" s="284"/>
      <c r="AB317" s="417" t="str">
        <f>IF(B317&gt;0,ABS(R317-T317)*-1,"")</f>
        <v/>
      </c>
      <c r="AC317" s="419" t="str">
        <f>IF(B317="","",IF(Q317="LONG",(U317-R317),(R317-U317)))</f>
        <v/>
      </c>
      <c r="AD317" s="390"/>
      <c r="AE317" s="396" t="str">
        <f t="shared" si="29"/>
        <v/>
      </c>
      <c r="AF317" s="397" t="str">
        <f t="shared" si="30"/>
        <v/>
      </c>
      <c r="AG317" s="392"/>
      <c r="AH317" s="437" t="str">
        <f>IF(B317&gt;0,(R317*O317),"")</f>
        <v/>
      </c>
      <c r="AI317" s="438" t="str">
        <f>IF(B317&gt;0,(U317*O317),"")</f>
        <v/>
      </c>
      <c r="AJ317" s="390"/>
      <c r="AK317" s="437" t="str">
        <f t="shared" si="31"/>
        <v/>
      </c>
      <c r="AL317" s="288" t="str">
        <f t="shared" si="32"/>
        <v/>
      </c>
      <c r="AM317" s="293"/>
    </row>
    <row r="318" spans="1:39" x14ac:dyDescent="0.3">
      <c r="A318" s="236"/>
      <c r="B318" s="401"/>
      <c r="C318" s="274"/>
      <c r="D318" s="285"/>
      <c r="E318" s="286"/>
      <c r="F318" s="286"/>
      <c r="G318" s="286"/>
      <c r="H318" s="287" t="str">
        <f t="shared" si="27"/>
        <v/>
      </c>
      <c r="I318" s="435" t="str">
        <f t="shared" si="26"/>
        <v/>
      </c>
      <c r="J318" s="427" t="str">
        <f t="shared" si="28"/>
        <v/>
      </c>
      <c r="K318" s="382"/>
      <c r="L318" s="411"/>
      <c r="M318" s="425"/>
      <c r="O318" s="415" t="str">
        <f>IF(L318&gt;0,ROUNDDOWN((J318/AB318),2),"")</f>
        <v/>
      </c>
      <c r="P318" s="429" t="str">
        <f>IF(B318&gt;0,(#REF!*O318),"")</f>
        <v/>
      </c>
      <c r="Q318" s="285"/>
      <c r="R318" s="405"/>
      <c r="S318" s="405"/>
      <c r="T318" s="405"/>
      <c r="U318" s="406"/>
      <c r="V318" s="407" t="str">
        <f>IF(B318&gt;0,(R318-T318)+R318,"")</f>
        <v/>
      </c>
      <c r="W318" s="398"/>
      <c r="X318" s="292" t="str">
        <f>IF(B318&gt;0,IF(AE318&gt;0,(S318-R318)/(R318-T318),""),"")</f>
        <v/>
      </c>
      <c r="Y318" s="418" t="str">
        <f>IF(U318="","",IF(C318&gt;0,AK318,""))</f>
        <v/>
      </c>
      <c r="Z318" s="419" t="str">
        <f>IF(F318&gt;0,AK318+Z317,"")</f>
        <v/>
      </c>
      <c r="AA318" s="284"/>
      <c r="AB318" s="417" t="str">
        <f>IF(B318&gt;0,ABS(R318-T318)*-1,"")</f>
        <v/>
      </c>
      <c r="AC318" s="419" t="str">
        <f>IF(B318="","",IF(Q318="LONG",(U318-R318),(R318-U318)))</f>
        <v/>
      </c>
      <c r="AD318" s="390"/>
      <c r="AE318" s="396" t="str">
        <f t="shared" si="29"/>
        <v/>
      </c>
      <c r="AF318" s="397" t="str">
        <f t="shared" si="30"/>
        <v/>
      </c>
      <c r="AG318" s="392"/>
      <c r="AH318" s="437" t="str">
        <f>IF(B318&gt;0,(R318*O318),"")</f>
        <v/>
      </c>
      <c r="AI318" s="438" t="str">
        <f>IF(B318&gt;0,(U318*O318),"")</f>
        <v/>
      </c>
      <c r="AJ318" s="390"/>
      <c r="AK318" s="437" t="str">
        <f t="shared" si="31"/>
        <v/>
      </c>
      <c r="AL318" s="288" t="str">
        <f t="shared" si="32"/>
        <v/>
      </c>
      <c r="AM318" s="293"/>
    </row>
    <row r="319" spans="1:39" x14ac:dyDescent="0.3">
      <c r="A319" s="236"/>
      <c r="B319" s="401"/>
      <c r="C319" s="274"/>
      <c r="D319" s="285"/>
      <c r="E319" s="286"/>
      <c r="F319" s="286"/>
      <c r="G319" s="286"/>
      <c r="H319" s="287" t="str">
        <f t="shared" si="27"/>
        <v/>
      </c>
      <c r="I319" s="435" t="str">
        <f t="shared" ref="I319:I382" si="33">IF(B319&gt;0,I318+Y319,"")</f>
        <v/>
      </c>
      <c r="J319" s="427" t="str">
        <f t="shared" si="28"/>
        <v/>
      </c>
      <c r="K319" s="382"/>
      <c r="L319" s="411"/>
      <c r="M319" s="425"/>
      <c r="O319" s="415" t="str">
        <f>IF(L319&gt;0,ROUNDDOWN((J319/AB319),2),"")</f>
        <v/>
      </c>
      <c r="P319" s="429" t="str">
        <f>IF(B319&gt;0,(#REF!*O319),"")</f>
        <v/>
      </c>
      <c r="Q319" s="285"/>
      <c r="R319" s="405"/>
      <c r="S319" s="405"/>
      <c r="T319" s="405"/>
      <c r="U319" s="406"/>
      <c r="V319" s="407" t="str">
        <f>IF(B319&gt;0,(R319-T319)+R319,"")</f>
        <v/>
      </c>
      <c r="W319" s="398"/>
      <c r="X319" s="292" t="str">
        <f>IF(B319&gt;0,IF(AE319&gt;0,(S319-R319)/(R319-T319),""),"")</f>
        <v/>
      </c>
      <c r="Y319" s="418" t="str">
        <f>IF(U319="","",IF(C319&gt;0,AK319,""))</f>
        <v/>
      </c>
      <c r="Z319" s="419" t="str">
        <f>IF(F319&gt;0,AK319+Z318,"")</f>
        <v/>
      </c>
      <c r="AA319" s="284"/>
      <c r="AB319" s="417" t="str">
        <f>IF(B319&gt;0,ABS(R319-T319)*-1,"")</f>
        <v/>
      </c>
      <c r="AC319" s="419" t="str">
        <f>IF(B319="","",IF(Q319="LONG",(U319-R319),(R319-U319)))</f>
        <v/>
      </c>
      <c r="AD319" s="390"/>
      <c r="AE319" s="396" t="str">
        <f t="shared" si="29"/>
        <v/>
      </c>
      <c r="AF319" s="397" t="str">
        <f t="shared" si="30"/>
        <v/>
      </c>
      <c r="AG319" s="392"/>
      <c r="AH319" s="437" t="str">
        <f>IF(B319&gt;0,(R319*O319),"")</f>
        <v/>
      </c>
      <c r="AI319" s="438" t="str">
        <f>IF(B319&gt;0,(U319*O319),"")</f>
        <v/>
      </c>
      <c r="AJ319" s="390"/>
      <c r="AK319" s="437" t="str">
        <f t="shared" si="31"/>
        <v/>
      </c>
      <c r="AL319" s="288" t="str">
        <f t="shared" si="32"/>
        <v/>
      </c>
      <c r="AM319" s="293"/>
    </row>
    <row r="320" spans="1:39" x14ac:dyDescent="0.3">
      <c r="A320" s="236"/>
      <c r="B320" s="401"/>
      <c r="C320" s="274"/>
      <c r="D320" s="285"/>
      <c r="E320" s="286"/>
      <c r="F320" s="286"/>
      <c r="G320" s="286"/>
      <c r="H320" s="287" t="str">
        <f t="shared" si="27"/>
        <v/>
      </c>
      <c r="I320" s="435" t="str">
        <f t="shared" si="33"/>
        <v/>
      </c>
      <c r="J320" s="427" t="str">
        <f t="shared" si="28"/>
        <v/>
      </c>
      <c r="K320" s="382"/>
      <c r="L320" s="411"/>
      <c r="M320" s="425"/>
      <c r="O320" s="415" t="str">
        <f>IF(L320&gt;0,ROUNDDOWN((J320/AB320),2),"")</f>
        <v/>
      </c>
      <c r="P320" s="429" t="str">
        <f>IF(B320&gt;0,(#REF!*O320),"")</f>
        <v/>
      </c>
      <c r="Q320" s="285"/>
      <c r="R320" s="405"/>
      <c r="S320" s="405"/>
      <c r="T320" s="405"/>
      <c r="U320" s="406"/>
      <c r="V320" s="407" t="str">
        <f>IF(B320&gt;0,(R320-T320)+R320,"")</f>
        <v/>
      </c>
      <c r="W320" s="398"/>
      <c r="X320" s="292" t="str">
        <f>IF(B320&gt;0,IF(AE320&gt;0,(S320-R320)/(R320-T320),""),"")</f>
        <v/>
      </c>
      <c r="Y320" s="418" t="str">
        <f>IF(U320="","",IF(C320&gt;0,AK320,""))</f>
        <v/>
      </c>
      <c r="Z320" s="419" t="str">
        <f>IF(F320&gt;0,AK320+Z319,"")</f>
        <v/>
      </c>
      <c r="AA320" s="284"/>
      <c r="AB320" s="417" t="str">
        <f>IF(B320&gt;0,ABS(R320-T320)*-1,"")</f>
        <v/>
      </c>
      <c r="AC320" s="419" t="str">
        <f>IF(B320="","",IF(Q320="LONG",(U320-R320),(R320-U320)))</f>
        <v/>
      </c>
      <c r="AD320" s="390"/>
      <c r="AE320" s="396" t="str">
        <f t="shared" si="29"/>
        <v/>
      </c>
      <c r="AF320" s="397" t="str">
        <f t="shared" si="30"/>
        <v/>
      </c>
      <c r="AG320" s="392"/>
      <c r="AH320" s="437" t="str">
        <f>IF(B320&gt;0,(R320*O320),"")</f>
        <v/>
      </c>
      <c r="AI320" s="438" t="str">
        <f>IF(B320&gt;0,(U320*O320),"")</f>
        <v/>
      </c>
      <c r="AJ320" s="390"/>
      <c r="AK320" s="437" t="str">
        <f t="shared" si="31"/>
        <v/>
      </c>
      <c r="AL320" s="288" t="str">
        <f t="shared" si="32"/>
        <v/>
      </c>
      <c r="AM320" s="293"/>
    </row>
    <row r="321" spans="1:39" x14ac:dyDescent="0.3">
      <c r="A321" s="236"/>
      <c r="B321" s="401"/>
      <c r="C321" s="274"/>
      <c r="D321" s="285"/>
      <c r="E321" s="286"/>
      <c r="F321" s="286"/>
      <c r="G321" s="286"/>
      <c r="H321" s="287" t="str">
        <f t="shared" si="27"/>
        <v/>
      </c>
      <c r="I321" s="435" t="str">
        <f t="shared" si="33"/>
        <v/>
      </c>
      <c r="J321" s="427" t="str">
        <f t="shared" si="28"/>
        <v/>
      </c>
      <c r="K321" s="382"/>
      <c r="L321" s="411"/>
      <c r="M321" s="425"/>
      <c r="O321" s="415" t="str">
        <f>IF(L321&gt;0,ROUNDDOWN((J321/AB321),2),"")</f>
        <v/>
      </c>
      <c r="P321" s="429" t="str">
        <f>IF(B321&gt;0,(#REF!*O321),"")</f>
        <v/>
      </c>
      <c r="Q321" s="285"/>
      <c r="R321" s="405"/>
      <c r="S321" s="405"/>
      <c r="T321" s="405"/>
      <c r="U321" s="406"/>
      <c r="V321" s="407" t="str">
        <f>IF(B321&gt;0,(R321-T321)+R321,"")</f>
        <v/>
      </c>
      <c r="W321" s="398"/>
      <c r="X321" s="292" t="str">
        <f>IF(B321&gt;0,IF(AE321&gt;0,(S321-R321)/(R321-T321),""),"")</f>
        <v/>
      </c>
      <c r="Y321" s="418" t="str">
        <f>IF(U321="","",IF(C321&gt;0,AK321,""))</f>
        <v/>
      </c>
      <c r="Z321" s="419" t="str">
        <f>IF(F321&gt;0,AK321+Z320,"")</f>
        <v/>
      </c>
      <c r="AA321" s="284"/>
      <c r="AB321" s="417" t="str">
        <f>IF(B321&gt;0,ABS(R321-T321)*-1,"")</f>
        <v/>
      </c>
      <c r="AC321" s="419" t="str">
        <f>IF(B321="","",IF(Q321="LONG",(U321-R321),(R321-U321)))</f>
        <v/>
      </c>
      <c r="AD321" s="390"/>
      <c r="AE321" s="396" t="str">
        <f t="shared" si="29"/>
        <v/>
      </c>
      <c r="AF321" s="397" t="str">
        <f t="shared" si="30"/>
        <v/>
      </c>
      <c r="AG321" s="392"/>
      <c r="AH321" s="437" t="str">
        <f>IF(B321&gt;0,(R321*O321),"")</f>
        <v/>
      </c>
      <c r="AI321" s="438" t="str">
        <f>IF(B321&gt;0,(U321*O321),"")</f>
        <v/>
      </c>
      <c r="AJ321" s="390"/>
      <c r="AK321" s="437" t="str">
        <f t="shared" si="31"/>
        <v/>
      </c>
      <c r="AL321" s="288" t="str">
        <f t="shared" si="32"/>
        <v/>
      </c>
      <c r="AM321" s="293"/>
    </row>
    <row r="322" spans="1:39" x14ac:dyDescent="0.3">
      <c r="A322" s="236"/>
      <c r="B322" s="401"/>
      <c r="C322" s="274"/>
      <c r="D322" s="285"/>
      <c r="E322" s="286"/>
      <c r="F322" s="286"/>
      <c r="G322" s="286"/>
      <c r="H322" s="287" t="str">
        <f t="shared" si="27"/>
        <v/>
      </c>
      <c r="I322" s="435" t="str">
        <f t="shared" si="33"/>
        <v/>
      </c>
      <c r="J322" s="427" t="str">
        <f t="shared" si="28"/>
        <v/>
      </c>
      <c r="K322" s="382"/>
      <c r="L322" s="411"/>
      <c r="M322" s="425"/>
      <c r="O322" s="415" t="str">
        <f>IF(L322&gt;0,ROUNDDOWN((J322/AB322),2),"")</f>
        <v/>
      </c>
      <c r="P322" s="429" t="str">
        <f>IF(B322&gt;0,(#REF!*O322),"")</f>
        <v/>
      </c>
      <c r="Q322" s="285"/>
      <c r="R322" s="405"/>
      <c r="S322" s="405"/>
      <c r="T322" s="405"/>
      <c r="U322" s="406"/>
      <c r="V322" s="407" t="str">
        <f>IF(B322&gt;0,(R322-T322)+R322,"")</f>
        <v/>
      </c>
      <c r="W322" s="398"/>
      <c r="X322" s="292" t="str">
        <f>IF(B322&gt;0,IF(AE322&gt;0,(S322-R322)/(R322-T322),""),"")</f>
        <v/>
      </c>
      <c r="Y322" s="418" t="str">
        <f>IF(U322="","",IF(C322&gt;0,AK322,""))</f>
        <v/>
      </c>
      <c r="Z322" s="419" t="str">
        <f>IF(F322&gt;0,AK322+Z321,"")</f>
        <v/>
      </c>
      <c r="AA322" s="284"/>
      <c r="AB322" s="417" t="str">
        <f>IF(B322&gt;0,ABS(R322-T322)*-1,"")</f>
        <v/>
      </c>
      <c r="AC322" s="419" t="str">
        <f>IF(B322="","",IF(Q322="LONG",(U322-R322),(R322-U322)))</f>
        <v/>
      </c>
      <c r="AD322" s="390"/>
      <c r="AE322" s="396" t="str">
        <f t="shared" si="29"/>
        <v/>
      </c>
      <c r="AF322" s="397" t="str">
        <f t="shared" si="30"/>
        <v/>
      </c>
      <c r="AG322" s="392"/>
      <c r="AH322" s="437" t="str">
        <f>IF(B322&gt;0,(R322*O322),"")</f>
        <v/>
      </c>
      <c r="AI322" s="438" t="str">
        <f>IF(B322&gt;0,(U322*O322),"")</f>
        <v/>
      </c>
      <c r="AJ322" s="390"/>
      <c r="AK322" s="437" t="str">
        <f t="shared" si="31"/>
        <v/>
      </c>
      <c r="AL322" s="288" t="str">
        <f t="shared" si="32"/>
        <v/>
      </c>
      <c r="AM322" s="293"/>
    </row>
    <row r="323" spans="1:39" x14ac:dyDescent="0.3">
      <c r="A323" s="236"/>
      <c r="B323" s="401"/>
      <c r="C323" s="274"/>
      <c r="D323" s="285"/>
      <c r="E323" s="286"/>
      <c r="F323" s="286"/>
      <c r="G323" s="286"/>
      <c r="H323" s="287" t="str">
        <f t="shared" si="27"/>
        <v/>
      </c>
      <c r="I323" s="435" t="str">
        <f t="shared" si="33"/>
        <v/>
      </c>
      <c r="J323" s="427" t="str">
        <f t="shared" si="28"/>
        <v/>
      </c>
      <c r="K323" s="382"/>
      <c r="L323" s="411"/>
      <c r="M323" s="425"/>
      <c r="O323" s="415" t="str">
        <f>IF(L323&gt;0,ROUNDDOWN((J323/AB323),2),"")</f>
        <v/>
      </c>
      <c r="P323" s="429" t="str">
        <f>IF(B323&gt;0,(#REF!*O323),"")</f>
        <v/>
      </c>
      <c r="Q323" s="285"/>
      <c r="R323" s="405"/>
      <c r="S323" s="405"/>
      <c r="T323" s="405"/>
      <c r="U323" s="406"/>
      <c r="V323" s="407" t="str">
        <f>IF(B323&gt;0,(R323-T323)+R323,"")</f>
        <v/>
      </c>
      <c r="W323" s="398"/>
      <c r="X323" s="292" t="str">
        <f>IF(B323&gt;0,IF(AE323&gt;0,(S323-R323)/(R323-T323),""),"")</f>
        <v/>
      </c>
      <c r="Y323" s="418" t="str">
        <f>IF(U323="","",IF(C323&gt;0,AK323,""))</f>
        <v/>
      </c>
      <c r="Z323" s="419" t="str">
        <f>IF(F323&gt;0,AK323+Z322,"")</f>
        <v/>
      </c>
      <c r="AA323" s="284"/>
      <c r="AB323" s="417" t="str">
        <f>IF(B323&gt;0,ABS(R323-T323)*-1,"")</f>
        <v/>
      </c>
      <c r="AC323" s="419" t="str">
        <f>IF(B323="","",IF(Q323="LONG",(U323-R323),(R323-U323)))</f>
        <v/>
      </c>
      <c r="AD323" s="390"/>
      <c r="AE323" s="396" t="str">
        <f t="shared" si="29"/>
        <v/>
      </c>
      <c r="AF323" s="397" t="str">
        <f t="shared" si="30"/>
        <v/>
      </c>
      <c r="AG323" s="392"/>
      <c r="AH323" s="437" t="str">
        <f>IF(B323&gt;0,(R323*O323),"")</f>
        <v/>
      </c>
      <c r="AI323" s="438" t="str">
        <f>IF(B323&gt;0,(U323*O323),"")</f>
        <v/>
      </c>
      <c r="AJ323" s="390"/>
      <c r="AK323" s="437" t="str">
        <f t="shared" si="31"/>
        <v/>
      </c>
      <c r="AL323" s="288" t="str">
        <f t="shared" si="32"/>
        <v/>
      </c>
      <c r="AM323" s="293"/>
    </row>
    <row r="324" spans="1:39" x14ac:dyDescent="0.3">
      <c r="A324" s="236"/>
      <c r="B324" s="401"/>
      <c r="C324" s="274"/>
      <c r="D324" s="285"/>
      <c r="E324" s="286"/>
      <c r="F324" s="286"/>
      <c r="G324" s="286"/>
      <c r="H324" s="287" t="str">
        <f t="shared" si="27"/>
        <v/>
      </c>
      <c r="I324" s="435" t="str">
        <f t="shared" si="33"/>
        <v/>
      </c>
      <c r="J324" s="427" t="str">
        <f t="shared" si="28"/>
        <v/>
      </c>
      <c r="K324" s="382"/>
      <c r="L324" s="411"/>
      <c r="M324" s="425"/>
      <c r="O324" s="415" t="str">
        <f>IF(L324&gt;0,ROUNDDOWN((J324/AB324),2),"")</f>
        <v/>
      </c>
      <c r="P324" s="429" t="str">
        <f>IF(B324&gt;0,(#REF!*O324),"")</f>
        <v/>
      </c>
      <c r="Q324" s="285"/>
      <c r="R324" s="405"/>
      <c r="S324" s="405"/>
      <c r="T324" s="405"/>
      <c r="U324" s="406"/>
      <c r="V324" s="407" t="str">
        <f>IF(B324&gt;0,(R324-T324)+R324,"")</f>
        <v/>
      </c>
      <c r="W324" s="398"/>
      <c r="X324" s="292" t="str">
        <f>IF(B324&gt;0,IF(AE324&gt;0,(S324-R324)/(R324-T324),""),"")</f>
        <v/>
      </c>
      <c r="Y324" s="418" t="str">
        <f>IF(U324="","",IF(C324&gt;0,AK324,""))</f>
        <v/>
      </c>
      <c r="Z324" s="419" t="str">
        <f>IF(F324&gt;0,AK324+Z323,"")</f>
        <v/>
      </c>
      <c r="AA324" s="284"/>
      <c r="AB324" s="417" t="str">
        <f>IF(B324&gt;0,ABS(R324-T324)*-1,"")</f>
        <v/>
      </c>
      <c r="AC324" s="419" t="str">
        <f>IF(B324="","",IF(Q324="LONG",(U324-R324),(R324-U324)))</f>
        <v/>
      </c>
      <c r="AD324" s="390"/>
      <c r="AE324" s="396" t="str">
        <f t="shared" si="29"/>
        <v/>
      </c>
      <c r="AF324" s="397" t="str">
        <f t="shared" si="30"/>
        <v/>
      </c>
      <c r="AG324" s="392"/>
      <c r="AH324" s="437" t="str">
        <f>IF(B324&gt;0,(R324*O324),"")</f>
        <v/>
      </c>
      <c r="AI324" s="438" t="str">
        <f>IF(B324&gt;0,(U324*O324),"")</f>
        <v/>
      </c>
      <c r="AJ324" s="390"/>
      <c r="AK324" s="437" t="str">
        <f t="shared" si="31"/>
        <v/>
      </c>
      <c r="AL324" s="288" t="str">
        <f t="shared" si="32"/>
        <v/>
      </c>
      <c r="AM324" s="293"/>
    </row>
    <row r="325" spans="1:39" x14ac:dyDescent="0.3">
      <c r="A325" s="236"/>
      <c r="B325" s="401"/>
      <c r="C325" s="274"/>
      <c r="D325" s="285"/>
      <c r="E325" s="286"/>
      <c r="F325" s="286"/>
      <c r="G325" s="286"/>
      <c r="H325" s="287" t="str">
        <f t="shared" si="27"/>
        <v/>
      </c>
      <c r="I325" s="435" t="str">
        <f t="shared" si="33"/>
        <v/>
      </c>
      <c r="J325" s="427" t="str">
        <f t="shared" si="28"/>
        <v/>
      </c>
      <c r="K325" s="382"/>
      <c r="L325" s="411"/>
      <c r="M325" s="425"/>
      <c r="O325" s="415" t="str">
        <f>IF(L325&gt;0,ROUNDDOWN((J325/AB325),2),"")</f>
        <v/>
      </c>
      <c r="P325" s="429" t="str">
        <f>IF(B325&gt;0,(#REF!*O325),"")</f>
        <v/>
      </c>
      <c r="Q325" s="285"/>
      <c r="R325" s="405"/>
      <c r="S325" s="405"/>
      <c r="T325" s="405"/>
      <c r="U325" s="406"/>
      <c r="V325" s="407" t="str">
        <f>IF(B325&gt;0,(R325-T325)+R325,"")</f>
        <v/>
      </c>
      <c r="W325" s="398"/>
      <c r="X325" s="292" t="str">
        <f>IF(B325&gt;0,IF(AE325&gt;0,(S325-R325)/(R325-T325),""),"")</f>
        <v/>
      </c>
      <c r="Y325" s="418" t="str">
        <f>IF(U325="","",IF(C325&gt;0,AK325,""))</f>
        <v/>
      </c>
      <c r="Z325" s="419" t="str">
        <f>IF(F325&gt;0,AK325+Z324,"")</f>
        <v/>
      </c>
      <c r="AA325" s="284"/>
      <c r="AB325" s="417" t="str">
        <f>IF(B325&gt;0,ABS(R325-T325)*-1,"")</f>
        <v/>
      </c>
      <c r="AC325" s="419" t="str">
        <f>IF(B325="","",IF(Q325="LONG",(U325-R325),(R325-U325)))</f>
        <v/>
      </c>
      <c r="AD325" s="390"/>
      <c r="AE325" s="396" t="str">
        <f t="shared" si="29"/>
        <v/>
      </c>
      <c r="AF325" s="397" t="str">
        <f t="shared" si="30"/>
        <v/>
      </c>
      <c r="AG325" s="392"/>
      <c r="AH325" s="437" t="str">
        <f>IF(B325&gt;0,(R325*O325),"")</f>
        <v/>
      </c>
      <c r="AI325" s="438" t="str">
        <f>IF(B325&gt;0,(U325*O325),"")</f>
        <v/>
      </c>
      <c r="AJ325" s="390"/>
      <c r="AK325" s="437" t="str">
        <f t="shared" si="31"/>
        <v/>
      </c>
      <c r="AL325" s="288" t="str">
        <f t="shared" si="32"/>
        <v/>
      </c>
      <c r="AM325" s="293"/>
    </row>
    <row r="326" spans="1:39" x14ac:dyDescent="0.3">
      <c r="A326" s="236"/>
      <c r="B326" s="401"/>
      <c r="C326" s="274"/>
      <c r="D326" s="285"/>
      <c r="E326" s="286"/>
      <c r="F326" s="286"/>
      <c r="G326" s="286"/>
      <c r="H326" s="287" t="str">
        <f t="shared" si="27"/>
        <v/>
      </c>
      <c r="I326" s="435" t="str">
        <f t="shared" si="33"/>
        <v/>
      </c>
      <c r="J326" s="427" t="str">
        <f t="shared" si="28"/>
        <v/>
      </c>
      <c r="K326" s="382"/>
      <c r="L326" s="411"/>
      <c r="M326" s="425"/>
      <c r="O326" s="415" t="str">
        <f>IF(L326&gt;0,ROUNDDOWN((J326/AB326),2),"")</f>
        <v/>
      </c>
      <c r="P326" s="429" t="str">
        <f>IF(B326&gt;0,(#REF!*O326),"")</f>
        <v/>
      </c>
      <c r="Q326" s="285"/>
      <c r="R326" s="405"/>
      <c r="S326" s="405"/>
      <c r="T326" s="405"/>
      <c r="U326" s="406"/>
      <c r="V326" s="407" t="str">
        <f>IF(B326&gt;0,(R326-T326)+R326,"")</f>
        <v/>
      </c>
      <c r="W326" s="398"/>
      <c r="X326" s="292" t="str">
        <f>IF(B326&gt;0,IF(AE326&gt;0,(S326-R326)/(R326-T326),""),"")</f>
        <v/>
      </c>
      <c r="Y326" s="418" t="str">
        <f>IF(U326="","",IF(C326&gt;0,AK326,""))</f>
        <v/>
      </c>
      <c r="Z326" s="419" t="str">
        <f>IF(F326&gt;0,AK326+Z325,"")</f>
        <v/>
      </c>
      <c r="AA326" s="284"/>
      <c r="AB326" s="417" t="str">
        <f>IF(B326&gt;0,ABS(R326-T326)*-1,"")</f>
        <v/>
      </c>
      <c r="AC326" s="419" t="str">
        <f>IF(B326="","",IF(Q326="LONG",(U326-R326),(R326-U326)))</f>
        <v/>
      </c>
      <c r="AD326" s="390"/>
      <c r="AE326" s="396" t="str">
        <f t="shared" si="29"/>
        <v/>
      </c>
      <c r="AF326" s="397" t="str">
        <f t="shared" si="30"/>
        <v/>
      </c>
      <c r="AG326" s="392"/>
      <c r="AH326" s="437" t="str">
        <f>IF(B326&gt;0,(R326*O326),"")</f>
        <v/>
      </c>
      <c r="AI326" s="438" t="str">
        <f>IF(B326&gt;0,(U326*O326),"")</f>
        <v/>
      </c>
      <c r="AJ326" s="390"/>
      <c r="AK326" s="437" t="str">
        <f t="shared" si="31"/>
        <v/>
      </c>
      <c r="AL326" s="288" t="str">
        <f t="shared" si="32"/>
        <v/>
      </c>
      <c r="AM326" s="293"/>
    </row>
    <row r="327" spans="1:39" x14ac:dyDescent="0.3">
      <c r="A327" s="236"/>
      <c r="B327" s="401"/>
      <c r="C327" s="274"/>
      <c r="D327" s="285"/>
      <c r="E327" s="286"/>
      <c r="F327" s="286"/>
      <c r="G327" s="286"/>
      <c r="H327" s="287" t="str">
        <f t="shared" si="27"/>
        <v/>
      </c>
      <c r="I327" s="435" t="str">
        <f t="shared" si="33"/>
        <v/>
      </c>
      <c r="J327" s="427" t="str">
        <f t="shared" si="28"/>
        <v/>
      </c>
      <c r="K327" s="382"/>
      <c r="L327" s="411"/>
      <c r="M327" s="425"/>
      <c r="O327" s="415" t="str">
        <f>IF(L327&gt;0,ROUNDDOWN((J327/AB327),2),"")</f>
        <v/>
      </c>
      <c r="P327" s="429" t="str">
        <f>IF(B327&gt;0,(#REF!*O327),"")</f>
        <v/>
      </c>
      <c r="Q327" s="285"/>
      <c r="R327" s="405"/>
      <c r="S327" s="405"/>
      <c r="T327" s="405"/>
      <c r="U327" s="406"/>
      <c r="V327" s="407" t="str">
        <f>IF(B327&gt;0,(R327-T327)+R327,"")</f>
        <v/>
      </c>
      <c r="W327" s="398"/>
      <c r="X327" s="292" t="str">
        <f>IF(B327&gt;0,IF(AE327&gt;0,(S327-R327)/(R327-T327),""),"")</f>
        <v/>
      </c>
      <c r="Y327" s="418" t="str">
        <f>IF(U327="","",IF(C327&gt;0,AK327,""))</f>
        <v/>
      </c>
      <c r="Z327" s="419" t="str">
        <f>IF(F327&gt;0,AK327+Z326,"")</f>
        <v/>
      </c>
      <c r="AA327" s="284"/>
      <c r="AB327" s="417" t="str">
        <f>IF(B327&gt;0,ABS(R327-T327)*-1,"")</f>
        <v/>
      </c>
      <c r="AC327" s="419" t="str">
        <f>IF(B327="","",IF(Q327="LONG",(U327-R327),(R327-U327)))</f>
        <v/>
      </c>
      <c r="AD327" s="390"/>
      <c r="AE327" s="396" t="str">
        <f t="shared" si="29"/>
        <v/>
      </c>
      <c r="AF327" s="397" t="str">
        <f t="shared" si="30"/>
        <v/>
      </c>
      <c r="AG327" s="392"/>
      <c r="AH327" s="437" t="str">
        <f>IF(B327&gt;0,(R327*O327),"")</f>
        <v/>
      </c>
      <c r="AI327" s="438" t="str">
        <f>IF(B327&gt;0,(U327*O327),"")</f>
        <v/>
      </c>
      <c r="AJ327" s="390"/>
      <c r="AK327" s="437" t="str">
        <f t="shared" si="31"/>
        <v/>
      </c>
      <c r="AL327" s="288" t="str">
        <f t="shared" si="32"/>
        <v/>
      </c>
      <c r="AM327" s="293"/>
    </row>
    <row r="328" spans="1:39" x14ac:dyDescent="0.3">
      <c r="A328" s="236"/>
      <c r="B328" s="401"/>
      <c r="C328" s="274"/>
      <c r="D328" s="285"/>
      <c r="E328" s="286"/>
      <c r="F328" s="286"/>
      <c r="G328" s="286"/>
      <c r="H328" s="287" t="str">
        <f t="shared" si="27"/>
        <v/>
      </c>
      <c r="I328" s="435" t="str">
        <f t="shared" si="33"/>
        <v/>
      </c>
      <c r="J328" s="427" t="str">
        <f t="shared" si="28"/>
        <v/>
      </c>
      <c r="K328" s="382"/>
      <c r="L328" s="411"/>
      <c r="M328" s="425"/>
      <c r="O328" s="415" t="str">
        <f>IF(L328&gt;0,ROUNDDOWN((J328/AB328),2),"")</f>
        <v/>
      </c>
      <c r="P328" s="429" t="str">
        <f>IF(B328&gt;0,(#REF!*O328),"")</f>
        <v/>
      </c>
      <c r="Q328" s="285"/>
      <c r="R328" s="405"/>
      <c r="S328" s="405"/>
      <c r="T328" s="405"/>
      <c r="U328" s="406"/>
      <c r="V328" s="407" t="str">
        <f>IF(B328&gt;0,(R328-T328)+R328,"")</f>
        <v/>
      </c>
      <c r="W328" s="398"/>
      <c r="X328" s="292" t="str">
        <f>IF(B328&gt;0,IF(AE328&gt;0,(S328-R328)/(R328-T328),""),"")</f>
        <v/>
      </c>
      <c r="Y328" s="418" t="str">
        <f>IF(U328="","",IF(C328&gt;0,AK328,""))</f>
        <v/>
      </c>
      <c r="Z328" s="419" t="str">
        <f>IF(F328&gt;0,AK328+Z327,"")</f>
        <v/>
      </c>
      <c r="AA328" s="284"/>
      <c r="AB328" s="417" t="str">
        <f>IF(B328&gt;0,ABS(R328-T328)*-1,"")</f>
        <v/>
      </c>
      <c r="AC328" s="419" t="str">
        <f>IF(B328="","",IF(Q328="LONG",(U328-R328),(R328-U328)))</f>
        <v/>
      </c>
      <c r="AD328" s="390"/>
      <c r="AE328" s="396" t="str">
        <f t="shared" si="29"/>
        <v/>
      </c>
      <c r="AF328" s="397" t="str">
        <f t="shared" si="30"/>
        <v/>
      </c>
      <c r="AG328" s="392"/>
      <c r="AH328" s="437" t="str">
        <f>IF(B328&gt;0,(R328*O328),"")</f>
        <v/>
      </c>
      <c r="AI328" s="438" t="str">
        <f>IF(B328&gt;0,(U328*O328),"")</f>
        <v/>
      </c>
      <c r="AJ328" s="390"/>
      <c r="AK328" s="437" t="str">
        <f t="shared" si="31"/>
        <v/>
      </c>
      <c r="AL328" s="288" t="str">
        <f t="shared" si="32"/>
        <v/>
      </c>
      <c r="AM328" s="293"/>
    </row>
    <row r="329" spans="1:39" x14ac:dyDescent="0.3">
      <c r="A329" s="236"/>
      <c r="B329" s="401"/>
      <c r="C329" s="274"/>
      <c r="D329" s="285"/>
      <c r="E329" s="286"/>
      <c r="F329" s="286"/>
      <c r="G329" s="286"/>
      <c r="H329" s="287" t="str">
        <f t="shared" ref="H329:H392" si="34">IF(F329="","",IF(E329&gt;1,ABS(E329-F329),""))</f>
        <v/>
      </c>
      <c r="I329" s="435" t="str">
        <f t="shared" si="33"/>
        <v/>
      </c>
      <c r="J329" s="427" t="str">
        <f t="shared" si="28"/>
        <v/>
      </c>
      <c r="K329" s="382"/>
      <c r="L329" s="411"/>
      <c r="M329" s="425"/>
      <c r="O329" s="415" t="str">
        <f>IF(L329&gt;0,ROUNDDOWN((J329/AB329),2),"")</f>
        <v/>
      </c>
      <c r="P329" s="429" t="str">
        <f>IF(B329&gt;0,(#REF!*O329),"")</f>
        <v/>
      </c>
      <c r="Q329" s="285"/>
      <c r="R329" s="405"/>
      <c r="S329" s="405"/>
      <c r="T329" s="405"/>
      <c r="U329" s="406"/>
      <c r="V329" s="407" t="str">
        <f>IF(B329&gt;0,(R329-T329)+R329,"")</f>
        <v/>
      </c>
      <c r="W329" s="398"/>
      <c r="X329" s="292" t="str">
        <f>IF(B329&gt;0,IF(AE329&gt;0,(S329-R329)/(R329-T329),""),"")</f>
        <v/>
      </c>
      <c r="Y329" s="418" t="str">
        <f>IF(U329="","",IF(C329&gt;0,AK329,""))</f>
        <v/>
      </c>
      <c r="Z329" s="419" t="str">
        <f>IF(F329&gt;0,AK329+Z328,"")</f>
        <v/>
      </c>
      <c r="AA329" s="284"/>
      <c r="AB329" s="417" t="str">
        <f>IF(B329&gt;0,ABS(R329-T329)*-1,"")</f>
        <v/>
      </c>
      <c r="AC329" s="419" t="str">
        <f>IF(B329="","",IF(Q329="LONG",(U329-R329),(R329-U329)))</f>
        <v/>
      </c>
      <c r="AD329" s="390"/>
      <c r="AE329" s="396" t="str">
        <f t="shared" si="29"/>
        <v/>
      </c>
      <c r="AF329" s="397" t="str">
        <f t="shared" si="30"/>
        <v/>
      </c>
      <c r="AG329" s="392"/>
      <c r="AH329" s="437" t="str">
        <f>IF(B329&gt;0,(R329*O329),"")</f>
        <v/>
      </c>
      <c r="AI329" s="438" t="str">
        <f>IF(B329&gt;0,(U329*O329),"")</f>
        <v/>
      </c>
      <c r="AJ329" s="390"/>
      <c r="AK329" s="437" t="str">
        <f t="shared" si="31"/>
        <v/>
      </c>
      <c r="AL329" s="288" t="str">
        <f t="shared" si="32"/>
        <v/>
      </c>
      <c r="AM329" s="293"/>
    </row>
    <row r="330" spans="1:39" x14ac:dyDescent="0.3">
      <c r="A330" s="236"/>
      <c r="B330" s="401"/>
      <c r="C330" s="274"/>
      <c r="D330" s="285"/>
      <c r="E330" s="286"/>
      <c r="F330" s="286"/>
      <c r="G330" s="286"/>
      <c r="H330" s="287" t="str">
        <f t="shared" si="34"/>
        <v/>
      </c>
      <c r="I330" s="435" t="str">
        <f t="shared" si="33"/>
        <v/>
      </c>
      <c r="J330" s="427" t="str">
        <f t="shared" si="28"/>
        <v/>
      </c>
      <c r="K330" s="382"/>
      <c r="L330" s="411"/>
      <c r="M330" s="425"/>
      <c r="O330" s="415" t="str">
        <f>IF(L330&gt;0,ROUNDDOWN((J330/AB330),2),"")</f>
        <v/>
      </c>
      <c r="P330" s="429" t="str">
        <f>IF(B330&gt;0,(#REF!*O330),"")</f>
        <v/>
      </c>
      <c r="Q330" s="285"/>
      <c r="R330" s="405"/>
      <c r="S330" s="405"/>
      <c r="T330" s="405"/>
      <c r="U330" s="406"/>
      <c r="V330" s="407" t="str">
        <f>IF(B330&gt;0,(R330-T330)+R330,"")</f>
        <v/>
      </c>
      <c r="W330" s="398"/>
      <c r="X330" s="292" t="str">
        <f>IF(B330&gt;0,IF(AE330&gt;0,(S330-R330)/(R330-T330),""),"")</f>
        <v/>
      </c>
      <c r="Y330" s="418" t="str">
        <f>IF(U330="","",IF(C330&gt;0,AK330,""))</f>
        <v/>
      </c>
      <c r="Z330" s="419" t="str">
        <f>IF(F330&gt;0,AK330+Z329,"")</f>
        <v/>
      </c>
      <c r="AA330" s="284"/>
      <c r="AB330" s="417" t="str">
        <f>IF(B330&gt;0,ABS(R330-T330)*-1,"")</f>
        <v/>
      </c>
      <c r="AC330" s="419" t="str">
        <f>IF(B330="","",IF(Q330="LONG",(U330-R330),(R330-U330)))</f>
        <v/>
      </c>
      <c r="AD330" s="390"/>
      <c r="AE330" s="396" t="str">
        <f t="shared" si="29"/>
        <v/>
      </c>
      <c r="AF330" s="397" t="str">
        <f t="shared" si="30"/>
        <v/>
      </c>
      <c r="AG330" s="392"/>
      <c r="AH330" s="437" t="str">
        <f>IF(B330&gt;0,(R330*O330),"")</f>
        <v/>
      </c>
      <c r="AI330" s="438" t="str">
        <f>IF(B330&gt;0,(U330*O330),"")</f>
        <v/>
      </c>
      <c r="AJ330" s="390"/>
      <c r="AK330" s="437" t="str">
        <f t="shared" si="31"/>
        <v/>
      </c>
      <c r="AL330" s="288" t="str">
        <f t="shared" si="32"/>
        <v/>
      </c>
      <c r="AM330" s="293"/>
    </row>
    <row r="331" spans="1:39" x14ac:dyDescent="0.3">
      <c r="A331" s="236"/>
      <c r="B331" s="401"/>
      <c r="C331" s="274"/>
      <c r="D331" s="285"/>
      <c r="E331" s="286"/>
      <c r="F331" s="286"/>
      <c r="G331" s="286"/>
      <c r="H331" s="287" t="str">
        <f t="shared" si="34"/>
        <v/>
      </c>
      <c r="I331" s="435" t="str">
        <f t="shared" si="33"/>
        <v/>
      </c>
      <c r="J331" s="427" t="str">
        <f t="shared" si="28"/>
        <v/>
      </c>
      <c r="K331" s="382"/>
      <c r="L331" s="411"/>
      <c r="M331" s="425"/>
      <c r="O331" s="415" t="str">
        <f>IF(L331&gt;0,ROUNDDOWN((J331/AB331),2),"")</f>
        <v/>
      </c>
      <c r="P331" s="429" t="str">
        <f>IF(B331&gt;0,(#REF!*O331),"")</f>
        <v/>
      </c>
      <c r="Q331" s="285"/>
      <c r="R331" s="405"/>
      <c r="S331" s="405"/>
      <c r="T331" s="405"/>
      <c r="U331" s="406"/>
      <c r="V331" s="407" t="str">
        <f>IF(B331&gt;0,(R331-T331)+R331,"")</f>
        <v/>
      </c>
      <c r="W331" s="398"/>
      <c r="X331" s="292" t="str">
        <f>IF(B331&gt;0,IF(AE331&gt;0,(S331-R331)/(R331-T331),""),"")</f>
        <v/>
      </c>
      <c r="Y331" s="418" t="str">
        <f>IF(U331="","",IF(C331&gt;0,AK331,""))</f>
        <v/>
      </c>
      <c r="Z331" s="419" t="str">
        <f>IF(F331&gt;0,AK331+Z330,"")</f>
        <v/>
      </c>
      <c r="AA331" s="284"/>
      <c r="AB331" s="417" t="str">
        <f>IF(B331&gt;0,ABS(R331-T331)*-1,"")</f>
        <v/>
      </c>
      <c r="AC331" s="419" t="str">
        <f>IF(B331="","",IF(Q331="LONG",(U331-R331),(R331-U331)))</f>
        <v/>
      </c>
      <c r="AD331" s="390"/>
      <c r="AE331" s="396" t="str">
        <f t="shared" si="29"/>
        <v/>
      </c>
      <c r="AF331" s="397" t="str">
        <f t="shared" si="30"/>
        <v/>
      </c>
      <c r="AG331" s="392"/>
      <c r="AH331" s="437" t="str">
        <f>IF(B331&gt;0,(R331*O331),"")</f>
        <v/>
      </c>
      <c r="AI331" s="438" t="str">
        <f>IF(B331&gt;0,(U331*O331),"")</f>
        <v/>
      </c>
      <c r="AJ331" s="390"/>
      <c r="AK331" s="437" t="str">
        <f t="shared" si="31"/>
        <v/>
      </c>
      <c r="AL331" s="288" t="str">
        <f t="shared" si="32"/>
        <v/>
      </c>
      <c r="AM331" s="293"/>
    </row>
    <row r="332" spans="1:39" x14ac:dyDescent="0.3">
      <c r="A332" s="236"/>
      <c r="B332" s="401"/>
      <c r="C332" s="274"/>
      <c r="D332" s="285"/>
      <c r="E332" s="286"/>
      <c r="F332" s="286"/>
      <c r="G332" s="286"/>
      <c r="H332" s="287" t="str">
        <f t="shared" si="34"/>
        <v/>
      </c>
      <c r="I332" s="435" t="str">
        <f t="shared" si="33"/>
        <v/>
      </c>
      <c r="J332" s="427" t="str">
        <f t="shared" ref="J332:J395" si="35">IF(B332&gt;0,I331*L332*-1,"")</f>
        <v/>
      </c>
      <c r="K332" s="382"/>
      <c r="L332" s="411"/>
      <c r="M332" s="425"/>
      <c r="O332" s="415" t="str">
        <f>IF(L332&gt;0,ROUNDDOWN((J332/AB332),2),"")</f>
        <v/>
      </c>
      <c r="P332" s="429" t="str">
        <f>IF(B332&gt;0,(#REF!*O332),"")</f>
        <v/>
      </c>
      <c r="Q332" s="285"/>
      <c r="R332" s="405"/>
      <c r="S332" s="405"/>
      <c r="T332" s="405"/>
      <c r="U332" s="406"/>
      <c r="V332" s="407" t="str">
        <f>IF(B332&gt;0,(R332-T332)+R332,"")</f>
        <v/>
      </c>
      <c r="W332" s="398"/>
      <c r="X332" s="292" t="str">
        <f>IF(B332&gt;0,IF(AE332&gt;0,(S332-R332)/(R332-T332),""),"")</f>
        <v/>
      </c>
      <c r="Y332" s="418" t="str">
        <f>IF(U332="","",IF(C332&gt;0,AK332,""))</f>
        <v/>
      </c>
      <c r="Z332" s="419" t="str">
        <f>IF(F332&gt;0,AK332+Z331,"")</f>
        <v/>
      </c>
      <c r="AA332" s="284"/>
      <c r="AB332" s="417" t="str">
        <f>IF(B332&gt;0,ABS(R332-T332)*-1,"")</f>
        <v/>
      </c>
      <c r="AC332" s="419" t="str">
        <f>IF(B332="","",IF(Q332="LONG",(U332-R332),(R332-U332)))</f>
        <v/>
      </c>
      <c r="AD332" s="390"/>
      <c r="AE332" s="396" t="str">
        <f t="shared" ref="AE332:AE395" si="36">IF(C332&gt;0,R332/M332,"")</f>
        <v/>
      </c>
      <c r="AF332" s="397" t="str">
        <f t="shared" ref="AF332:AF395" si="37">IF(C332&gt;0,M332/R332,"")</f>
        <v/>
      </c>
      <c r="AG332" s="392"/>
      <c r="AH332" s="437" t="str">
        <f>IF(B332&gt;0,(R332*O332),"")</f>
        <v/>
      </c>
      <c r="AI332" s="438" t="str">
        <f>IF(B332&gt;0,(U332*O332),"")</f>
        <v/>
      </c>
      <c r="AJ332" s="390"/>
      <c r="AK332" s="437" t="str">
        <f t="shared" ref="AK332:AK395" si="38">IF(C332&gt;0,AI332-AH332,"")</f>
        <v/>
      </c>
      <c r="AL332" s="288" t="str">
        <f t="shared" ref="AL332:AL395" si="39">IF(B332&gt;0,IF(O332&gt;0,(Y332/I332),""),"")</f>
        <v/>
      </c>
      <c r="AM332" s="293"/>
    </row>
    <row r="333" spans="1:39" x14ac:dyDescent="0.3">
      <c r="A333" s="236"/>
      <c r="B333" s="401"/>
      <c r="C333" s="274"/>
      <c r="D333" s="285"/>
      <c r="E333" s="286"/>
      <c r="F333" s="286"/>
      <c r="G333" s="286"/>
      <c r="H333" s="287" t="str">
        <f t="shared" si="34"/>
        <v/>
      </c>
      <c r="I333" s="435" t="str">
        <f t="shared" si="33"/>
        <v/>
      </c>
      <c r="J333" s="427" t="str">
        <f t="shared" si="35"/>
        <v/>
      </c>
      <c r="K333" s="382"/>
      <c r="L333" s="411"/>
      <c r="M333" s="425"/>
      <c r="O333" s="415" t="str">
        <f>IF(L333&gt;0,ROUNDDOWN((J333/AB333),2),"")</f>
        <v/>
      </c>
      <c r="P333" s="429" t="str">
        <f>IF(B333&gt;0,(#REF!*O333),"")</f>
        <v/>
      </c>
      <c r="Q333" s="285"/>
      <c r="R333" s="405"/>
      <c r="S333" s="405"/>
      <c r="T333" s="405"/>
      <c r="U333" s="406"/>
      <c r="V333" s="407" t="str">
        <f>IF(B333&gt;0,(R333-T333)+R333,"")</f>
        <v/>
      </c>
      <c r="W333" s="398"/>
      <c r="X333" s="292" t="str">
        <f>IF(B333&gt;0,IF(AE333&gt;0,(S333-R333)/(R333-T333),""),"")</f>
        <v/>
      </c>
      <c r="Y333" s="418" t="str">
        <f>IF(U333="","",IF(C333&gt;0,AK333,""))</f>
        <v/>
      </c>
      <c r="Z333" s="419" t="str">
        <f>IF(F333&gt;0,AK333+Z332,"")</f>
        <v/>
      </c>
      <c r="AA333" s="284"/>
      <c r="AB333" s="417" t="str">
        <f>IF(B333&gt;0,ABS(R333-T333)*-1,"")</f>
        <v/>
      </c>
      <c r="AC333" s="419" t="str">
        <f>IF(B333="","",IF(Q333="LONG",(U333-R333),(R333-U333)))</f>
        <v/>
      </c>
      <c r="AD333" s="390"/>
      <c r="AE333" s="396" t="str">
        <f t="shared" si="36"/>
        <v/>
      </c>
      <c r="AF333" s="397" t="str">
        <f t="shared" si="37"/>
        <v/>
      </c>
      <c r="AG333" s="392"/>
      <c r="AH333" s="437" t="str">
        <f>IF(B333&gt;0,(R333*O333),"")</f>
        <v/>
      </c>
      <c r="AI333" s="438" t="str">
        <f>IF(B333&gt;0,(U333*O333),"")</f>
        <v/>
      </c>
      <c r="AJ333" s="390"/>
      <c r="AK333" s="437" t="str">
        <f t="shared" si="38"/>
        <v/>
      </c>
      <c r="AL333" s="288" t="str">
        <f t="shared" si="39"/>
        <v/>
      </c>
      <c r="AM333" s="293"/>
    </row>
    <row r="334" spans="1:39" x14ac:dyDescent="0.3">
      <c r="A334" s="236"/>
      <c r="B334" s="401"/>
      <c r="C334" s="274"/>
      <c r="D334" s="285"/>
      <c r="E334" s="286"/>
      <c r="F334" s="286"/>
      <c r="G334" s="286"/>
      <c r="H334" s="287" t="str">
        <f t="shared" si="34"/>
        <v/>
      </c>
      <c r="I334" s="435" t="str">
        <f t="shared" si="33"/>
        <v/>
      </c>
      <c r="J334" s="427" t="str">
        <f t="shared" si="35"/>
        <v/>
      </c>
      <c r="K334" s="382"/>
      <c r="L334" s="411"/>
      <c r="M334" s="425"/>
      <c r="O334" s="415" t="str">
        <f>IF(L334&gt;0,ROUNDDOWN((J334/AB334),2),"")</f>
        <v/>
      </c>
      <c r="P334" s="429" t="str">
        <f>IF(B334&gt;0,(#REF!*O334),"")</f>
        <v/>
      </c>
      <c r="Q334" s="285"/>
      <c r="R334" s="405"/>
      <c r="S334" s="405"/>
      <c r="T334" s="405"/>
      <c r="U334" s="406"/>
      <c r="V334" s="407" t="str">
        <f>IF(B334&gt;0,(R334-T334)+R334,"")</f>
        <v/>
      </c>
      <c r="W334" s="398"/>
      <c r="X334" s="292" t="str">
        <f>IF(B334&gt;0,IF(AE334&gt;0,(S334-R334)/(R334-T334),""),"")</f>
        <v/>
      </c>
      <c r="Y334" s="418" t="str">
        <f>IF(U334="","",IF(C334&gt;0,AK334,""))</f>
        <v/>
      </c>
      <c r="Z334" s="419" t="str">
        <f>IF(F334&gt;0,AK334+Z333,"")</f>
        <v/>
      </c>
      <c r="AA334" s="284"/>
      <c r="AB334" s="417" t="str">
        <f>IF(B334&gt;0,ABS(R334-T334)*-1,"")</f>
        <v/>
      </c>
      <c r="AC334" s="419" t="str">
        <f>IF(B334="","",IF(Q334="LONG",(U334-R334),(R334-U334)))</f>
        <v/>
      </c>
      <c r="AD334" s="390"/>
      <c r="AE334" s="396" t="str">
        <f t="shared" si="36"/>
        <v/>
      </c>
      <c r="AF334" s="397" t="str">
        <f t="shared" si="37"/>
        <v/>
      </c>
      <c r="AG334" s="392"/>
      <c r="AH334" s="437" t="str">
        <f>IF(B334&gt;0,(R334*O334),"")</f>
        <v/>
      </c>
      <c r="AI334" s="438" t="str">
        <f>IF(B334&gt;0,(U334*O334),"")</f>
        <v/>
      </c>
      <c r="AJ334" s="390"/>
      <c r="AK334" s="437" t="str">
        <f t="shared" si="38"/>
        <v/>
      </c>
      <c r="AL334" s="288" t="str">
        <f t="shared" si="39"/>
        <v/>
      </c>
      <c r="AM334" s="293"/>
    </row>
    <row r="335" spans="1:39" x14ac:dyDescent="0.3">
      <c r="A335" s="236"/>
      <c r="B335" s="401"/>
      <c r="C335" s="274"/>
      <c r="D335" s="285"/>
      <c r="E335" s="286"/>
      <c r="F335" s="286"/>
      <c r="G335" s="286"/>
      <c r="H335" s="287" t="str">
        <f t="shared" si="34"/>
        <v/>
      </c>
      <c r="I335" s="435" t="str">
        <f t="shared" si="33"/>
        <v/>
      </c>
      <c r="J335" s="427" t="str">
        <f t="shared" si="35"/>
        <v/>
      </c>
      <c r="K335" s="382"/>
      <c r="L335" s="411"/>
      <c r="M335" s="425"/>
      <c r="O335" s="415" t="str">
        <f>IF(L335&gt;0,ROUNDDOWN((J335/AB335),2),"")</f>
        <v/>
      </c>
      <c r="P335" s="429" t="str">
        <f>IF(B335&gt;0,(#REF!*O335),"")</f>
        <v/>
      </c>
      <c r="Q335" s="285"/>
      <c r="R335" s="405"/>
      <c r="S335" s="405"/>
      <c r="T335" s="405"/>
      <c r="U335" s="406"/>
      <c r="V335" s="407" t="str">
        <f>IF(B335&gt;0,(R335-T335)+R335,"")</f>
        <v/>
      </c>
      <c r="W335" s="398"/>
      <c r="X335" s="292" t="str">
        <f>IF(B335&gt;0,IF(AE335&gt;0,(S335-R335)/(R335-T335),""),"")</f>
        <v/>
      </c>
      <c r="Y335" s="418" t="str">
        <f>IF(U335="","",IF(C335&gt;0,AK335,""))</f>
        <v/>
      </c>
      <c r="Z335" s="419" t="str">
        <f>IF(F335&gt;0,AK335+Z334,"")</f>
        <v/>
      </c>
      <c r="AA335" s="284"/>
      <c r="AB335" s="417" t="str">
        <f>IF(B335&gt;0,ABS(R335-T335)*-1,"")</f>
        <v/>
      </c>
      <c r="AC335" s="419" t="str">
        <f>IF(B335="","",IF(Q335="LONG",(U335-R335),(R335-U335)))</f>
        <v/>
      </c>
      <c r="AD335" s="390"/>
      <c r="AE335" s="396" t="str">
        <f t="shared" si="36"/>
        <v/>
      </c>
      <c r="AF335" s="397" t="str">
        <f t="shared" si="37"/>
        <v/>
      </c>
      <c r="AG335" s="392"/>
      <c r="AH335" s="437" t="str">
        <f>IF(B335&gt;0,(R335*O335),"")</f>
        <v/>
      </c>
      <c r="AI335" s="438" t="str">
        <f>IF(B335&gt;0,(U335*O335),"")</f>
        <v/>
      </c>
      <c r="AJ335" s="390"/>
      <c r="AK335" s="437" t="str">
        <f t="shared" si="38"/>
        <v/>
      </c>
      <c r="AL335" s="288" t="str">
        <f t="shared" si="39"/>
        <v/>
      </c>
      <c r="AM335" s="293"/>
    </row>
    <row r="336" spans="1:39" x14ac:dyDescent="0.3">
      <c r="A336" s="236"/>
      <c r="B336" s="401"/>
      <c r="C336" s="274"/>
      <c r="D336" s="285"/>
      <c r="E336" s="286"/>
      <c r="F336" s="286"/>
      <c r="G336" s="286"/>
      <c r="H336" s="287" t="str">
        <f t="shared" si="34"/>
        <v/>
      </c>
      <c r="I336" s="435" t="str">
        <f t="shared" si="33"/>
        <v/>
      </c>
      <c r="J336" s="427" t="str">
        <f t="shared" si="35"/>
        <v/>
      </c>
      <c r="K336" s="382"/>
      <c r="L336" s="411"/>
      <c r="M336" s="425"/>
      <c r="O336" s="415" t="str">
        <f>IF(L336&gt;0,ROUNDDOWN((J336/AB336),2),"")</f>
        <v/>
      </c>
      <c r="P336" s="429" t="str">
        <f>IF(B336&gt;0,(#REF!*O336),"")</f>
        <v/>
      </c>
      <c r="Q336" s="285"/>
      <c r="R336" s="405"/>
      <c r="S336" s="405"/>
      <c r="T336" s="405"/>
      <c r="U336" s="406"/>
      <c r="V336" s="407" t="str">
        <f>IF(B336&gt;0,(R336-T336)+R336,"")</f>
        <v/>
      </c>
      <c r="W336" s="398"/>
      <c r="X336" s="292" t="str">
        <f>IF(B336&gt;0,IF(AE336&gt;0,(S336-R336)/(R336-T336),""),"")</f>
        <v/>
      </c>
      <c r="Y336" s="418" t="str">
        <f>IF(U336="","",IF(C336&gt;0,AK336,""))</f>
        <v/>
      </c>
      <c r="Z336" s="419" t="str">
        <f>IF(F336&gt;0,AK336+Z335,"")</f>
        <v/>
      </c>
      <c r="AA336" s="284"/>
      <c r="AB336" s="417" t="str">
        <f>IF(B336&gt;0,ABS(R336-T336)*-1,"")</f>
        <v/>
      </c>
      <c r="AC336" s="419" t="str">
        <f>IF(B336="","",IF(Q336="LONG",(U336-R336),(R336-U336)))</f>
        <v/>
      </c>
      <c r="AD336" s="390"/>
      <c r="AE336" s="396" t="str">
        <f t="shared" si="36"/>
        <v/>
      </c>
      <c r="AF336" s="397" t="str">
        <f t="shared" si="37"/>
        <v/>
      </c>
      <c r="AG336" s="392"/>
      <c r="AH336" s="437" t="str">
        <f>IF(B336&gt;0,(R336*O336),"")</f>
        <v/>
      </c>
      <c r="AI336" s="438" t="str">
        <f>IF(B336&gt;0,(U336*O336),"")</f>
        <v/>
      </c>
      <c r="AJ336" s="390"/>
      <c r="AK336" s="437" t="str">
        <f t="shared" si="38"/>
        <v/>
      </c>
      <c r="AL336" s="288" t="str">
        <f t="shared" si="39"/>
        <v/>
      </c>
      <c r="AM336" s="293"/>
    </row>
    <row r="337" spans="1:39" x14ac:dyDescent="0.3">
      <c r="A337" s="236"/>
      <c r="B337" s="401"/>
      <c r="C337" s="274"/>
      <c r="D337" s="285"/>
      <c r="E337" s="286"/>
      <c r="F337" s="286"/>
      <c r="G337" s="286"/>
      <c r="H337" s="287" t="str">
        <f t="shared" si="34"/>
        <v/>
      </c>
      <c r="I337" s="435" t="str">
        <f t="shared" si="33"/>
        <v/>
      </c>
      <c r="J337" s="427" t="str">
        <f t="shared" si="35"/>
        <v/>
      </c>
      <c r="K337" s="382"/>
      <c r="L337" s="411"/>
      <c r="M337" s="425"/>
      <c r="O337" s="415" t="str">
        <f>IF(L337&gt;0,ROUNDDOWN((J337/AB337),2),"")</f>
        <v/>
      </c>
      <c r="P337" s="429" t="str">
        <f>IF(B337&gt;0,(#REF!*O337),"")</f>
        <v/>
      </c>
      <c r="Q337" s="285"/>
      <c r="R337" s="405"/>
      <c r="S337" s="405"/>
      <c r="T337" s="405"/>
      <c r="U337" s="406"/>
      <c r="V337" s="407" t="str">
        <f>IF(B337&gt;0,(R337-T337)+R337,"")</f>
        <v/>
      </c>
      <c r="W337" s="398"/>
      <c r="X337" s="292" t="str">
        <f>IF(B337&gt;0,IF(AE337&gt;0,(S337-R337)/(R337-T337),""),"")</f>
        <v/>
      </c>
      <c r="Y337" s="418" t="str">
        <f>IF(U337="","",IF(C337&gt;0,AK337,""))</f>
        <v/>
      </c>
      <c r="Z337" s="419" t="str">
        <f>IF(F337&gt;0,AK337+Z336,"")</f>
        <v/>
      </c>
      <c r="AA337" s="284"/>
      <c r="AB337" s="417" t="str">
        <f>IF(B337&gt;0,ABS(R337-T337)*-1,"")</f>
        <v/>
      </c>
      <c r="AC337" s="419" t="str">
        <f>IF(B337="","",IF(Q337="LONG",(U337-R337),(R337-U337)))</f>
        <v/>
      </c>
      <c r="AD337" s="390"/>
      <c r="AE337" s="396" t="str">
        <f t="shared" si="36"/>
        <v/>
      </c>
      <c r="AF337" s="397" t="str">
        <f t="shared" si="37"/>
        <v/>
      </c>
      <c r="AG337" s="392"/>
      <c r="AH337" s="437" t="str">
        <f>IF(B337&gt;0,(R337*O337),"")</f>
        <v/>
      </c>
      <c r="AI337" s="438" t="str">
        <f>IF(B337&gt;0,(U337*O337),"")</f>
        <v/>
      </c>
      <c r="AJ337" s="390"/>
      <c r="AK337" s="437" t="str">
        <f t="shared" si="38"/>
        <v/>
      </c>
      <c r="AL337" s="288" t="str">
        <f t="shared" si="39"/>
        <v/>
      </c>
      <c r="AM337" s="293"/>
    </row>
    <row r="338" spans="1:39" x14ac:dyDescent="0.3">
      <c r="A338" s="236"/>
      <c r="B338" s="401"/>
      <c r="C338" s="274"/>
      <c r="D338" s="285"/>
      <c r="E338" s="286"/>
      <c r="F338" s="286"/>
      <c r="G338" s="286"/>
      <c r="H338" s="287" t="str">
        <f t="shared" si="34"/>
        <v/>
      </c>
      <c r="I338" s="435" t="str">
        <f t="shared" si="33"/>
        <v/>
      </c>
      <c r="J338" s="427" t="str">
        <f t="shared" si="35"/>
        <v/>
      </c>
      <c r="K338" s="382"/>
      <c r="L338" s="411"/>
      <c r="M338" s="425"/>
      <c r="O338" s="415" t="str">
        <f>IF(L338&gt;0,ROUNDDOWN((J338/AB338),2),"")</f>
        <v/>
      </c>
      <c r="P338" s="429" t="str">
        <f>IF(B338&gt;0,(#REF!*O338),"")</f>
        <v/>
      </c>
      <c r="Q338" s="285"/>
      <c r="R338" s="405"/>
      <c r="S338" s="405"/>
      <c r="T338" s="405"/>
      <c r="U338" s="406"/>
      <c r="V338" s="407" t="str">
        <f>IF(B338&gt;0,(R338-T338)+R338,"")</f>
        <v/>
      </c>
      <c r="W338" s="398"/>
      <c r="X338" s="292" t="str">
        <f>IF(B338&gt;0,IF(AE338&gt;0,(S338-R338)/(R338-T338),""),"")</f>
        <v/>
      </c>
      <c r="Y338" s="418" t="str">
        <f>IF(U338="","",IF(C338&gt;0,AK338,""))</f>
        <v/>
      </c>
      <c r="Z338" s="419" t="str">
        <f>IF(F338&gt;0,AK338+Z337,"")</f>
        <v/>
      </c>
      <c r="AA338" s="284"/>
      <c r="AB338" s="417" t="str">
        <f>IF(B338&gt;0,ABS(R338-T338)*-1,"")</f>
        <v/>
      </c>
      <c r="AC338" s="419" t="str">
        <f>IF(B338="","",IF(Q338="LONG",(U338-R338),(R338-U338)))</f>
        <v/>
      </c>
      <c r="AD338" s="390"/>
      <c r="AE338" s="396" t="str">
        <f t="shared" si="36"/>
        <v/>
      </c>
      <c r="AF338" s="397" t="str">
        <f t="shared" si="37"/>
        <v/>
      </c>
      <c r="AG338" s="392"/>
      <c r="AH338" s="437" t="str">
        <f>IF(B338&gt;0,(R338*O338),"")</f>
        <v/>
      </c>
      <c r="AI338" s="438" t="str">
        <f>IF(B338&gt;0,(U338*O338),"")</f>
        <v/>
      </c>
      <c r="AJ338" s="390"/>
      <c r="AK338" s="437" t="str">
        <f t="shared" si="38"/>
        <v/>
      </c>
      <c r="AL338" s="288" t="str">
        <f t="shared" si="39"/>
        <v/>
      </c>
      <c r="AM338" s="293"/>
    </row>
    <row r="339" spans="1:39" x14ac:dyDescent="0.3">
      <c r="A339" s="236"/>
      <c r="B339" s="401"/>
      <c r="C339" s="274"/>
      <c r="D339" s="285"/>
      <c r="E339" s="286"/>
      <c r="F339" s="286"/>
      <c r="G339" s="286"/>
      <c r="H339" s="287" t="str">
        <f t="shared" si="34"/>
        <v/>
      </c>
      <c r="I339" s="435" t="str">
        <f t="shared" si="33"/>
        <v/>
      </c>
      <c r="J339" s="427" t="str">
        <f t="shared" si="35"/>
        <v/>
      </c>
      <c r="K339" s="382"/>
      <c r="L339" s="411"/>
      <c r="M339" s="425"/>
      <c r="O339" s="415" t="str">
        <f>IF(L339&gt;0,ROUNDDOWN((J339/AB339),2),"")</f>
        <v/>
      </c>
      <c r="P339" s="429" t="str">
        <f>IF(B339&gt;0,(#REF!*O339),"")</f>
        <v/>
      </c>
      <c r="Q339" s="285"/>
      <c r="R339" s="405"/>
      <c r="S339" s="405"/>
      <c r="T339" s="405"/>
      <c r="U339" s="406"/>
      <c r="V339" s="407" t="str">
        <f>IF(B339&gt;0,(R339-T339)+R339,"")</f>
        <v/>
      </c>
      <c r="W339" s="398"/>
      <c r="X339" s="292" t="str">
        <f>IF(B339&gt;0,IF(AE339&gt;0,(S339-R339)/(R339-T339),""),"")</f>
        <v/>
      </c>
      <c r="Y339" s="418" t="str">
        <f>IF(U339="","",IF(C339&gt;0,AK339,""))</f>
        <v/>
      </c>
      <c r="Z339" s="419" t="str">
        <f>IF(F339&gt;0,AK339+Z338,"")</f>
        <v/>
      </c>
      <c r="AA339" s="284"/>
      <c r="AB339" s="417" t="str">
        <f>IF(B339&gt;0,ABS(R339-T339)*-1,"")</f>
        <v/>
      </c>
      <c r="AC339" s="419" t="str">
        <f>IF(B339="","",IF(Q339="LONG",(U339-R339),(R339-U339)))</f>
        <v/>
      </c>
      <c r="AD339" s="390"/>
      <c r="AE339" s="396" t="str">
        <f t="shared" si="36"/>
        <v/>
      </c>
      <c r="AF339" s="397" t="str">
        <f t="shared" si="37"/>
        <v/>
      </c>
      <c r="AG339" s="392"/>
      <c r="AH339" s="437" t="str">
        <f>IF(B339&gt;0,(R339*O339),"")</f>
        <v/>
      </c>
      <c r="AI339" s="438" t="str">
        <f>IF(B339&gt;0,(U339*O339),"")</f>
        <v/>
      </c>
      <c r="AJ339" s="390"/>
      <c r="AK339" s="437" t="str">
        <f t="shared" si="38"/>
        <v/>
      </c>
      <c r="AL339" s="288" t="str">
        <f t="shared" si="39"/>
        <v/>
      </c>
      <c r="AM339" s="293"/>
    </row>
    <row r="340" spans="1:39" x14ac:dyDescent="0.3">
      <c r="A340" s="236"/>
      <c r="B340" s="401"/>
      <c r="C340" s="274"/>
      <c r="D340" s="285"/>
      <c r="E340" s="286"/>
      <c r="F340" s="286"/>
      <c r="G340" s="286"/>
      <c r="H340" s="287" t="str">
        <f t="shared" si="34"/>
        <v/>
      </c>
      <c r="I340" s="435" t="str">
        <f t="shared" si="33"/>
        <v/>
      </c>
      <c r="J340" s="427" t="str">
        <f t="shared" si="35"/>
        <v/>
      </c>
      <c r="K340" s="382"/>
      <c r="L340" s="411"/>
      <c r="M340" s="425"/>
      <c r="O340" s="415" t="str">
        <f>IF(L340&gt;0,ROUNDDOWN((J340/AB340),2),"")</f>
        <v/>
      </c>
      <c r="P340" s="429" t="str">
        <f>IF(B340&gt;0,(#REF!*O340),"")</f>
        <v/>
      </c>
      <c r="Q340" s="285"/>
      <c r="R340" s="405"/>
      <c r="S340" s="405"/>
      <c r="T340" s="405"/>
      <c r="U340" s="406"/>
      <c r="V340" s="407" t="str">
        <f>IF(B340&gt;0,(R340-T340)+R340,"")</f>
        <v/>
      </c>
      <c r="W340" s="398"/>
      <c r="X340" s="292" t="str">
        <f>IF(B340&gt;0,IF(AE340&gt;0,(S340-R340)/(R340-T340),""),"")</f>
        <v/>
      </c>
      <c r="Y340" s="418" t="str">
        <f>IF(U340="","",IF(C340&gt;0,AK340,""))</f>
        <v/>
      </c>
      <c r="Z340" s="419" t="str">
        <f>IF(F340&gt;0,AK340+Z339,"")</f>
        <v/>
      </c>
      <c r="AA340" s="284"/>
      <c r="AB340" s="417" t="str">
        <f>IF(B340&gt;0,ABS(R340-T340)*-1,"")</f>
        <v/>
      </c>
      <c r="AC340" s="419" t="str">
        <f>IF(B340="","",IF(Q340="LONG",(U340-R340),(R340-U340)))</f>
        <v/>
      </c>
      <c r="AD340" s="390"/>
      <c r="AE340" s="396" t="str">
        <f t="shared" si="36"/>
        <v/>
      </c>
      <c r="AF340" s="397" t="str">
        <f t="shared" si="37"/>
        <v/>
      </c>
      <c r="AG340" s="392"/>
      <c r="AH340" s="437" t="str">
        <f>IF(B340&gt;0,(R340*O340),"")</f>
        <v/>
      </c>
      <c r="AI340" s="438" t="str">
        <f>IF(B340&gt;0,(U340*O340),"")</f>
        <v/>
      </c>
      <c r="AJ340" s="390"/>
      <c r="AK340" s="437" t="str">
        <f t="shared" si="38"/>
        <v/>
      </c>
      <c r="AL340" s="288" t="str">
        <f t="shared" si="39"/>
        <v/>
      </c>
      <c r="AM340" s="293"/>
    </row>
    <row r="341" spans="1:39" x14ac:dyDescent="0.3">
      <c r="A341" s="236"/>
      <c r="B341" s="401"/>
      <c r="C341" s="274"/>
      <c r="D341" s="285"/>
      <c r="E341" s="286"/>
      <c r="F341" s="286"/>
      <c r="G341" s="286"/>
      <c r="H341" s="287" t="str">
        <f t="shared" si="34"/>
        <v/>
      </c>
      <c r="I341" s="435" t="str">
        <f t="shared" si="33"/>
        <v/>
      </c>
      <c r="J341" s="427" t="str">
        <f t="shared" si="35"/>
        <v/>
      </c>
      <c r="K341" s="382"/>
      <c r="L341" s="411"/>
      <c r="M341" s="425"/>
      <c r="O341" s="415" t="str">
        <f>IF(L341&gt;0,ROUNDDOWN((J341/AB341),2),"")</f>
        <v/>
      </c>
      <c r="P341" s="429" t="str">
        <f>IF(B341&gt;0,(#REF!*O341),"")</f>
        <v/>
      </c>
      <c r="Q341" s="285"/>
      <c r="R341" s="405"/>
      <c r="S341" s="405"/>
      <c r="T341" s="405"/>
      <c r="U341" s="406"/>
      <c r="V341" s="407" t="str">
        <f>IF(B341&gt;0,(R341-T341)+R341,"")</f>
        <v/>
      </c>
      <c r="W341" s="398"/>
      <c r="X341" s="292" t="str">
        <f>IF(B341&gt;0,IF(AE341&gt;0,(S341-R341)/(R341-T341),""),"")</f>
        <v/>
      </c>
      <c r="Y341" s="418" t="str">
        <f>IF(U341="","",IF(C341&gt;0,AK341,""))</f>
        <v/>
      </c>
      <c r="Z341" s="419" t="str">
        <f>IF(F341&gt;0,AK341+Z340,"")</f>
        <v/>
      </c>
      <c r="AA341" s="284"/>
      <c r="AB341" s="417" t="str">
        <f>IF(B341&gt;0,ABS(R341-T341)*-1,"")</f>
        <v/>
      </c>
      <c r="AC341" s="419" t="str">
        <f>IF(B341="","",IF(Q341="LONG",(U341-R341),(R341-U341)))</f>
        <v/>
      </c>
      <c r="AD341" s="390"/>
      <c r="AE341" s="396" t="str">
        <f t="shared" si="36"/>
        <v/>
      </c>
      <c r="AF341" s="397" t="str">
        <f t="shared" si="37"/>
        <v/>
      </c>
      <c r="AG341" s="392"/>
      <c r="AH341" s="437" t="str">
        <f>IF(B341&gt;0,(R341*O341),"")</f>
        <v/>
      </c>
      <c r="AI341" s="438" t="str">
        <f>IF(B341&gt;0,(U341*O341),"")</f>
        <v/>
      </c>
      <c r="AJ341" s="390"/>
      <c r="AK341" s="437" t="str">
        <f t="shared" si="38"/>
        <v/>
      </c>
      <c r="AL341" s="288" t="str">
        <f t="shared" si="39"/>
        <v/>
      </c>
      <c r="AM341" s="293"/>
    </row>
    <row r="342" spans="1:39" x14ac:dyDescent="0.3">
      <c r="A342" s="236"/>
      <c r="B342" s="401"/>
      <c r="C342" s="274"/>
      <c r="D342" s="285"/>
      <c r="E342" s="286"/>
      <c r="F342" s="286"/>
      <c r="G342" s="286"/>
      <c r="H342" s="287" t="str">
        <f t="shared" si="34"/>
        <v/>
      </c>
      <c r="I342" s="435" t="str">
        <f t="shared" si="33"/>
        <v/>
      </c>
      <c r="J342" s="427" t="str">
        <f t="shared" si="35"/>
        <v/>
      </c>
      <c r="K342" s="382"/>
      <c r="L342" s="411"/>
      <c r="M342" s="425"/>
      <c r="O342" s="415" t="str">
        <f>IF(L342&gt;0,ROUNDDOWN((J342/AB342),2),"")</f>
        <v/>
      </c>
      <c r="P342" s="429" t="str">
        <f>IF(B342&gt;0,(#REF!*O342),"")</f>
        <v/>
      </c>
      <c r="Q342" s="285"/>
      <c r="R342" s="405"/>
      <c r="S342" s="405"/>
      <c r="T342" s="405"/>
      <c r="U342" s="406"/>
      <c r="V342" s="407" t="str">
        <f>IF(B342&gt;0,(R342-T342)+R342,"")</f>
        <v/>
      </c>
      <c r="W342" s="398"/>
      <c r="X342" s="292" t="str">
        <f>IF(B342&gt;0,IF(AE342&gt;0,(S342-R342)/(R342-T342),""),"")</f>
        <v/>
      </c>
      <c r="Y342" s="418" t="str">
        <f>IF(U342="","",IF(C342&gt;0,AK342,""))</f>
        <v/>
      </c>
      <c r="Z342" s="419" t="str">
        <f>IF(F342&gt;0,AK342+Z341,"")</f>
        <v/>
      </c>
      <c r="AA342" s="284"/>
      <c r="AB342" s="417" t="str">
        <f>IF(B342&gt;0,ABS(R342-T342)*-1,"")</f>
        <v/>
      </c>
      <c r="AC342" s="419" t="str">
        <f>IF(B342="","",IF(Q342="LONG",(U342-R342),(R342-U342)))</f>
        <v/>
      </c>
      <c r="AD342" s="390"/>
      <c r="AE342" s="396" t="str">
        <f t="shared" si="36"/>
        <v/>
      </c>
      <c r="AF342" s="397" t="str">
        <f t="shared" si="37"/>
        <v/>
      </c>
      <c r="AG342" s="392"/>
      <c r="AH342" s="437" t="str">
        <f>IF(B342&gt;0,(R342*O342),"")</f>
        <v/>
      </c>
      <c r="AI342" s="438" t="str">
        <f>IF(B342&gt;0,(U342*O342),"")</f>
        <v/>
      </c>
      <c r="AJ342" s="390"/>
      <c r="AK342" s="437" t="str">
        <f t="shared" si="38"/>
        <v/>
      </c>
      <c r="AL342" s="288" t="str">
        <f t="shared" si="39"/>
        <v/>
      </c>
      <c r="AM342" s="293"/>
    </row>
    <row r="343" spans="1:39" x14ac:dyDescent="0.3">
      <c r="A343" s="236"/>
      <c r="B343" s="401"/>
      <c r="C343" s="274"/>
      <c r="D343" s="285"/>
      <c r="E343" s="286"/>
      <c r="F343" s="286"/>
      <c r="G343" s="286"/>
      <c r="H343" s="287" t="str">
        <f t="shared" si="34"/>
        <v/>
      </c>
      <c r="I343" s="435" t="str">
        <f t="shared" si="33"/>
        <v/>
      </c>
      <c r="J343" s="427" t="str">
        <f t="shared" si="35"/>
        <v/>
      </c>
      <c r="K343" s="382"/>
      <c r="L343" s="411"/>
      <c r="M343" s="425"/>
      <c r="O343" s="415" t="str">
        <f>IF(L343&gt;0,ROUNDDOWN((J343/AB343),2),"")</f>
        <v/>
      </c>
      <c r="P343" s="429" t="str">
        <f>IF(B343&gt;0,(#REF!*O343),"")</f>
        <v/>
      </c>
      <c r="Q343" s="285"/>
      <c r="R343" s="405"/>
      <c r="S343" s="405"/>
      <c r="T343" s="405"/>
      <c r="U343" s="406"/>
      <c r="V343" s="407" t="str">
        <f>IF(B343&gt;0,(R343-T343)+R343,"")</f>
        <v/>
      </c>
      <c r="W343" s="398"/>
      <c r="X343" s="292" t="str">
        <f>IF(B343&gt;0,IF(AE343&gt;0,(S343-R343)/(R343-T343),""),"")</f>
        <v/>
      </c>
      <c r="Y343" s="418" t="str">
        <f>IF(U343="","",IF(C343&gt;0,AK343,""))</f>
        <v/>
      </c>
      <c r="Z343" s="419" t="str">
        <f>IF(F343&gt;0,AK343+Z342,"")</f>
        <v/>
      </c>
      <c r="AA343" s="284"/>
      <c r="AB343" s="417" t="str">
        <f>IF(B343&gt;0,ABS(R343-T343)*-1,"")</f>
        <v/>
      </c>
      <c r="AC343" s="419" t="str">
        <f>IF(B343="","",IF(Q343="LONG",(U343-R343),(R343-U343)))</f>
        <v/>
      </c>
      <c r="AD343" s="390"/>
      <c r="AE343" s="396" t="str">
        <f t="shared" si="36"/>
        <v/>
      </c>
      <c r="AF343" s="397" t="str">
        <f t="shared" si="37"/>
        <v/>
      </c>
      <c r="AG343" s="392"/>
      <c r="AH343" s="437" t="str">
        <f>IF(B343&gt;0,(R343*O343),"")</f>
        <v/>
      </c>
      <c r="AI343" s="438" t="str">
        <f>IF(B343&gt;0,(U343*O343),"")</f>
        <v/>
      </c>
      <c r="AJ343" s="390"/>
      <c r="AK343" s="437" t="str">
        <f t="shared" si="38"/>
        <v/>
      </c>
      <c r="AL343" s="288" t="str">
        <f t="shared" si="39"/>
        <v/>
      </c>
      <c r="AM343" s="293"/>
    </row>
    <row r="344" spans="1:39" x14ac:dyDescent="0.3">
      <c r="A344" s="236"/>
      <c r="B344" s="401"/>
      <c r="C344" s="274"/>
      <c r="D344" s="285"/>
      <c r="E344" s="286"/>
      <c r="F344" s="286"/>
      <c r="G344" s="286"/>
      <c r="H344" s="287" t="str">
        <f t="shared" si="34"/>
        <v/>
      </c>
      <c r="I344" s="435" t="str">
        <f t="shared" si="33"/>
        <v/>
      </c>
      <c r="J344" s="427" t="str">
        <f t="shared" si="35"/>
        <v/>
      </c>
      <c r="K344" s="382"/>
      <c r="L344" s="411"/>
      <c r="M344" s="425"/>
      <c r="O344" s="415" t="str">
        <f>IF(L344&gt;0,ROUNDDOWN((J344/AB344),2),"")</f>
        <v/>
      </c>
      <c r="P344" s="429" t="str">
        <f>IF(B344&gt;0,(#REF!*O344),"")</f>
        <v/>
      </c>
      <c r="Q344" s="285"/>
      <c r="R344" s="405"/>
      <c r="S344" s="405"/>
      <c r="T344" s="405"/>
      <c r="U344" s="406"/>
      <c r="V344" s="407" t="str">
        <f>IF(B344&gt;0,(R344-T344)+R344,"")</f>
        <v/>
      </c>
      <c r="W344" s="398"/>
      <c r="X344" s="292" t="str">
        <f>IF(B344&gt;0,IF(AE344&gt;0,(S344-R344)/(R344-T344),""),"")</f>
        <v/>
      </c>
      <c r="Y344" s="418" t="str">
        <f>IF(U344="","",IF(C344&gt;0,AK344,""))</f>
        <v/>
      </c>
      <c r="Z344" s="419" t="str">
        <f>IF(F344&gt;0,AK344+Z343,"")</f>
        <v/>
      </c>
      <c r="AA344" s="284"/>
      <c r="AB344" s="417" t="str">
        <f>IF(B344&gt;0,ABS(R344-T344)*-1,"")</f>
        <v/>
      </c>
      <c r="AC344" s="419" t="str">
        <f>IF(B344="","",IF(Q344="LONG",(U344-R344),(R344-U344)))</f>
        <v/>
      </c>
      <c r="AD344" s="390"/>
      <c r="AE344" s="396" t="str">
        <f t="shared" si="36"/>
        <v/>
      </c>
      <c r="AF344" s="397" t="str">
        <f t="shared" si="37"/>
        <v/>
      </c>
      <c r="AG344" s="392"/>
      <c r="AH344" s="437" t="str">
        <f>IF(B344&gt;0,(R344*O344),"")</f>
        <v/>
      </c>
      <c r="AI344" s="438" t="str">
        <f>IF(B344&gt;0,(U344*O344),"")</f>
        <v/>
      </c>
      <c r="AJ344" s="390"/>
      <c r="AK344" s="437" t="str">
        <f t="shared" si="38"/>
        <v/>
      </c>
      <c r="AL344" s="288" t="str">
        <f t="shared" si="39"/>
        <v/>
      </c>
      <c r="AM344" s="293"/>
    </row>
    <row r="345" spans="1:39" x14ac:dyDescent="0.3">
      <c r="A345" s="236"/>
      <c r="B345" s="401"/>
      <c r="C345" s="274"/>
      <c r="D345" s="285"/>
      <c r="E345" s="286"/>
      <c r="F345" s="286"/>
      <c r="G345" s="286"/>
      <c r="H345" s="287" t="str">
        <f t="shared" si="34"/>
        <v/>
      </c>
      <c r="I345" s="435" t="str">
        <f t="shared" si="33"/>
        <v/>
      </c>
      <c r="J345" s="427" t="str">
        <f t="shared" si="35"/>
        <v/>
      </c>
      <c r="K345" s="382"/>
      <c r="L345" s="411"/>
      <c r="M345" s="425"/>
      <c r="O345" s="415" t="str">
        <f>IF(L345&gt;0,ROUNDDOWN((J345/AB345),2),"")</f>
        <v/>
      </c>
      <c r="P345" s="429" t="str">
        <f>IF(B345&gt;0,(#REF!*O345),"")</f>
        <v/>
      </c>
      <c r="Q345" s="285"/>
      <c r="R345" s="405"/>
      <c r="S345" s="405"/>
      <c r="T345" s="405"/>
      <c r="U345" s="406"/>
      <c r="V345" s="407" t="str">
        <f>IF(B345&gt;0,(R345-T345)+R345,"")</f>
        <v/>
      </c>
      <c r="W345" s="398"/>
      <c r="X345" s="292" t="str">
        <f>IF(B345&gt;0,IF(AE345&gt;0,(S345-R345)/(R345-T345),""),"")</f>
        <v/>
      </c>
      <c r="Y345" s="418" t="str">
        <f>IF(U345="","",IF(C345&gt;0,AK345,""))</f>
        <v/>
      </c>
      <c r="Z345" s="419" t="str">
        <f>IF(F345&gt;0,AK345+Z344,"")</f>
        <v/>
      </c>
      <c r="AA345" s="284"/>
      <c r="AB345" s="417" t="str">
        <f>IF(B345&gt;0,ABS(R345-T345)*-1,"")</f>
        <v/>
      </c>
      <c r="AC345" s="419" t="str">
        <f>IF(B345="","",IF(Q345="LONG",(U345-R345),(R345-U345)))</f>
        <v/>
      </c>
      <c r="AD345" s="390"/>
      <c r="AE345" s="396" t="str">
        <f t="shared" si="36"/>
        <v/>
      </c>
      <c r="AF345" s="397" t="str">
        <f t="shared" si="37"/>
        <v/>
      </c>
      <c r="AG345" s="392"/>
      <c r="AH345" s="437" t="str">
        <f>IF(B345&gt;0,(R345*O345),"")</f>
        <v/>
      </c>
      <c r="AI345" s="438" t="str">
        <f>IF(B345&gt;0,(U345*O345),"")</f>
        <v/>
      </c>
      <c r="AJ345" s="390"/>
      <c r="AK345" s="437" t="str">
        <f t="shared" si="38"/>
        <v/>
      </c>
      <c r="AL345" s="288" t="str">
        <f t="shared" si="39"/>
        <v/>
      </c>
      <c r="AM345" s="293"/>
    </row>
    <row r="346" spans="1:39" x14ac:dyDescent="0.3">
      <c r="A346" s="236"/>
      <c r="B346" s="401"/>
      <c r="C346" s="274"/>
      <c r="D346" s="285"/>
      <c r="E346" s="286"/>
      <c r="F346" s="286"/>
      <c r="G346" s="286"/>
      <c r="H346" s="287" t="str">
        <f t="shared" si="34"/>
        <v/>
      </c>
      <c r="I346" s="435" t="str">
        <f t="shared" si="33"/>
        <v/>
      </c>
      <c r="J346" s="427" t="str">
        <f t="shared" si="35"/>
        <v/>
      </c>
      <c r="K346" s="382"/>
      <c r="L346" s="411"/>
      <c r="M346" s="425"/>
      <c r="O346" s="415" t="str">
        <f>IF(L346&gt;0,ROUNDDOWN((J346/AB346),2),"")</f>
        <v/>
      </c>
      <c r="P346" s="429" t="str">
        <f>IF(B346&gt;0,(#REF!*O346),"")</f>
        <v/>
      </c>
      <c r="Q346" s="285"/>
      <c r="R346" s="405"/>
      <c r="S346" s="405"/>
      <c r="T346" s="405"/>
      <c r="U346" s="406"/>
      <c r="V346" s="407" t="str">
        <f>IF(B346&gt;0,(R346-T346)+R346,"")</f>
        <v/>
      </c>
      <c r="W346" s="398"/>
      <c r="X346" s="292" t="str">
        <f>IF(B346&gt;0,IF(AE346&gt;0,(S346-R346)/(R346-T346),""),"")</f>
        <v/>
      </c>
      <c r="Y346" s="418" t="str">
        <f>IF(U346="","",IF(C346&gt;0,AK346,""))</f>
        <v/>
      </c>
      <c r="Z346" s="419" t="str">
        <f>IF(F346&gt;0,AK346+Z345,"")</f>
        <v/>
      </c>
      <c r="AA346" s="284"/>
      <c r="AB346" s="417" t="str">
        <f>IF(B346&gt;0,ABS(R346-T346)*-1,"")</f>
        <v/>
      </c>
      <c r="AC346" s="419" t="str">
        <f>IF(B346="","",IF(Q346="LONG",(U346-R346),(R346-U346)))</f>
        <v/>
      </c>
      <c r="AD346" s="390"/>
      <c r="AE346" s="396" t="str">
        <f t="shared" si="36"/>
        <v/>
      </c>
      <c r="AF346" s="397" t="str">
        <f t="shared" si="37"/>
        <v/>
      </c>
      <c r="AG346" s="392"/>
      <c r="AH346" s="437" t="str">
        <f>IF(B346&gt;0,(R346*O346),"")</f>
        <v/>
      </c>
      <c r="AI346" s="438" t="str">
        <f>IF(B346&gt;0,(U346*O346),"")</f>
        <v/>
      </c>
      <c r="AJ346" s="390"/>
      <c r="AK346" s="437" t="str">
        <f t="shared" si="38"/>
        <v/>
      </c>
      <c r="AL346" s="288" t="str">
        <f t="shared" si="39"/>
        <v/>
      </c>
      <c r="AM346" s="293"/>
    </row>
    <row r="347" spans="1:39" x14ac:dyDescent="0.3">
      <c r="A347" s="236"/>
      <c r="B347" s="401"/>
      <c r="C347" s="274"/>
      <c r="D347" s="285"/>
      <c r="E347" s="286"/>
      <c r="F347" s="286"/>
      <c r="G347" s="286"/>
      <c r="H347" s="287" t="str">
        <f t="shared" si="34"/>
        <v/>
      </c>
      <c r="I347" s="435" t="str">
        <f t="shared" si="33"/>
        <v/>
      </c>
      <c r="J347" s="427" t="str">
        <f t="shared" si="35"/>
        <v/>
      </c>
      <c r="K347" s="382"/>
      <c r="L347" s="411"/>
      <c r="M347" s="425"/>
      <c r="O347" s="415" t="str">
        <f>IF(L347&gt;0,ROUNDDOWN((J347/AB347),2),"")</f>
        <v/>
      </c>
      <c r="P347" s="429" t="str">
        <f>IF(B347&gt;0,(#REF!*O347),"")</f>
        <v/>
      </c>
      <c r="Q347" s="285"/>
      <c r="R347" s="405"/>
      <c r="S347" s="405"/>
      <c r="T347" s="405"/>
      <c r="U347" s="406"/>
      <c r="V347" s="407" t="str">
        <f>IF(B347&gt;0,(R347-T347)+R347,"")</f>
        <v/>
      </c>
      <c r="W347" s="398"/>
      <c r="X347" s="292" t="str">
        <f>IF(B347&gt;0,IF(AE347&gt;0,(S347-R347)/(R347-T347),""),"")</f>
        <v/>
      </c>
      <c r="Y347" s="418" t="str">
        <f>IF(U347="","",IF(C347&gt;0,AK347,""))</f>
        <v/>
      </c>
      <c r="Z347" s="419" t="str">
        <f>IF(F347&gt;0,AK347+Z346,"")</f>
        <v/>
      </c>
      <c r="AA347" s="284"/>
      <c r="AB347" s="417" t="str">
        <f>IF(B347&gt;0,ABS(R347-T347)*-1,"")</f>
        <v/>
      </c>
      <c r="AC347" s="419" t="str">
        <f>IF(B347="","",IF(Q347="LONG",(U347-R347),(R347-U347)))</f>
        <v/>
      </c>
      <c r="AD347" s="390"/>
      <c r="AE347" s="396" t="str">
        <f t="shared" si="36"/>
        <v/>
      </c>
      <c r="AF347" s="397" t="str">
        <f t="shared" si="37"/>
        <v/>
      </c>
      <c r="AG347" s="392"/>
      <c r="AH347" s="437" t="str">
        <f>IF(B347&gt;0,(R347*O347),"")</f>
        <v/>
      </c>
      <c r="AI347" s="438" t="str">
        <f>IF(B347&gt;0,(U347*O347),"")</f>
        <v/>
      </c>
      <c r="AJ347" s="390"/>
      <c r="AK347" s="437" t="str">
        <f t="shared" si="38"/>
        <v/>
      </c>
      <c r="AL347" s="288" t="str">
        <f t="shared" si="39"/>
        <v/>
      </c>
      <c r="AM347" s="293"/>
    </row>
    <row r="348" spans="1:39" x14ac:dyDescent="0.3">
      <c r="A348" s="236"/>
      <c r="B348" s="401"/>
      <c r="C348" s="274"/>
      <c r="D348" s="285"/>
      <c r="E348" s="286"/>
      <c r="F348" s="286"/>
      <c r="G348" s="286"/>
      <c r="H348" s="287" t="str">
        <f t="shared" si="34"/>
        <v/>
      </c>
      <c r="I348" s="435" t="str">
        <f t="shared" si="33"/>
        <v/>
      </c>
      <c r="J348" s="427" t="str">
        <f t="shared" si="35"/>
        <v/>
      </c>
      <c r="K348" s="382"/>
      <c r="L348" s="411"/>
      <c r="M348" s="425"/>
      <c r="O348" s="415" t="str">
        <f>IF(L348&gt;0,ROUNDDOWN((J348/AB348),2),"")</f>
        <v/>
      </c>
      <c r="P348" s="429" t="str">
        <f>IF(B348&gt;0,(#REF!*O348),"")</f>
        <v/>
      </c>
      <c r="Q348" s="285"/>
      <c r="R348" s="405"/>
      <c r="S348" s="405"/>
      <c r="T348" s="405"/>
      <c r="U348" s="406"/>
      <c r="V348" s="407" t="str">
        <f>IF(B348&gt;0,(R348-T348)+R348,"")</f>
        <v/>
      </c>
      <c r="W348" s="398"/>
      <c r="X348" s="292" t="str">
        <f>IF(B348&gt;0,IF(AE348&gt;0,(S348-R348)/(R348-T348),""),"")</f>
        <v/>
      </c>
      <c r="Y348" s="418" t="str">
        <f>IF(U348="","",IF(C348&gt;0,AK348,""))</f>
        <v/>
      </c>
      <c r="Z348" s="419" t="str">
        <f>IF(F348&gt;0,AK348+Z347,"")</f>
        <v/>
      </c>
      <c r="AA348" s="284"/>
      <c r="AB348" s="417" t="str">
        <f>IF(B348&gt;0,ABS(R348-T348)*-1,"")</f>
        <v/>
      </c>
      <c r="AC348" s="419" t="str">
        <f>IF(B348="","",IF(Q348="LONG",(U348-R348),(R348-U348)))</f>
        <v/>
      </c>
      <c r="AD348" s="390"/>
      <c r="AE348" s="396" t="str">
        <f t="shared" si="36"/>
        <v/>
      </c>
      <c r="AF348" s="397" t="str">
        <f t="shared" si="37"/>
        <v/>
      </c>
      <c r="AG348" s="392"/>
      <c r="AH348" s="437" t="str">
        <f>IF(B348&gt;0,(R348*O348),"")</f>
        <v/>
      </c>
      <c r="AI348" s="438" t="str">
        <f>IF(B348&gt;0,(U348*O348),"")</f>
        <v/>
      </c>
      <c r="AJ348" s="390"/>
      <c r="AK348" s="437" t="str">
        <f t="shared" si="38"/>
        <v/>
      </c>
      <c r="AL348" s="288" t="str">
        <f t="shared" si="39"/>
        <v/>
      </c>
      <c r="AM348" s="293"/>
    </row>
    <row r="349" spans="1:39" x14ac:dyDescent="0.3">
      <c r="A349" s="236"/>
      <c r="B349" s="401"/>
      <c r="C349" s="274"/>
      <c r="D349" s="285"/>
      <c r="E349" s="286"/>
      <c r="F349" s="286"/>
      <c r="G349" s="286"/>
      <c r="H349" s="287" t="str">
        <f t="shared" si="34"/>
        <v/>
      </c>
      <c r="I349" s="435" t="str">
        <f t="shared" si="33"/>
        <v/>
      </c>
      <c r="J349" s="427" t="str">
        <f t="shared" si="35"/>
        <v/>
      </c>
      <c r="K349" s="382"/>
      <c r="L349" s="411"/>
      <c r="M349" s="425"/>
      <c r="O349" s="415" t="str">
        <f>IF(L349&gt;0,ROUNDDOWN((J349/AB349),2),"")</f>
        <v/>
      </c>
      <c r="P349" s="429" t="str">
        <f>IF(B349&gt;0,(#REF!*O349),"")</f>
        <v/>
      </c>
      <c r="Q349" s="285"/>
      <c r="R349" s="405"/>
      <c r="S349" s="405"/>
      <c r="T349" s="405"/>
      <c r="U349" s="406"/>
      <c r="V349" s="407" t="str">
        <f>IF(B349&gt;0,(R349-T349)+R349,"")</f>
        <v/>
      </c>
      <c r="W349" s="398"/>
      <c r="X349" s="292" t="str">
        <f>IF(B349&gt;0,IF(AE349&gt;0,(S349-R349)/(R349-T349),""),"")</f>
        <v/>
      </c>
      <c r="Y349" s="418" t="str">
        <f>IF(U349="","",IF(C349&gt;0,AK349,""))</f>
        <v/>
      </c>
      <c r="Z349" s="419" t="str">
        <f>IF(F349&gt;0,AK349+Z348,"")</f>
        <v/>
      </c>
      <c r="AA349" s="284"/>
      <c r="AB349" s="417" t="str">
        <f>IF(B349&gt;0,ABS(R349-T349)*-1,"")</f>
        <v/>
      </c>
      <c r="AC349" s="419" t="str">
        <f>IF(B349="","",IF(Q349="LONG",(U349-R349),(R349-U349)))</f>
        <v/>
      </c>
      <c r="AD349" s="390"/>
      <c r="AE349" s="396" t="str">
        <f t="shared" si="36"/>
        <v/>
      </c>
      <c r="AF349" s="397" t="str">
        <f t="shared" si="37"/>
        <v/>
      </c>
      <c r="AG349" s="392"/>
      <c r="AH349" s="437" t="str">
        <f>IF(B349&gt;0,(R349*O349),"")</f>
        <v/>
      </c>
      <c r="AI349" s="438" t="str">
        <f>IF(B349&gt;0,(U349*O349),"")</f>
        <v/>
      </c>
      <c r="AJ349" s="390"/>
      <c r="AK349" s="437" t="str">
        <f t="shared" si="38"/>
        <v/>
      </c>
      <c r="AL349" s="288" t="str">
        <f t="shared" si="39"/>
        <v/>
      </c>
      <c r="AM349" s="293"/>
    </row>
    <row r="350" spans="1:39" x14ac:dyDescent="0.3">
      <c r="A350" s="236"/>
      <c r="B350" s="401"/>
      <c r="C350" s="274"/>
      <c r="D350" s="285"/>
      <c r="E350" s="286"/>
      <c r="F350" s="286"/>
      <c r="G350" s="286"/>
      <c r="H350" s="287" t="str">
        <f t="shared" si="34"/>
        <v/>
      </c>
      <c r="I350" s="435" t="str">
        <f t="shared" si="33"/>
        <v/>
      </c>
      <c r="J350" s="427" t="str">
        <f t="shared" si="35"/>
        <v/>
      </c>
      <c r="K350" s="382"/>
      <c r="L350" s="411"/>
      <c r="M350" s="425"/>
      <c r="O350" s="415" t="str">
        <f>IF(L350&gt;0,ROUNDDOWN((J350/AB350),2),"")</f>
        <v/>
      </c>
      <c r="P350" s="429" t="str">
        <f>IF(B350&gt;0,(#REF!*O350),"")</f>
        <v/>
      </c>
      <c r="Q350" s="285"/>
      <c r="R350" s="405"/>
      <c r="S350" s="405"/>
      <c r="T350" s="405"/>
      <c r="U350" s="406"/>
      <c r="V350" s="407" t="str">
        <f>IF(B350&gt;0,(R350-T350)+R350,"")</f>
        <v/>
      </c>
      <c r="W350" s="398"/>
      <c r="X350" s="292" t="str">
        <f>IF(B350&gt;0,IF(AE350&gt;0,(S350-R350)/(R350-T350),""),"")</f>
        <v/>
      </c>
      <c r="Y350" s="418" t="str">
        <f>IF(U350="","",IF(C350&gt;0,AK350,""))</f>
        <v/>
      </c>
      <c r="Z350" s="419" t="str">
        <f>IF(F350&gt;0,AK350+Z349,"")</f>
        <v/>
      </c>
      <c r="AA350" s="284"/>
      <c r="AB350" s="417" t="str">
        <f>IF(B350&gt;0,ABS(R350-T350)*-1,"")</f>
        <v/>
      </c>
      <c r="AC350" s="419" t="str">
        <f>IF(B350="","",IF(Q350="LONG",(U350-R350),(R350-U350)))</f>
        <v/>
      </c>
      <c r="AD350" s="390"/>
      <c r="AE350" s="396" t="str">
        <f t="shared" si="36"/>
        <v/>
      </c>
      <c r="AF350" s="397" t="str">
        <f t="shared" si="37"/>
        <v/>
      </c>
      <c r="AG350" s="392"/>
      <c r="AH350" s="437" t="str">
        <f>IF(B350&gt;0,(R350*O350),"")</f>
        <v/>
      </c>
      <c r="AI350" s="438" t="str">
        <f>IF(B350&gt;0,(U350*O350),"")</f>
        <v/>
      </c>
      <c r="AJ350" s="390"/>
      <c r="AK350" s="437" t="str">
        <f t="shared" si="38"/>
        <v/>
      </c>
      <c r="AL350" s="288" t="str">
        <f t="shared" si="39"/>
        <v/>
      </c>
      <c r="AM350" s="293"/>
    </row>
    <row r="351" spans="1:39" x14ac:dyDescent="0.3">
      <c r="A351" s="236"/>
      <c r="B351" s="401"/>
      <c r="C351" s="274"/>
      <c r="D351" s="285"/>
      <c r="E351" s="286"/>
      <c r="F351" s="286"/>
      <c r="G351" s="286"/>
      <c r="H351" s="287" t="str">
        <f t="shared" si="34"/>
        <v/>
      </c>
      <c r="I351" s="435" t="str">
        <f t="shared" si="33"/>
        <v/>
      </c>
      <c r="J351" s="427" t="str">
        <f t="shared" si="35"/>
        <v/>
      </c>
      <c r="K351" s="382"/>
      <c r="L351" s="411"/>
      <c r="M351" s="425"/>
      <c r="O351" s="415" t="str">
        <f>IF(L351&gt;0,ROUNDDOWN((J351/AB351),2),"")</f>
        <v/>
      </c>
      <c r="P351" s="429" t="str">
        <f>IF(B351&gt;0,(#REF!*O351),"")</f>
        <v/>
      </c>
      <c r="Q351" s="285"/>
      <c r="R351" s="405"/>
      <c r="S351" s="405"/>
      <c r="T351" s="405"/>
      <c r="U351" s="406"/>
      <c r="V351" s="407" t="str">
        <f>IF(B351&gt;0,(R351-T351)+R351,"")</f>
        <v/>
      </c>
      <c r="W351" s="398"/>
      <c r="X351" s="292" t="str">
        <f>IF(B351&gt;0,IF(AE351&gt;0,(S351-R351)/(R351-T351),""),"")</f>
        <v/>
      </c>
      <c r="Y351" s="418" t="str">
        <f>IF(U351="","",IF(C351&gt;0,AK351,""))</f>
        <v/>
      </c>
      <c r="Z351" s="419" t="str">
        <f>IF(F351&gt;0,AK351+Z350,"")</f>
        <v/>
      </c>
      <c r="AA351" s="284"/>
      <c r="AB351" s="417" t="str">
        <f>IF(B351&gt;0,ABS(R351-T351)*-1,"")</f>
        <v/>
      </c>
      <c r="AC351" s="419" t="str">
        <f>IF(B351="","",IF(Q351="LONG",(U351-R351),(R351-U351)))</f>
        <v/>
      </c>
      <c r="AD351" s="390"/>
      <c r="AE351" s="396" t="str">
        <f t="shared" si="36"/>
        <v/>
      </c>
      <c r="AF351" s="397" t="str">
        <f t="shared" si="37"/>
        <v/>
      </c>
      <c r="AG351" s="392"/>
      <c r="AH351" s="437" t="str">
        <f>IF(B351&gt;0,(R351*O351),"")</f>
        <v/>
      </c>
      <c r="AI351" s="438" t="str">
        <f>IF(B351&gt;0,(U351*O351),"")</f>
        <v/>
      </c>
      <c r="AJ351" s="390"/>
      <c r="AK351" s="437" t="str">
        <f t="shared" si="38"/>
        <v/>
      </c>
      <c r="AL351" s="288" t="str">
        <f t="shared" si="39"/>
        <v/>
      </c>
      <c r="AM351" s="293"/>
    </row>
    <row r="352" spans="1:39" x14ac:dyDescent="0.3">
      <c r="A352" s="236"/>
      <c r="B352" s="401"/>
      <c r="C352" s="274"/>
      <c r="D352" s="285"/>
      <c r="E352" s="286"/>
      <c r="F352" s="286"/>
      <c r="G352" s="286"/>
      <c r="H352" s="287" t="str">
        <f t="shared" si="34"/>
        <v/>
      </c>
      <c r="I352" s="435" t="str">
        <f t="shared" si="33"/>
        <v/>
      </c>
      <c r="J352" s="427" t="str">
        <f t="shared" si="35"/>
        <v/>
      </c>
      <c r="K352" s="382"/>
      <c r="L352" s="411"/>
      <c r="M352" s="425"/>
      <c r="O352" s="415" t="str">
        <f>IF(L352&gt;0,ROUNDDOWN((J352/AB352),2),"")</f>
        <v/>
      </c>
      <c r="P352" s="429" t="str">
        <f>IF(B352&gt;0,(#REF!*O352),"")</f>
        <v/>
      </c>
      <c r="Q352" s="285"/>
      <c r="R352" s="405"/>
      <c r="S352" s="405"/>
      <c r="T352" s="405"/>
      <c r="U352" s="406"/>
      <c r="V352" s="407" t="str">
        <f>IF(B352&gt;0,(R352-T352)+R352,"")</f>
        <v/>
      </c>
      <c r="W352" s="398"/>
      <c r="X352" s="292" t="str">
        <f>IF(B352&gt;0,IF(AE352&gt;0,(S352-R352)/(R352-T352),""),"")</f>
        <v/>
      </c>
      <c r="Y352" s="418" t="str">
        <f>IF(U352="","",IF(C352&gt;0,AK352,""))</f>
        <v/>
      </c>
      <c r="Z352" s="419" t="str">
        <f>IF(F352&gt;0,AK352+Z351,"")</f>
        <v/>
      </c>
      <c r="AA352" s="284"/>
      <c r="AB352" s="417" t="str">
        <f>IF(B352&gt;0,ABS(R352-T352)*-1,"")</f>
        <v/>
      </c>
      <c r="AC352" s="419" t="str">
        <f>IF(B352="","",IF(Q352="LONG",(U352-R352),(R352-U352)))</f>
        <v/>
      </c>
      <c r="AD352" s="390"/>
      <c r="AE352" s="396" t="str">
        <f t="shared" si="36"/>
        <v/>
      </c>
      <c r="AF352" s="397" t="str">
        <f t="shared" si="37"/>
        <v/>
      </c>
      <c r="AG352" s="392"/>
      <c r="AH352" s="437" t="str">
        <f>IF(B352&gt;0,(R352*O352),"")</f>
        <v/>
      </c>
      <c r="AI352" s="438" t="str">
        <f>IF(B352&gt;0,(U352*O352),"")</f>
        <v/>
      </c>
      <c r="AJ352" s="390"/>
      <c r="AK352" s="437" t="str">
        <f t="shared" si="38"/>
        <v/>
      </c>
      <c r="AL352" s="288" t="str">
        <f t="shared" si="39"/>
        <v/>
      </c>
      <c r="AM352" s="293"/>
    </row>
    <row r="353" spans="1:39" x14ac:dyDescent="0.3">
      <c r="A353" s="236"/>
      <c r="B353" s="401"/>
      <c r="C353" s="274"/>
      <c r="D353" s="285"/>
      <c r="E353" s="286"/>
      <c r="F353" s="286"/>
      <c r="G353" s="286"/>
      <c r="H353" s="287" t="str">
        <f t="shared" si="34"/>
        <v/>
      </c>
      <c r="I353" s="435" t="str">
        <f t="shared" si="33"/>
        <v/>
      </c>
      <c r="J353" s="427" t="str">
        <f t="shared" si="35"/>
        <v/>
      </c>
      <c r="K353" s="382"/>
      <c r="L353" s="411"/>
      <c r="M353" s="425"/>
      <c r="O353" s="415" t="str">
        <f>IF(L353&gt;0,ROUNDDOWN((J353/AB353),2),"")</f>
        <v/>
      </c>
      <c r="P353" s="429" t="str">
        <f>IF(B353&gt;0,(#REF!*O353),"")</f>
        <v/>
      </c>
      <c r="Q353" s="285"/>
      <c r="R353" s="405"/>
      <c r="S353" s="405"/>
      <c r="T353" s="405"/>
      <c r="U353" s="406"/>
      <c r="V353" s="407" t="str">
        <f>IF(B353&gt;0,(R353-T353)+R353,"")</f>
        <v/>
      </c>
      <c r="W353" s="398"/>
      <c r="X353" s="292" t="str">
        <f>IF(B353&gt;0,IF(AE353&gt;0,(S353-R353)/(R353-T353),""),"")</f>
        <v/>
      </c>
      <c r="Y353" s="418" t="str">
        <f>IF(U353="","",IF(C353&gt;0,AK353,""))</f>
        <v/>
      </c>
      <c r="Z353" s="419" t="str">
        <f>IF(F353&gt;0,AK353+Z352,"")</f>
        <v/>
      </c>
      <c r="AA353" s="284"/>
      <c r="AB353" s="417" t="str">
        <f>IF(B353&gt;0,ABS(R353-T353)*-1,"")</f>
        <v/>
      </c>
      <c r="AC353" s="419" t="str">
        <f>IF(B353="","",IF(Q353="LONG",(U353-R353),(R353-U353)))</f>
        <v/>
      </c>
      <c r="AD353" s="390"/>
      <c r="AE353" s="396" t="str">
        <f t="shared" si="36"/>
        <v/>
      </c>
      <c r="AF353" s="397" t="str">
        <f t="shared" si="37"/>
        <v/>
      </c>
      <c r="AG353" s="392"/>
      <c r="AH353" s="437" t="str">
        <f>IF(B353&gt;0,(R353*O353),"")</f>
        <v/>
      </c>
      <c r="AI353" s="438" t="str">
        <f>IF(B353&gt;0,(U353*O353),"")</f>
        <v/>
      </c>
      <c r="AJ353" s="390"/>
      <c r="AK353" s="437" t="str">
        <f t="shared" si="38"/>
        <v/>
      </c>
      <c r="AL353" s="288" t="str">
        <f t="shared" si="39"/>
        <v/>
      </c>
      <c r="AM353" s="293"/>
    </row>
    <row r="354" spans="1:39" x14ac:dyDescent="0.3">
      <c r="A354" s="236"/>
      <c r="B354" s="401"/>
      <c r="C354" s="274"/>
      <c r="D354" s="285"/>
      <c r="E354" s="286"/>
      <c r="F354" s="286"/>
      <c r="G354" s="286"/>
      <c r="H354" s="287" t="str">
        <f t="shared" si="34"/>
        <v/>
      </c>
      <c r="I354" s="435" t="str">
        <f t="shared" si="33"/>
        <v/>
      </c>
      <c r="J354" s="427" t="str">
        <f t="shared" si="35"/>
        <v/>
      </c>
      <c r="K354" s="382"/>
      <c r="L354" s="411"/>
      <c r="M354" s="425"/>
      <c r="O354" s="415" t="str">
        <f>IF(L354&gt;0,ROUNDDOWN((J354/AB354),2),"")</f>
        <v/>
      </c>
      <c r="P354" s="429" t="str">
        <f>IF(B354&gt;0,(#REF!*O354),"")</f>
        <v/>
      </c>
      <c r="Q354" s="285"/>
      <c r="R354" s="405"/>
      <c r="S354" s="405"/>
      <c r="T354" s="405"/>
      <c r="U354" s="406"/>
      <c r="V354" s="407" t="str">
        <f>IF(B354&gt;0,(R354-T354)+R354,"")</f>
        <v/>
      </c>
      <c r="W354" s="398"/>
      <c r="X354" s="292" t="str">
        <f>IF(B354&gt;0,IF(AE354&gt;0,(S354-R354)/(R354-T354),""),"")</f>
        <v/>
      </c>
      <c r="Y354" s="418" t="str">
        <f>IF(U354="","",IF(C354&gt;0,AK354,""))</f>
        <v/>
      </c>
      <c r="Z354" s="419" t="str">
        <f>IF(F354&gt;0,AK354+Z353,"")</f>
        <v/>
      </c>
      <c r="AA354" s="284"/>
      <c r="AB354" s="417" t="str">
        <f>IF(B354&gt;0,ABS(R354-T354)*-1,"")</f>
        <v/>
      </c>
      <c r="AC354" s="419" t="str">
        <f>IF(B354="","",IF(Q354="LONG",(U354-R354),(R354-U354)))</f>
        <v/>
      </c>
      <c r="AD354" s="390"/>
      <c r="AE354" s="396" t="str">
        <f t="shared" si="36"/>
        <v/>
      </c>
      <c r="AF354" s="397" t="str">
        <f t="shared" si="37"/>
        <v/>
      </c>
      <c r="AG354" s="392"/>
      <c r="AH354" s="437" t="str">
        <f>IF(B354&gt;0,(R354*O354),"")</f>
        <v/>
      </c>
      <c r="AI354" s="438" t="str">
        <f>IF(B354&gt;0,(U354*O354),"")</f>
        <v/>
      </c>
      <c r="AJ354" s="390"/>
      <c r="AK354" s="437" t="str">
        <f t="shared" si="38"/>
        <v/>
      </c>
      <c r="AL354" s="288" t="str">
        <f t="shared" si="39"/>
        <v/>
      </c>
      <c r="AM354" s="293"/>
    </row>
    <row r="355" spans="1:39" x14ac:dyDescent="0.3">
      <c r="A355" s="236"/>
      <c r="B355" s="401"/>
      <c r="C355" s="274"/>
      <c r="D355" s="285"/>
      <c r="E355" s="286"/>
      <c r="F355" s="286"/>
      <c r="G355" s="286"/>
      <c r="H355" s="287" t="str">
        <f t="shared" si="34"/>
        <v/>
      </c>
      <c r="I355" s="435" t="str">
        <f t="shared" si="33"/>
        <v/>
      </c>
      <c r="J355" s="427" t="str">
        <f t="shared" si="35"/>
        <v/>
      </c>
      <c r="K355" s="382"/>
      <c r="L355" s="411"/>
      <c r="M355" s="425"/>
      <c r="O355" s="415" t="str">
        <f>IF(L355&gt;0,ROUNDDOWN((J355/AB355),2),"")</f>
        <v/>
      </c>
      <c r="P355" s="429" t="str">
        <f>IF(B355&gt;0,(#REF!*O355),"")</f>
        <v/>
      </c>
      <c r="Q355" s="285"/>
      <c r="R355" s="405"/>
      <c r="S355" s="405"/>
      <c r="T355" s="405"/>
      <c r="U355" s="406"/>
      <c r="V355" s="407" t="str">
        <f>IF(B355&gt;0,(R355-T355)+R355,"")</f>
        <v/>
      </c>
      <c r="W355" s="398"/>
      <c r="X355" s="292" t="str">
        <f>IF(B355&gt;0,IF(AE355&gt;0,(S355-R355)/(R355-T355),""),"")</f>
        <v/>
      </c>
      <c r="Y355" s="418" t="str">
        <f>IF(U355="","",IF(C355&gt;0,AK355,""))</f>
        <v/>
      </c>
      <c r="Z355" s="419" t="str">
        <f>IF(F355&gt;0,AK355+Z354,"")</f>
        <v/>
      </c>
      <c r="AA355" s="284"/>
      <c r="AB355" s="417" t="str">
        <f>IF(B355&gt;0,ABS(R355-T355)*-1,"")</f>
        <v/>
      </c>
      <c r="AC355" s="419" t="str">
        <f>IF(B355="","",IF(Q355="LONG",(U355-R355),(R355-U355)))</f>
        <v/>
      </c>
      <c r="AD355" s="390"/>
      <c r="AE355" s="396" t="str">
        <f t="shared" si="36"/>
        <v/>
      </c>
      <c r="AF355" s="397" t="str">
        <f t="shared" si="37"/>
        <v/>
      </c>
      <c r="AG355" s="392"/>
      <c r="AH355" s="437" t="str">
        <f>IF(B355&gt;0,(R355*O355),"")</f>
        <v/>
      </c>
      <c r="AI355" s="438" t="str">
        <f>IF(B355&gt;0,(U355*O355),"")</f>
        <v/>
      </c>
      <c r="AJ355" s="390"/>
      <c r="AK355" s="437" t="str">
        <f t="shared" si="38"/>
        <v/>
      </c>
      <c r="AL355" s="288" t="str">
        <f t="shared" si="39"/>
        <v/>
      </c>
      <c r="AM355" s="293"/>
    </row>
    <row r="356" spans="1:39" x14ac:dyDescent="0.3">
      <c r="A356" s="236"/>
      <c r="B356" s="401"/>
      <c r="C356" s="274"/>
      <c r="D356" s="285"/>
      <c r="E356" s="286"/>
      <c r="F356" s="286"/>
      <c r="G356" s="286"/>
      <c r="H356" s="287" t="str">
        <f t="shared" si="34"/>
        <v/>
      </c>
      <c r="I356" s="435" t="str">
        <f t="shared" si="33"/>
        <v/>
      </c>
      <c r="J356" s="427" t="str">
        <f t="shared" si="35"/>
        <v/>
      </c>
      <c r="K356" s="382"/>
      <c r="L356" s="411"/>
      <c r="M356" s="425"/>
      <c r="O356" s="415" t="str">
        <f>IF(L356&gt;0,ROUNDDOWN((J356/AB356),2),"")</f>
        <v/>
      </c>
      <c r="P356" s="429" t="str">
        <f>IF(B356&gt;0,(#REF!*O356),"")</f>
        <v/>
      </c>
      <c r="Q356" s="285"/>
      <c r="R356" s="405"/>
      <c r="S356" s="405"/>
      <c r="T356" s="405"/>
      <c r="U356" s="406"/>
      <c r="V356" s="407" t="str">
        <f>IF(B356&gt;0,(R356-T356)+R356,"")</f>
        <v/>
      </c>
      <c r="W356" s="398"/>
      <c r="X356" s="292" t="str">
        <f>IF(B356&gt;0,IF(AE356&gt;0,(S356-R356)/(R356-T356),""),"")</f>
        <v/>
      </c>
      <c r="Y356" s="418" t="str">
        <f>IF(U356="","",IF(C356&gt;0,AK356,""))</f>
        <v/>
      </c>
      <c r="Z356" s="419" t="str">
        <f>IF(F356&gt;0,AK356+Z355,"")</f>
        <v/>
      </c>
      <c r="AA356" s="284"/>
      <c r="AB356" s="417" t="str">
        <f>IF(B356&gt;0,ABS(R356-T356)*-1,"")</f>
        <v/>
      </c>
      <c r="AC356" s="419" t="str">
        <f>IF(B356="","",IF(Q356="LONG",(U356-R356),(R356-U356)))</f>
        <v/>
      </c>
      <c r="AD356" s="390"/>
      <c r="AE356" s="396" t="str">
        <f t="shared" si="36"/>
        <v/>
      </c>
      <c r="AF356" s="397" t="str">
        <f t="shared" si="37"/>
        <v/>
      </c>
      <c r="AG356" s="392"/>
      <c r="AH356" s="437" t="str">
        <f>IF(B356&gt;0,(R356*O356),"")</f>
        <v/>
      </c>
      <c r="AI356" s="438" t="str">
        <f>IF(B356&gt;0,(U356*O356),"")</f>
        <v/>
      </c>
      <c r="AJ356" s="390"/>
      <c r="AK356" s="437" t="str">
        <f t="shared" si="38"/>
        <v/>
      </c>
      <c r="AL356" s="288" t="str">
        <f t="shared" si="39"/>
        <v/>
      </c>
      <c r="AM356" s="293"/>
    </row>
    <row r="357" spans="1:39" x14ac:dyDescent="0.3">
      <c r="A357" s="236"/>
      <c r="B357" s="401"/>
      <c r="C357" s="274"/>
      <c r="D357" s="285"/>
      <c r="E357" s="286"/>
      <c r="F357" s="286"/>
      <c r="G357" s="286"/>
      <c r="H357" s="287" t="str">
        <f t="shared" si="34"/>
        <v/>
      </c>
      <c r="I357" s="435" t="str">
        <f t="shared" si="33"/>
        <v/>
      </c>
      <c r="J357" s="427" t="str">
        <f t="shared" si="35"/>
        <v/>
      </c>
      <c r="K357" s="382"/>
      <c r="L357" s="411"/>
      <c r="M357" s="425"/>
      <c r="O357" s="415" t="str">
        <f>IF(L357&gt;0,ROUNDDOWN((J357/AB357),2),"")</f>
        <v/>
      </c>
      <c r="P357" s="429" t="str">
        <f>IF(B357&gt;0,(#REF!*O357),"")</f>
        <v/>
      </c>
      <c r="Q357" s="285"/>
      <c r="R357" s="405"/>
      <c r="S357" s="405"/>
      <c r="T357" s="405"/>
      <c r="U357" s="406"/>
      <c r="V357" s="407" t="str">
        <f>IF(B357&gt;0,(R357-T357)+R357,"")</f>
        <v/>
      </c>
      <c r="W357" s="398"/>
      <c r="X357" s="292" t="str">
        <f>IF(B357&gt;0,IF(AE357&gt;0,(S357-R357)/(R357-T357),""),"")</f>
        <v/>
      </c>
      <c r="Y357" s="418" t="str">
        <f>IF(U357="","",IF(C357&gt;0,AK357,""))</f>
        <v/>
      </c>
      <c r="Z357" s="419" t="str">
        <f>IF(F357&gt;0,AK357+Z356,"")</f>
        <v/>
      </c>
      <c r="AA357" s="284"/>
      <c r="AB357" s="417" t="str">
        <f>IF(B357&gt;0,ABS(R357-T357)*-1,"")</f>
        <v/>
      </c>
      <c r="AC357" s="419" t="str">
        <f>IF(B357="","",IF(Q357="LONG",(U357-R357),(R357-U357)))</f>
        <v/>
      </c>
      <c r="AD357" s="390"/>
      <c r="AE357" s="396" t="str">
        <f t="shared" si="36"/>
        <v/>
      </c>
      <c r="AF357" s="397" t="str">
        <f t="shared" si="37"/>
        <v/>
      </c>
      <c r="AG357" s="392"/>
      <c r="AH357" s="437" t="str">
        <f>IF(B357&gt;0,(R357*O357),"")</f>
        <v/>
      </c>
      <c r="AI357" s="438" t="str">
        <f>IF(B357&gt;0,(U357*O357),"")</f>
        <v/>
      </c>
      <c r="AJ357" s="390"/>
      <c r="AK357" s="437" t="str">
        <f t="shared" si="38"/>
        <v/>
      </c>
      <c r="AL357" s="288" t="str">
        <f t="shared" si="39"/>
        <v/>
      </c>
      <c r="AM357" s="293"/>
    </row>
    <row r="358" spans="1:39" x14ac:dyDescent="0.3">
      <c r="A358" s="236"/>
      <c r="B358" s="401"/>
      <c r="C358" s="274"/>
      <c r="D358" s="285"/>
      <c r="E358" s="286"/>
      <c r="F358" s="286"/>
      <c r="G358" s="286"/>
      <c r="H358" s="287" t="str">
        <f t="shared" si="34"/>
        <v/>
      </c>
      <c r="I358" s="435" t="str">
        <f t="shared" si="33"/>
        <v/>
      </c>
      <c r="J358" s="427" t="str">
        <f t="shared" si="35"/>
        <v/>
      </c>
      <c r="K358" s="382"/>
      <c r="L358" s="411"/>
      <c r="M358" s="425"/>
      <c r="O358" s="415" t="str">
        <f>IF(L358&gt;0,ROUNDDOWN((J358/AB358),2),"")</f>
        <v/>
      </c>
      <c r="P358" s="429" t="str">
        <f>IF(B358&gt;0,(#REF!*O358),"")</f>
        <v/>
      </c>
      <c r="Q358" s="285"/>
      <c r="R358" s="405"/>
      <c r="S358" s="405"/>
      <c r="T358" s="405"/>
      <c r="U358" s="406"/>
      <c r="V358" s="407" t="str">
        <f>IF(B358&gt;0,(R358-T358)+R358,"")</f>
        <v/>
      </c>
      <c r="W358" s="398"/>
      <c r="X358" s="292" t="str">
        <f>IF(B358&gt;0,IF(AE358&gt;0,(S358-R358)/(R358-T358),""),"")</f>
        <v/>
      </c>
      <c r="Y358" s="418" t="str">
        <f>IF(U358="","",IF(C358&gt;0,AK358,""))</f>
        <v/>
      </c>
      <c r="Z358" s="419" t="str">
        <f>IF(F358&gt;0,AK358+Z357,"")</f>
        <v/>
      </c>
      <c r="AA358" s="284"/>
      <c r="AB358" s="417" t="str">
        <f>IF(B358&gt;0,ABS(R358-T358)*-1,"")</f>
        <v/>
      </c>
      <c r="AC358" s="419" t="str">
        <f>IF(B358="","",IF(Q358="LONG",(U358-R358),(R358-U358)))</f>
        <v/>
      </c>
      <c r="AD358" s="390"/>
      <c r="AE358" s="396" t="str">
        <f t="shared" si="36"/>
        <v/>
      </c>
      <c r="AF358" s="397" t="str">
        <f t="shared" si="37"/>
        <v/>
      </c>
      <c r="AG358" s="392"/>
      <c r="AH358" s="437" t="str">
        <f>IF(B358&gt;0,(R358*O358),"")</f>
        <v/>
      </c>
      <c r="AI358" s="438" t="str">
        <f>IF(B358&gt;0,(U358*O358),"")</f>
        <v/>
      </c>
      <c r="AJ358" s="390"/>
      <c r="AK358" s="437" t="str">
        <f t="shared" si="38"/>
        <v/>
      </c>
      <c r="AL358" s="288" t="str">
        <f t="shared" si="39"/>
        <v/>
      </c>
      <c r="AM358" s="293"/>
    </row>
    <row r="359" spans="1:39" x14ac:dyDescent="0.3">
      <c r="A359" s="236"/>
      <c r="B359" s="401"/>
      <c r="C359" s="274"/>
      <c r="D359" s="285"/>
      <c r="E359" s="286"/>
      <c r="F359" s="286"/>
      <c r="G359" s="286"/>
      <c r="H359" s="287" t="str">
        <f t="shared" si="34"/>
        <v/>
      </c>
      <c r="I359" s="435" t="str">
        <f t="shared" si="33"/>
        <v/>
      </c>
      <c r="J359" s="427" t="str">
        <f t="shared" si="35"/>
        <v/>
      </c>
      <c r="K359" s="382"/>
      <c r="L359" s="411"/>
      <c r="M359" s="425"/>
      <c r="O359" s="415" t="str">
        <f>IF(L359&gt;0,ROUNDDOWN((J359/AB359),2),"")</f>
        <v/>
      </c>
      <c r="P359" s="429" t="str">
        <f>IF(B359&gt;0,(#REF!*O359),"")</f>
        <v/>
      </c>
      <c r="Q359" s="285"/>
      <c r="R359" s="405"/>
      <c r="S359" s="405"/>
      <c r="T359" s="405"/>
      <c r="U359" s="406"/>
      <c r="V359" s="407" t="str">
        <f>IF(B359&gt;0,(R359-T359)+R359,"")</f>
        <v/>
      </c>
      <c r="W359" s="398"/>
      <c r="X359" s="292" t="str">
        <f>IF(B359&gt;0,IF(AE359&gt;0,(S359-R359)/(R359-T359),""),"")</f>
        <v/>
      </c>
      <c r="Y359" s="418" t="str">
        <f>IF(U359="","",IF(C359&gt;0,AK359,""))</f>
        <v/>
      </c>
      <c r="Z359" s="419" t="str">
        <f>IF(F359&gt;0,AK359+Z358,"")</f>
        <v/>
      </c>
      <c r="AA359" s="284"/>
      <c r="AB359" s="417" t="str">
        <f>IF(B359&gt;0,ABS(R359-T359)*-1,"")</f>
        <v/>
      </c>
      <c r="AC359" s="419" t="str">
        <f>IF(B359="","",IF(Q359="LONG",(U359-R359),(R359-U359)))</f>
        <v/>
      </c>
      <c r="AD359" s="390"/>
      <c r="AE359" s="396" t="str">
        <f t="shared" si="36"/>
        <v/>
      </c>
      <c r="AF359" s="397" t="str">
        <f t="shared" si="37"/>
        <v/>
      </c>
      <c r="AG359" s="392"/>
      <c r="AH359" s="437" t="str">
        <f>IF(B359&gt;0,(R359*O359),"")</f>
        <v/>
      </c>
      <c r="AI359" s="438" t="str">
        <f>IF(B359&gt;0,(U359*O359),"")</f>
        <v/>
      </c>
      <c r="AJ359" s="390"/>
      <c r="AK359" s="437" t="str">
        <f t="shared" si="38"/>
        <v/>
      </c>
      <c r="AL359" s="288" t="str">
        <f t="shared" si="39"/>
        <v/>
      </c>
      <c r="AM359" s="293"/>
    </row>
    <row r="360" spans="1:39" x14ac:dyDescent="0.3">
      <c r="A360" s="236"/>
      <c r="B360" s="401"/>
      <c r="C360" s="274"/>
      <c r="D360" s="285"/>
      <c r="E360" s="286"/>
      <c r="F360" s="286"/>
      <c r="G360" s="286"/>
      <c r="H360" s="287" t="str">
        <f t="shared" si="34"/>
        <v/>
      </c>
      <c r="I360" s="435" t="str">
        <f t="shared" si="33"/>
        <v/>
      </c>
      <c r="J360" s="427" t="str">
        <f t="shared" si="35"/>
        <v/>
      </c>
      <c r="K360" s="382"/>
      <c r="L360" s="411"/>
      <c r="M360" s="425"/>
      <c r="O360" s="415" t="str">
        <f>IF(L360&gt;0,ROUNDDOWN((J360/AB360),2),"")</f>
        <v/>
      </c>
      <c r="P360" s="429" t="str">
        <f>IF(B360&gt;0,(#REF!*O360),"")</f>
        <v/>
      </c>
      <c r="Q360" s="285"/>
      <c r="R360" s="405"/>
      <c r="S360" s="405"/>
      <c r="T360" s="405"/>
      <c r="U360" s="406"/>
      <c r="V360" s="407" t="str">
        <f>IF(B360&gt;0,(R360-T360)+R360,"")</f>
        <v/>
      </c>
      <c r="W360" s="398"/>
      <c r="X360" s="292" t="str">
        <f>IF(B360&gt;0,IF(AE360&gt;0,(S360-R360)/(R360-T360),""),"")</f>
        <v/>
      </c>
      <c r="Y360" s="418" t="str">
        <f>IF(U360="","",IF(C360&gt;0,AK360,""))</f>
        <v/>
      </c>
      <c r="Z360" s="419" t="str">
        <f>IF(F360&gt;0,AK360+Z359,"")</f>
        <v/>
      </c>
      <c r="AA360" s="284"/>
      <c r="AB360" s="417" t="str">
        <f>IF(B360&gt;0,ABS(R360-T360)*-1,"")</f>
        <v/>
      </c>
      <c r="AC360" s="419" t="str">
        <f>IF(B360="","",IF(Q360="LONG",(U360-R360),(R360-U360)))</f>
        <v/>
      </c>
      <c r="AD360" s="390"/>
      <c r="AE360" s="396" t="str">
        <f t="shared" si="36"/>
        <v/>
      </c>
      <c r="AF360" s="397" t="str">
        <f t="shared" si="37"/>
        <v/>
      </c>
      <c r="AG360" s="392"/>
      <c r="AH360" s="437" t="str">
        <f>IF(B360&gt;0,(R360*O360),"")</f>
        <v/>
      </c>
      <c r="AI360" s="438" t="str">
        <f>IF(B360&gt;0,(U360*O360),"")</f>
        <v/>
      </c>
      <c r="AJ360" s="390"/>
      <c r="AK360" s="437" t="str">
        <f t="shared" si="38"/>
        <v/>
      </c>
      <c r="AL360" s="288" t="str">
        <f t="shared" si="39"/>
        <v/>
      </c>
      <c r="AM360" s="293"/>
    </row>
    <row r="361" spans="1:39" x14ac:dyDescent="0.3">
      <c r="A361" s="236"/>
      <c r="B361" s="401"/>
      <c r="C361" s="274"/>
      <c r="D361" s="285"/>
      <c r="E361" s="286"/>
      <c r="F361" s="286"/>
      <c r="G361" s="286"/>
      <c r="H361" s="287" t="str">
        <f t="shared" si="34"/>
        <v/>
      </c>
      <c r="I361" s="435" t="str">
        <f t="shared" si="33"/>
        <v/>
      </c>
      <c r="J361" s="427" t="str">
        <f t="shared" si="35"/>
        <v/>
      </c>
      <c r="K361" s="382"/>
      <c r="L361" s="411"/>
      <c r="M361" s="425"/>
      <c r="O361" s="415" t="str">
        <f>IF(L361&gt;0,ROUNDDOWN((J361/AB361),2),"")</f>
        <v/>
      </c>
      <c r="P361" s="429" t="str">
        <f>IF(B361&gt;0,(#REF!*O361),"")</f>
        <v/>
      </c>
      <c r="Q361" s="285"/>
      <c r="R361" s="405"/>
      <c r="S361" s="405"/>
      <c r="T361" s="405"/>
      <c r="U361" s="406"/>
      <c r="V361" s="407" t="str">
        <f>IF(B361&gt;0,(R361-T361)+R361,"")</f>
        <v/>
      </c>
      <c r="W361" s="398"/>
      <c r="X361" s="292" t="str">
        <f>IF(B361&gt;0,IF(AE361&gt;0,(S361-R361)/(R361-T361),""),"")</f>
        <v/>
      </c>
      <c r="Y361" s="418" t="str">
        <f>IF(U361="","",IF(C361&gt;0,AK361,""))</f>
        <v/>
      </c>
      <c r="Z361" s="419" t="str">
        <f>IF(F361&gt;0,AK361+Z360,"")</f>
        <v/>
      </c>
      <c r="AA361" s="284"/>
      <c r="AB361" s="417" t="str">
        <f>IF(B361&gt;0,ABS(R361-T361)*-1,"")</f>
        <v/>
      </c>
      <c r="AC361" s="419" t="str">
        <f>IF(B361="","",IF(Q361="LONG",(U361-R361),(R361-U361)))</f>
        <v/>
      </c>
      <c r="AD361" s="390"/>
      <c r="AE361" s="396" t="str">
        <f t="shared" si="36"/>
        <v/>
      </c>
      <c r="AF361" s="397" t="str">
        <f t="shared" si="37"/>
        <v/>
      </c>
      <c r="AG361" s="392"/>
      <c r="AH361" s="437" t="str">
        <f>IF(B361&gt;0,(R361*O361),"")</f>
        <v/>
      </c>
      <c r="AI361" s="438" t="str">
        <f>IF(B361&gt;0,(U361*O361),"")</f>
        <v/>
      </c>
      <c r="AJ361" s="390"/>
      <c r="AK361" s="437" t="str">
        <f t="shared" si="38"/>
        <v/>
      </c>
      <c r="AL361" s="288" t="str">
        <f t="shared" si="39"/>
        <v/>
      </c>
      <c r="AM361" s="293"/>
    </row>
    <row r="362" spans="1:39" x14ac:dyDescent="0.3">
      <c r="A362" s="236"/>
      <c r="B362" s="401"/>
      <c r="C362" s="274"/>
      <c r="D362" s="285"/>
      <c r="E362" s="286"/>
      <c r="F362" s="286"/>
      <c r="G362" s="286"/>
      <c r="H362" s="287" t="str">
        <f t="shared" si="34"/>
        <v/>
      </c>
      <c r="I362" s="435" t="str">
        <f t="shared" si="33"/>
        <v/>
      </c>
      <c r="J362" s="427" t="str">
        <f t="shared" si="35"/>
        <v/>
      </c>
      <c r="K362" s="382"/>
      <c r="L362" s="411"/>
      <c r="M362" s="425"/>
      <c r="O362" s="415" t="str">
        <f>IF(L362&gt;0,ROUNDDOWN((J362/AB362),2),"")</f>
        <v/>
      </c>
      <c r="P362" s="429" t="str">
        <f>IF(B362&gt;0,(#REF!*O362),"")</f>
        <v/>
      </c>
      <c r="Q362" s="285"/>
      <c r="R362" s="405"/>
      <c r="S362" s="405"/>
      <c r="T362" s="405"/>
      <c r="U362" s="406"/>
      <c r="V362" s="407" t="str">
        <f>IF(B362&gt;0,(R362-T362)+R362,"")</f>
        <v/>
      </c>
      <c r="W362" s="398"/>
      <c r="X362" s="292" t="str">
        <f>IF(B362&gt;0,IF(AE362&gt;0,(S362-R362)/(R362-T362),""),"")</f>
        <v/>
      </c>
      <c r="Y362" s="418" t="str">
        <f>IF(U362="","",IF(C362&gt;0,AK362,""))</f>
        <v/>
      </c>
      <c r="Z362" s="419" t="str">
        <f>IF(F362&gt;0,AK362+Z361,"")</f>
        <v/>
      </c>
      <c r="AA362" s="284"/>
      <c r="AB362" s="417" t="str">
        <f>IF(B362&gt;0,ABS(R362-T362)*-1,"")</f>
        <v/>
      </c>
      <c r="AC362" s="419" t="str">
        <f>IF(B362="","",IF(Q362="LONG",(U362-R362),(R362-U362)))</f>
        <v/>
      </c>
      <c r="AD362" s="390"/>
      <c r="AE362" s="396" t="str">
        <f t="shared" si="36"/>
        <v/>
      </c>
      <c r="AF362" s="397" t="str">
        <f t="shared" si="37"/>
        <v/>
      </c>
      <c r="AG362" s="392"/>
      <c r="AH362" s="437" t="str">
        <f>IF(B362&gt;0,(R362*O362),"")</f>
        <v/>
      </c>
      <c r="AI362" s="438" t="str">
        <f>IF(B362&gt;0,(U362*O362),"")</f>
        <v/>
      </c>
      <c r="AJ362" s="390"/>
      <c r="AK362" s="437" t="str">
        <f t="shared" si="38"/>
        <v/>
      </c>
      <c r="AL362" s="288" t="str">
        <f t="shared" si="39"/>
        <v/>
      </c>
      <c r="AM362" s="293"/>
    </row>
    <row r="363" spans="1:39" x14ac:dyDescent="0.3">
      <c r="A363" s="236"/>
      <c r="B363" s="401"/>
      <c r="C363" s="274"/>
      <c r="D363" s="285"/>
      <c r="E363" s="286"/>
      <c r="F363" s="286"/>
      <c r="G363" s="286"/>
      <c r="H363" s="287" t="str">
        <f t="shared" si="34"/>
        <v/>
      </c>
      <c r="I363" s="435" t="str">
        <f t="shared" si="33"/>
        <v/>
      </c>
      <c r="J363" s="427" t="str">
        <f t="shared" si="35"/>
        <v/>
      </c>
      <c r="K363" s="382"/>
      <c r="L363" s="411"/>
      <c r="M363" s="425"/>
      <c r="O363" s="415" t="str">
        <f>IF(L363&gt;0,ROUNDDOWN((J363/AB363),2),"")</f>
        <v/>
      </c>
      <c r="P363" s="429" t="str">
        <f>IF(B363&gt;0,(#REF!*O363),"")</f>
        <v/>
      </c>
      <c r="Q363" s="285"/>
      <c r="R363" s="405"/>
      <c r="S363" s="405"/>
      <c r="T363" s="405"/>
      <c r="U363" s="406"/>
      <c r="V363" s="407" t="str">
        <f>IF(B363&gt;0,(R363-T363)+R363,"")</f>
        <v/>
      </c>
      <c r="W363" s="398"/>
      <c r="X363" s="292" t="str">
        <f>IF(B363&gt;0,IF(AE363&gt;0,(S363-R363)/(R363-T363),""),"")</f>
        <v/>
      </c>
      <c r="Y363" s="418" t="str">
        <f>IF(U363="","",IF(C363&gt;0,AK363,""))</f>
        <v/>
      </c>
      <c r="Z363" s="419" t="str">
        <f>IF(F363&gt;0,AK363+Z362,"")</f>
        <v/>
      </c>
      <c r="AA363" s="284"/>
      <c r="AB363" s="417" t="str">
        <f>IF(B363&gt;0,ABS(R363-T363)*-1,"")</f>
        <v/>
      </c>
      <c r="AC363" s="419" t="str">
        <f>IF(B363="","",IF(Q363="LONG",(U363-R363),(R363-U363)))</f>
        <v/>
      </c>
      <c r="AD363" s="390"/>
      <c r="AE363" s="396" t="str">
        <f t="shared" si="36"/>
        <v/>
      </c>
      <c r="AF363" s="397" t="str">
        <f t="shared" si="37"/>
        <v/>
      </c>
      <c r="AG363" s="392"/>
      <c r="AH363" s="437" t="str">
        <f>IF(B363&gt;0,(R363*O363),"")</f>
        <v/>
      </c>
      <c r="AI363" s="438" t="str">
        <f>IF(B363&gt;0,(U363*O363),"")</f>
        <v/>
      </c>
      <c r="AJ363" s="390"/>
      <c r="AK363" s="437" t="str">
        <f t="shared" si="38"/>
        <v/>
      </c>
      <c r="AL363" s="288" t="str">
        <f t="shared" si="39"/>
        <v/>
      </c>
      <c r="AM363" s="293"/>
    </row>
    <row r="364" spans="1:39" x14ac:dyDescent="0.3">
      <c r="A364" s="236"/>
      <c r="B364" s="401"/>
      <c r="C364" s="274"/>
      <c r="D364" s="285"/>
      <c r="E364" s="286"/>
      <c r="F364" s="286"/>
      <c r="G364" s="286"/>
      <c r="H364" s="287" t="str">
        <f t="shared" si="34"/>
        <v/>
      </c>
      <c r="I364" s="435" t="str">
        <f t="shared" si="33"/>
        <v/>
      </c>
      <c r="J364" s="427" t="str">
        <f t="shared" si="35"/>
        <v/>
      </c>
      <c r="K364" s="382"/>
      <c r="L364" s="411"/>
      <c r="M364" s="425"/>
      <c r="O364" s="415" t="str">
        <f>IF(L364&gt;0,ROUNDDOWN((J364/AB364),2),"")</f>
        <v/>
      </c>
      <c r="P364" s="429" t="str">
        <f>IF(B364&gt;0,(#REF!*O364),"")</f>
        <v/>
      </c>
      <c r="Q364" s="285"/>
      <c r="R364" s="405"/>
      <c r="S364" s="405"/>
      <c r="T364" s="405"/>
      <c r="U364" s="406"/>
      <c r="V364" s="407" t="str">
        <f>IF(B364&gt;0,(R364-T364)+R364,"")</f>
        <v/>
      </c>
      <c r="W364" s="398"/>
      <c r="X364" s="292" t="str">
        <f>IF(B364&gt;0,IF(AE364&gt;0,(S364-R364)/(R364-T364),""),"")</f>
        <v/>
      </c>
      <c r="Y364" s="418" t="str">
        <f>IF(U364="","",IF(C364&gt;0,AK364,""))</f>
        <v/>
      </c>
      <c r="Z364" s="419" t="str">
        <f>IF(F364&gt;0,AK364+Z363,"")</f>
        <v/>
      </c>
      <c r="AA364" s="284"/>
      <c r="AB364" s="417" t="str">
        <f>IF(B364&gt;0,ABS(R364-T364)*-1,"")</f>
        <v/>
      </c>
      <c r="AC364" s="419" t="str">
        <f>IF(B364="","",IF(Q364="LONG",(U364-R364),(R364-U364)))</f>
        <v/>
      </c>
      <c r="AD364" s="390"/>
      <c r="AE364" s="396" t="str">
        <f t="shared" si="36"/>
        <v/>
      </c>
      <c r="AF364" s="397" t="str">
        <f t="shared" si="37"/>
        <v/>
      </c>
      <c r="AG364" s="392"/>
      <c r="AH364" s="437" t="str">
        <f>IF(B364&gt;0,(R364*O364),"")</f>
        <v/>
      </c>
      <c r="AI364" s="438" t="str">
        <f>IF(B364&gt;0,(U364*O364),"")</f>
        <v/>
      </c>
      <c r="AJ364" s="390"/>
      <c r="AK364" s="437" t="str">
        <f t="shared" si="38"/>
        <v/>
      </c>
      <c r="AL364" s="288" t="str">
        <f t="shared" si="39"/>
        <v/>
      </c>
      <c r="AM364" s="293"/>
    </row>
    <row r="365" spans="1:39" x14ac:dyDescent="0.3">
      <c r="A365" s="236"/>
      <c r="B365" s="401"/>
      <c r="C365" s="274"/>
      <c r="D365" s="285"/>
      <c r="E365" s="286"/>
      <c r="F365" s="286"/>
      <c r="G365" s="286"/>
      <c r="H365" s="287" t="str">
        <f t="shared" si="34"/>
        <v/>
      </c>
      <c r="I365" s="435" t="str">
        <f t="shared" si="33"/>
        <v/>
      </c>
      <c r="J365" s="427" t="str">
        <f t="shared" si="35"/>
        <v/>
      </c>
      <c r="K365" s="382"/>
      <c r="L365" s="411"/>
      <c r="M365" s="425"/>
      <c r="O365" s="415" t="str">
        <f>IF(L365&gt;0,ROUNDDOWN((J365/AB365),2),"")</f>
        <v/>
      </c>
      <c r="P365" s="429" t="str">
        <f>IF(B365&gt;0,(#REF!*O365),"")</f>
        <v/>
      </c>
      <c r="Q365" s="285"/>
      <c r="R365" s="405"/>
      <c r="S365" s="405"/>
      <c r="T365" s="405"/>
      <c r="U365" s="406"/>
      <c r="V365" s="407" t="str">
        <f>IF(B365&gt;0,(R365-T365)+R365,"")</f>
        <v/>
      </c>
      <c r="W365" s="398"/>
      <c r="X365" s="292" t="str">
        <f>IF(B365&gt;0,IF(AE365&gt;0,(S365-R365)/(R365-T365),""),"")</f>
        <v/>
      </c>
      <c r="Y365" s="418" t="str">
        <f>IF(U365="","",IF(C365&gt;0,AK365,""))</f>
        <v/>
      </c>
      <c r="Z365" s="419" t="str">
        <f>IF(F365&gt;0,AK365+Z364,"")</f>
        <v/>
      </c>
      <c r="AA365" s="284"/>
      <c r="AB365" s="417" t="str">
        <f>IF(B365&gt;0,ABS(R365-T365)*-1,"")</f>
        <v/>
      </c>
      <c r="AC365" s="419" t="str">
        <f>IF(B365="","",IF(Q365="LONG",(U365-R365),(R365-U365)))</f>
        <v/>
      </c>
      <c r="AD365" s="390"/>
      <c r="AE365" s="396" t="str">
        <f t="shared" si="36"/>
        <v/>
      </c>
      <c r="AF365" s="397" t="str">
        <f t="shared" si="37"/>
        <v/>
      </c>
      <c r="AG365" s="392"/>
      <c r="AH365" s="437" t="str">
        <f>IF(B365&gt;0,(R365*O365),"")</f>
        <v/>
      </c>
      <c r="AI365" s="438" t="str">
        <f>IF(B365&gt;0,(U365*O365),"")</f>
        <v/>
      </c>
      <c r="AJ365" s="390"/>
      <c r="AK365" s="437" t="str">
        <f t="shared" si="38"/>
        <v/>
      </c>
      <c r="AL365" s="288" t="str">
        <f t="shared" si="39"/>
        <v/>
      </c>
      <c r="AM365" s="293"/>
    </row>
    <row r="366" spans="1:39" x14ac:dyDescent="0.3">
      <c r="A366" s="236"/>
      <c r="B366" s="401"/>
      <c r="C366" s="274"/>
      <c r="D366" s="285"/>
      <c r="E366" s="286"/>
      <c r="F366" s="286"/>
      <c r="G366" s="286"/>
      <c r="H366" s="287" t="str">
        <f t="shared" si="34"/>
        <v/>
      </c>
      <c r="I366" s="435" t="str">
        <f t="shared" si="33"/>
        <v/>
      </c>
      <c r="J366" s="427" t="str">
        <f t="shared" si="35"/>
        <v/>
      </c>
      <c r="K366" s="382"/>
      <c r="L366" s="411"/>
      <c r="M366" s="425"/>
      <c r="O366" s="415" t="str">
        <f>IF(L366&gt;0,ROUNDDOWN((J366/AB366),2),"")</f>
        <v/>
      </c>
      <c r="P366" s="429" t="str">
        <f>IF(B366&gt;0,(#REF!*O366),"")</f>
        <v/>
      </c>
      <c r="Q366" s="285"/>
      <c r="R366" s="405"/>
      <c r="S366" s="405"/>
      <c r="T366" s="405"/>
      <c r="U366" s="406"/>
      <c r="V366" s="407" t="str">
        <f>IF(B366&gt;0,(R366-T366)+R366,"")</f>
        <v/>
      </c>
      <c r="W366" s="398"/>
      <c r="X366" s="292" t="str">
        <f>IF(B366&gt;0,IF(AE366&gt;0,(S366-R366)/(R366-T366),""),"")</f>
        <v/>
      </c>
      <c r="Y366" s="418" t="str">
        <f>IF(U366="","",IF(C366&gt;0,AK366,""))</f>
        <v/>
      </c>
      <c r="Z366" s="419" t="str">
        <f>IF(F366&gt;0,AK366+Z365,"")</f>
        <v/>
      </c>
      <c r="AA366" s="284"/>
      <c r="AB366" s="417" t="str">
        <f>IF(B366&gt;0,ABS(R366-T366)*-1,"")</f>
        <v/>
      </c>
      <c r="AC366" s="419" t="str">
        <f>IF(B366="","",IF(Q366="LONG",(U366-R366),(R366-U366)))</f>
        <v/>
      </c>
      <c r="AD366" s="390"/>
      <c r="AE366" s="396" t="str">
        <f t="shared" si="36"/>
        <v/>
      </c>
      <c r="AF366" s="397" t="str">
        <f t="shared" si="37"/>
        <v/>
      </c>
      <c r="AG366" s="392"/>
      <c r="AH366" s="437" t="str">
        <f>IF(B366&gt;0,(R366*O366),"")</f>
        <v/>
      </c>
      <c r="AI366" s="438" t="str">
        <f>IF(B366&gt;0,(U366*O366),"")</f>
        <v/>
      </c>
      <c r="AJ366" s="390"/>
      <c r="AK366" s="437" t="str">
        <f t="shared" si="38"/>
        <v/>
      </c>
      <c r="AL366" s="288" t="str">
        <f t="shared" si="39"/>
        <v/>
      </c>
      <c r="AM366" s="293"/>
    </row>
    <row r="367" spans="1:39" x14ac:dyDescent="0.3">
      <c r="A367" s="236"/>
      <c r="B367" s="401"/>
      <c r="C367" s="274"/>
      <c r="D367" s="285"/>
      <c r="E367" s="286"/>
      <c r="F367" s="286"/>
      <c r="G367" s="286"/>
      <c r="H367" s="287" t="str">
        <f t="shared" si="34"/>
        <v/>
      </c>
      <c r="I367" s="435" t="str">
        <f t="shared" si="33"/>
        <v/>
      </c>
      <c r="J367" s="427" t="str">
        <f t="shared" si="35"/>
        <v/>
      </c>
      <c r="K367" s="382"/>
      <c r="L367" s="411"/>
      <c r="M367" s="425"/>
      <c r="O367" s="415" t="str">
        <f>IF(L367&gt;0,ROUNDDOWN((J367/AB367),2),"")</f>
        <v/>
      </c>
      <c r="P367" s="429" t="str">
        <f>IF(B367&gt;0,(#REF!*O367),"")</f>
        <v/>
      </c>
      <c r="Q367" s="285"/>
      <c r="R367" s="405"/>
      <c r="S367" s="405"/>
      <c r="T367" s="405"/>
      <c r="U367" s="406"/>
      <c r="V367" s="407" t="str">
        <f>IF(B367&gt;0,(R367-T367)+R367,"")</f>
        <v/>
      </c>
      <c r="W367" s="398"/>
      <c r="X367" s="292" t="str">
        <f>IF(B367&gt;0,IF(AE367&gt;0,(S367-R367)/(R367-T367),""),"")</f>
        <v/>
      </c>
      <c r="Y367" s="418" t="str">
        <f>IF(U367="","",IF(C367&gt;0,AK367,""))</f>
        <v/>
      </c>
      <c r="Z367" s="419" t="str">
        <f>IF(F367&gt;0,AK367+Z366,"")</f>
        <v/>
      </c>
      <c r="AA367" s="284"/>
      <c r="AB367" s="417" t="str">
        <f>IF(B367&gt;0,ABS(R367-T367)*-1,"")</f>
        <v/>
      </c>
      <c r="AC367" s="419" t="str">
        <f>IF(B367="","",IF(Q367="LONG",(U367-R367),(R367-U367)))</f>
        <v/>
      </c>
      <c r="AD367" s="390"/>
      <c r="AE367" s="396" t="str">
        <f t="shared" si="36"/>
        <v/>
      </c>
      <c r="AF367" s="397" t="str">
        <f t="shared" si="37"/>
        <v/>
      </c>
      <c r="AG367" s="392"/>
      <c r="AH367" s="437" t="str">
        <f>IF(B367&gt;0,(R367*O367),"")</f>
        <v/>
      </c>
      <c r="AI367" s="438" t="str">
        <f>IF(B367&gt;0,(U367*O367),"")</f>
        <v/>
      </c>
      <c r="AJ367" s="390"/>
      <c r="AK367" s="437" t="str">
        <f t="shared" si="38"/>
        <v/>
      </c>
      <c r="AL367" s="288" t="str">
        <f t="shared" si="39"/>
        <v/>
      </c>
      <c r="AM367" s="293"/>
    </row>
    <row r="368" spans="1:39" x14ac:dyDescent="0.3">
      <c r="A368" s="236"/>
      <c r="B368" s="401"/>
      <c r="C368" s="274"/>
      <c r="D368" s="285"/>
      <c r="E368" s="286"/>
      <c r="F368" s="286"/>
      <c r="G368" s="286"/>
      <c r="H368" s="287" t="str">
        <f t="shared" si="34"/>
        <v/>
      </c>
      <c r="I368" s="435" t="str">
        <f t="shared" si="33"/>
        <v/>
      </c>
      <c r="J368" s="427" t="str">
        <f t="shared" si="35"/>
        <v/>
      </c>
      <c r="K368" s="382"/>
      <c r="L368" s="411"/>
      <c r="M368" s="425"/>
      <c r="O368" s="415" t="str">
        <f>IF(L368&gt;0,ROUNDDOWN((J368/AB368),2),"")</f>
        <v/>
      </c>
      <c r="P368" s="429" t="str">
        <f>IF(B368&gt;0,(#REF!*O368),"")</f>
        <v/>
      </c>
      <c r="Q368" s="285"/>
      <c r="R368" s="405"/>
      <c r="S368" s="405"/>
      <c r="T368" s="405"/>
      <c r="U368" s="406"/>
      <c r="V368" s="407" t="str">
        <f>IF(B368&gt;0,(R368-T368)+R368,"")</f>
        <v/>
      </c>
      <c r="W368" s="398"/>
      <c r="X368" s="292" t="str">
        <f>IF(B368&gt;0,IF(AE368&gt;0,(S368-R368)/(R368-T368),""),"")</f>
        <v/>
      </c>
      <c r="Y368" s="418" t="str">
        <f>IF(U368="","",IF(C368&gt;0,AK368,""))</f>
        <v/>
      </c>
      <c r="Z368" s="419" t="str">
        <f>IF(F368&gt;0,AK368+Z367,"")</f>
        <v/>
      </c>
      <c r="AA368" s="284"/>
      <c r="AB368" s="417" t="str">
        <f>IF(B368&gt;0,ABS(R368-T368)*-1,"")</f>
        <v/>
      </c>
      <c r="AC368" s="419" t="str">
        <f>IF(B368="","",IF(Q368="LONG",(U368-R368),(R368-U368)))</f>
        <v/>
      </c>
      <c r="AD368" s="390"/>
      <c r="AE368" s="396" t="str">
        <f t="shared" si="36"/>
        <v/>
      </c>
      <c r="AF368" s="397" t="str">
        <f t="shared" si="37"/>
        <v/>
      </c>
      <c r="AG368" s="392"/>
      <c r="AH368" s="437" t="str">
        <f>IF(B368&gt;0,(R368*O368),"")</f>
        <v/>
      </c>
      <c r="AI368" s="438" t="str">
        <f>IF(B368&gt;0,(U368*O368),"")</f>
        <v/>
      </c>
      <c r="AJ368" s="390"/>
      <c r="AK368" s="437" t="str">
        <f t="shared" si="38"/>
        <v/>
      </c>
      <c r="AL368" s="288" t="str">
        <f t="shared" si="39"/>
        <v/>
      </c>
      <c r="AM368" s="293"/>
    </row>
    <row r="369" spans="1:39" x14ac:dyDescent="0.3">
      <c r="A369" s="236"/>
      <c r="B369" s="401"/>
      <c r="C369" s="274"/>
      <c r="D369" s="285"/>
      <c r="E369" s="286"/>
      <c r="F369" s="286"/>
      <c r="G369" s="286"/>
      <c r="H369" s="287" t="str">
        <f t="shared" si="34"/>
        <v/>
      </c>
      <c r="I369" s="435" t="str">
        <f t="shared" si="33"/>
        <v/>
      </c>
      <c r="J369" s="427" t="str">
        <f t="shared" si="35"/>
        <v/>
      </c>
      <c r="K369" s="382"/>
      <c r="L369" s="411"/>
      <c r="M369" s="425"/>
      <c r="O369" s="415" t="str">
        <f>IF(L369&gt;0,ROUNDDOWN((J369/AB369),2),"")</f>
        <v/>
      </c>
      <c r="P369" s="429" t="str">
        <f>IF(B369&gt;0,(#REF!*O369),"")</f>
        <v/>
      </c>
      <c r="Q369" s="285"/>
      <c r="R369" s="405"/>
      <c r="S369" s="405"/>
      <c r="T369" s="405"/>
      <c r="U369" s="406"/>
      <c r="V369" s="407" t="str">
        <f>IF(B369&gt;0,(R369-T369)+R369,"")</f>
        <v/>
      </c>
      <c r="W369" s="398"/>
      <c r="X369" s="292" t="str">
        <f>IF(B369&gt;0,IF(AE369&gt;0,(S369-R369)/(R369-T369),""),"")</f>
        <v/>
      </c>
      <c r="Y369" s="418" t="str">
        <f>IF(U369="","",IF(C369&gt;0,AK369,""))</f>
        <v/>
      </c>
      <c r="Z369" s="419" t="str">
        <f>IF(F369&gt;0,AK369+Z368,"")</f>
        <v/>
      </c>
      <c r="AA369" s="284"/>
      <c r="AB369" s="417" t="str">
        <f>IF(B369&gt;0,ABS(R369-T369)*-1,"")</f>
        <v/>
      </c>
      <c r="AC369" s="419" t="str">
        <f>IF(B369="","",IF(Q369="LONG",(U369-R369),(R369-U369)))</f>
        <v/>
      </c>
      <c r="AD369" s="390"/>
      <c r="AE369" s="396" t="str">
        <f t="shared" si="36"/>
        <v/>
      </c>
      <c r="AF369" s="397" t="str">
        <f t="shared" si="37"/>
        <v/>
      </c>
      <c r="AG369" s="392"/>
      <c r="AH369" s="437" t="str">
        <f>IF(B369&gt;0,(R369*O369),"")</f>
        <v/>
      </c>
      <c r="AI369" s="438" t="str">
        <f>IF(B369&gt;0,(U369*O369),"")</f>
        <v/>
      </c>
      <c r="AJ369" s="390"/>
      <c r="AK369" s="437" t="str">
        <f t="shared" si="38"/>
        <v/>
      </c>
      <c r="AL369" s="288" t="str">
        <f t="shared" si="39"/>
        <v/>
      </c>
      <c r="AM369" s="293"/>
    </row>
    <row r="370" spans="1:39" x14ac:dyDescent="0.3">
      <c r="A370" s="236"/>
      <c r="B370" s="401"/>
      <c r="C370" s="274"/>
      <c r="D370" s="285"/>
      <c r="E370" s="286"/>
      <c r="F370" s="286"/>
      <c r="G370" s="286"/>
      <c r="H370" s="287" t="str">
        <f t="shared" si="34"/>
        <v/>
      </c>
      <c r="I370" s="435" t="str">
        <f t="shared" si="33"/>
        <v/>
      </c>
      <c r="J370" s="427" t="str">
        <f t="shared" si="35"/>
        <v/>
      </c>
      <c r="K370" s="382"/>
      <c r="L370" s="411"/>
      <c r="M370" s="425"/>
      <c r="O370" s="415" t="str">
        <f>IF(L370&gt;0,ROUNDDOWN((J370/AB370),2),"")</f>
        <v/>
      </c>
      <c r="P370" s="429" t="str">
        <f>IF(B370&gt;0,(#REF!*O370),"")</f>
        <v/>
      </c>
      <c r="Q370" s="285"/>
      <c r="R370" s="405"/>
      <c r="S370" s="405"/>
      <c r="T370" s="405"/>
      <c r="U370" s="406"/>
      <c r="V370" s="407" t="str">
        <f>IF(B370&gt;0,(R370-T370)+R370,"")</f>
        <v/>
      </c>
      <c r="W370" s="398"/>
      <c r="X370" s="292" t="str">
        <f>IF(B370&gt;0,IF(AE370&gt;0,(S370-R370)/(R370-T370),""),"")</f>
        <v/>
      </c>
      <c r="Y370" s="418" t="str">
        <f>IF(U370="","",IF(C370&gt;0,AK370,""))</f>
        <v/>
      </c>
      <c r="Z370" s="419" t="str">
        <f>IF(F370&gt;0,AK370+Z369,"")</f>
        <v/>
      </c>
      <c r="AA370" s="284"/>
      <c r="AB370" s="417" t="str">
        <f>IF(B370&gt;0,ABS(R370-T370)*-1,"")</f>
        <v/>
      </c>
      <c r="AC370" s="419" t="str">
        <f>IF(B370="","",IF(Q370="LONG",(U370-R370),(R370-U370)))</f>
        <v/>
      </c>
      <c r="AD370" s="390"/>
      <c r="AE370" s="396" t="str">
        <f t="shared" si="36"/>
        <v/>
      </c>
      <c r="AF370" s="397" t="str">
        <f t="shared" si="37"/>
        <v/>
      </c>
      <c r="AG370" s="392"/>
      <c r="AH370" s="437" t="str">
        <f>IF(B370&gt;0,(R370*O370),"")</f>
        <v/>
      </c>
      <c r="AI370" s="438" t="str">
        <f>IF(B370&gt;0,(U370*O370),"")</f>
        <v/>
      </c>
      <c r="AJ370" s="390"/>
      <c r="AK370" s="437" t="str">
        <f t="shared" si="38"/>
        <v/>
      </c>
      <c r="AL370" s="288" t="str">
        <f t="shared" si="39"/>
        <v/>
      </c>
      <c r="AM370" s="293"/>
    </row>
    <row r="371" spans="1:39" x14ac:dyDescent="0.3">
      <c r="A371" s="236"/>
      <c r="B371" s="401"/>
      <c r="C371" s="274"/>
      <c r="D371" s="285"/>
      <c r="E371" s="286"/>
      <c r="F371" s="286"/>
      <c r="G371" s="286"/>
      <c r="H371" s="287" t="str">
        <f t="shared" si="34"/>
        <v/>
      </c>
      <c r="I371" s="435" t="str">
        <f t="shared" si="33"/>
        <v/>
      </c>
      <c r="J371" s="427" t="str">
        <f t="shared" si="35"/>
        <v/>
      </c>
      <c r="K371" s="382"/>
      <c r="L371" s="411"/>
      <c r="M371" s="425"/>
      <c r="O371" s="415" t="str">
        <f>IF(L371&gt;0,ROUNDDOWN((J371/AB371),2),"")</f>
        <v/>
      </c>
      <c r="P371" s="429" t="str">
        <f>IF(B371&gt;0,(#REF!*O371),"")</f>
        <v/>
      </c>
      <c r="Q371" s="285"/>
      <c r="R371" s="405"/>
      <c r="S371" s="405"/>
      <c r="T371" s="405"/>
      <c r="U371" s="406"/>
      <c r="V371" s="407" t="str">
        <f>IF(B371&gt;0,(R371-T371)+R371,"")</f>
        <v/>
      </c>
      <c r="W371" s="398"/>
      <c r="X371" s="292" t="str">
        <f>IF(B371&gt;0,IF(AE371&gt;0,(S371-R371)/(R371-T371),""),"")</f>
        <v/>
      </c>
      <c r="Y371" s="418" t="str">
        <f>IF(U371="","",IF(C371&gt;0,AK371,""))</f>
        <v/>
      </c>
      <c r="Z371" s="419" t="str">
        <f>IF(F371&gt;0,AK371+Z370,"")</f>
        <v/>
      </c>
      <c r="AA371" s="284"/>
      <c r="AB371" s="417" t="str">
        <f>IF(B371&gt;0,ABS(R371-T371)*-1,"")</f>
        <v/>
      </c>
      <c r="AC371" s="419" t="str">
        <f>IF(B371="","",IF(Q371="LONG",(U371-R371),(R371-U371)))</f>
        <v/>
      </c>
      <c r="AD371" s="390"/>
      <c r="AE371" s="396" t="str">
        <f t="shared" si="36"/>
        <v/>
      </c>
      <c r="AF371" s="397" t="str">
        <f t="shared" si="37"/>
        <v/>
      </c>
      <c r="AG371" s="392"/>
      <c r="AH371" s="437" t="str">
        <f>IF(B371&gt;0,(R371*O371),"")</f>
        <v/>
      </c>
      <c r="AI371" s="438" t="str">
        <f>IF(B371&gt;0,(U371*O371),"")</f>
        <v/>
      </c>
      <c r="AJ371" s="390"/>
      <c r="AK371" s="437" t="str">
        <f t="shared" si="38"/>
        <v/>
      </c>
      <c r="AL371" s="288" t="str">
        <f t="shared" si="39"/>
        <v/>
      </c>
      <c r="AM371" s="293"/>
    </row>
    <row r="372" spans="1:39" x14ac:dyDescent="0.3">
      <c r="A372" s="236"/>
      <c r="B372" s="401"/>
      <c r="C372" s="274"/>
      <c r="D372" s="285"/>
      <c r="E372" s="286"/>
      <c r="F372" s="286"/>
      <c r="G372" s="286"/>
      <c r="H372" s="287" t="str">
        <f t="shared" si="34"/>
        <v/>
      </c>
      <c r="I372" s="435" t="str">
        <f t="shared" si="33"/>
        <v/>
      </c>
      <c r="J372" s="427" t="str">
        <f t="shared" si="35"/>
        <v/>
      </c>
      <c r="K372" s="382"/>
      <c r="L372" s="411"/>
      <c r="M372" s="425"/>
      <c r="O372" s="415" t="str">
        <f>IF(L372&gt;0,ROUNDDOWN((J372/AB372),2),"")</f>
        <v/>
      </c>
      <c r="P372" s="429" t="str">
        <f>IF(B372&gt;0,(#REF!*O372),"")</f>
        <v/>
      </c>
      <c r="Q372" s="285"/>
      <c r="R372" s="405"/>
      <c r="S372" s="405"/>
      <c r="T372" s="405"/>
      <c r="U372" s="406"/>
      <c r="V372" s="407" t="str">
        <f>IF(B372&gt;0,(R372-T372)+R372,"")</f>
        <v/>
      </c>
      <c r="W372" s="398"/>
      <c r="X372" s="292" t="str">
        <f>IF(B372&gt;0,IF(AE372&gt;0,(S372-R372)/(R372-T372),""),"")</f>
        <v/>
      </c>
      <c r="Y372" s="418" t="str">
        <f>IF(U372="","",IF(C372&gt;0,AK372,""))</f>
        <v/>
      </c>
      <c r="Z372" s="419" t="str">
        <f>IF(F372&gt;0,AK372+Z371,"")</f>
        <v/>
      </c>
      <c r="AA372" s="284"/>
      <c r="AB372" s="417" t="str">
        <f>IF(B372&gt;0,ABS(R372-T372)*-1,"")</f>
        <v/>
      </c>
      <c r="AC372" s="419" t="str">
        <f>IF(B372="","",IF(Q372="LONG",(U372-R372),(R372-U372)))</f>
        <v/>
      </c>
      <c r="AD372" s="390"/>
      <c r="AE372" s="396" t="str">
        <f t="shared" si="36"/>
        <v/>
      </c>
      <c r="AF372" s="397" t="str">
        <f t="shared" si="37"/>
        <v/>
      </c>
      <c r="AG372" s="392"/>
      <c r="AH372" s="437" t="str">
        <f>IF(B372&gt;0,(R372*O372),"")</f>
        <v/>
      </c>
      <c r="AI372" s="438" t="str">
        <f>IF(B372&gt;0,(U372*O372),"")</f>
        <v/>
      </c>
      <c r="AJ372" s="390"/>
      <c r="AK372" s="437" t="str">
        <f t="shared" si="38"/>
        <v/>
      </c>
      <c r="AL372" s="288" t="str">
        <f t="shared" si="39"/>
        <v/>
      </c>
      <c r="AM372" s="293"/>
    </row>
    <row r="373" spans="1:39" x14ac:dyDescent="0.3">
      <c r="A373" s="236"/>
      <c r="B373" s="401"/>
      <c r="C373" s="274"/>
      <c r="D373" s="285"/>
      <c r="E373" s="286"/>
      <c r="F373" s="286"/>
      <c r="G373" s="286"/>
      <c r="H373" s="287" t="str">
        <f t="shared" si="34"/>
        <v/>
      </c>
      <c r="I373" s="435" t="str">
        <f t="shared" si="33"/>
        <v/>
      </c>
      <c r="J373" s="427" t="str">
        <f t="shared" si="35"/>
        <v/>
      </c>
      <c r="K373" s="382"/>
      <c r="L373" s="411"/>
      <c r="M373" s="425"/>
      <c r="O373" s="415" t="str">
        <f>IF(L373&gt;0,ROUNDDOWN((J373/AB373),2),"")</f>
        <v/>
      </c>
      <c r="P373" s="429" t="str">
        <f>IF(B373&gt;0,(#REF!*O373),"")</f>
        <v/>
      </c>
      <c r="Q373" s="285"/>
      <c r="R373" s="405"/>
      <c r="S373" s="405"/>
      <c r="T373" s="405"/>
      <c r="U373" s="406"/>
      <c r="V373" s="407" t="str">
        <f>IF(B373&gt;0,(R373-T373)+R373,"")</f>
        <v/>
      </c>
      <c r="W373" s="398"/>
      <c r="X373" s="292" t="str">
        <f>IF(B373&gt;0,IF(AE373&gt;0,(S373-R373)/(R373-T373),""),"")</f>
        <v/>
      </c>
      <c r="Y373" s="418" t="str">
        <f>IF(U373="","",IF(C373&gt;0,AK373,""))</f>
        <v/>
      </c>
      <c r="Z373" s="419" t="str">
        <f>IF(F373&gt;0,AK373+Z372,"")</f>
        <v/>
      </c>
      <c r="AA373" s="284"/>
      <c r="AB373" s="417" t="str">
        <f>IF(B373&gt;0,ABS(R373-T373)*-1,"")</f>
        <v/>
      </c>
      <c r="AC373" s="419" t="str">
        <f>IF(B373="","",IF(Q373="LONG",(U373-R373),(R373-U373)))</f>
        <v/>
      </c>
      <c r="AD373" s="390"/>
      <c r="AE373" s="396" t="str">
        <f t="shared" si="36"/>
        <v/>
      </c>
      <c r="AF373" s="397" t="str">
        <f t="shared" si="37"/>
        <v/>
      </c>
      <c r="AG373" s="392"/>
      <c r="AH373" s="437" t="str">
        <f>IF(B373&gt;0,(R373*O373),"")</f>
        <v/>
      </c>
      <c r="AI373" s="438" t="str">
        <f>IF(B373&gt;0,(U373*O373),"")</f>
        <v/>
      </c>
      <c r="AJ373" s="390"/>
      <c r="AK373" s="437" t="str">
        <f t="shared" si="38"/>
        <v/>
      </c>
      <c r="AL373" s="288" t="str">
        <f t="shared" si="39"/>
        <v/>
      </c>
      <c r="AM373" s="293"/>
    </row>
    <row r="374" spans="1:39" x14ac:dyDescent="0.3">
      <c r="A374" s="236"/>
      <c r="B374" s="401"/>
      <c r="C374" s="274"/>
      <c r="D374" s="285"/>
      <c r="E374" s="286"/>
      <c r="F374" s="286"/>
      <c r="G374" s="286"/>
      <c r="H374" s="287" t="str">
        <f t="shared" si="34"/>
        <v/>
      </c>
      <c r="I374" s="435" t="str">
        <f t="shared" si="33"/>
        <v/>
      </c>
      <c r="J374" s="427" t="str">
        <f t="shared" si="35"/>
        <v/>
      </c>
      <c r="K374" s="382"/>
      <c r="L374" s="411"/>
      <c r="M374" s="425"/>
      <c r="O374" s="415" t="str">
        <f>IF(L374&gt;0,ROUNDDOWN((J374/AB374),2),"")</f>
        <v/>
      </c>
      <c r="P374" s="429" t="str">
        <f>IF(B374&gt;0,(#REF!*O374),"")</f>
        <v/>
      </c>
      <c r="Q374" s="285"/>
      <c r="R374" s="405"/>
      <c r="S374" s="405"/>
      <c r="T374" s="405"/>
      <c r="U374" s="406"/>
      <c r="V374" s="407" t="str">
        <f>IF(B374&gt;0,(R374-T374)+R374,"")</f>
        <v/>
      </c>
      <c r="W374" s="398"/>
      <c r="X374" s="292" t="str">
        <f>IF(B374&gt;0,IF(AE374&gt;0,(S374-R374)/(R374-T374),""),"")</f>
        <v/>
      </c>
      <c r="Y374" s="418" t="str">
        <f>IF(U374="","",IF(C374&gt;0,AK374,""))</f>
        <v/>
      </c>
      <c r="Z374" s="419" t="str">
        <f>IF(F374&gt;0,AK374+Z373,"")</f>
        <v/>
      </c>
      <c r="AA374" s="284"/>
      <c r="AB374" s="417" t="str">
        <f>IF(B374&gt;0,ABS(R374-T374)*-1,"")</f>
        <v/>
      </c>
      <c r="AC374" s="419" t="str">
        <f>IF(B374="","",IF(Q374="LONG",(U374-R374),(R374-U374)))</f>
        <v/>
      </c>
      <c r="AD374" s="390"/>
      <c r="AE374" s="396" t="str">
        <f t="shared" si="36"/>
        <v/>
      </c>
      <c r="AF374" s="397" t="str">
        <f t="shared" si="37"/>
        <v/>
      </c>
      <c r="AG374" s="392"/>
      <c r="AH374" s="437" t="str">
        <f>IF(B374&gt;0,(R374*O374),"")</f>
        <v/>
      </c>
      <c r="AI374" s="438" t="str">
        <f>IF(B374&gt;0,(U374*O374),"")</f>
        <v/>
      </c>
      <c r="AJ374" s="390"/>
      <c r="AK374" s="437" t="str">
        <f t="shared" si="38"/>
        <v/>
      </c>
      <c r="AL374" s="288" t="str">
        <f t="shared" si="39"/>
        <v/>
      </c>
      <c r="AM374" s="293"/>
    </row>
    <row r="375" spans="1:39" x14ac:dyDescent="0.3">
      <c r="A375" s="236"/>
      <c r="B375" s="401"/>
      <c r="C375" s="274"/>
      <c r="D375" s="285"/>
      <c r="E375" s="286"/>
      <c r="F375" s="286"/>
      <c r="G375" s="286"/>
      <c r="H375" s="287" t="str">
        <f t="shared" si="34"/>
        <v/>
      </c>
      <c r="I375" s="435" t="str">
        <f t="shared" si="33"/>
        <v/>
      </c>
      <c r="J375" s="427" t="str">
        <f t="shared" si="35"/>
        <v/>
      </c>
      <c r="K375" s="382"/>
      <c r="L375" s="411"/>
      <c r="M375" s="425"/>
      <c r="O375" s="415" t="str">
        <f>IF(L375&gt;0,ROUNDDOWN((J375/AB375),2),"")</f>
        <v/>
      </c>
      <c r="P375" s="429" t="str">
        <f>IF(B375&gt;0,(#REF!*O375),"")</f>
        <v/>
      </c>
      <c r="Q375" s="285"/>
      <c r="R375" s="405"/>
      <c r="S375" s="405"/>
      <c r="T375" s="405"/>
      <c r="U375" s="406"/>
      <c r="V375" s="407" t="str">
        <f>IF(B375&gt;0,(R375-T375)+R375,"")</f>
        <v/>
      </c>
      <c r="W375" s="398"/>
      <c r="X375" s="292" t="str">
        <f>IF(B375&gt;0,IF(AE375&gt;0,(S375-R375)/(R375-T375),""),"")</f>
        <v/>
      </c>
      <c r="Y375" s="418" t="str">
        <f>IF(U375="","",IF(C375&gt;0,AK375,""))</f>
        <v/>
      </c>
      <c r="Z375" s="419" t="str">
        <f>IF(F375&gt;0,AK375+Z374,"")</f>
        <v/>
      </c>
      <c r="AA375" s="284"/>
      <c r="AB375" s="417" t="str">
        <f>IF(B375&gt;0,ABS(R375-T375)*-1,"")</f>
        <v/>
      </c>
      <c r="AC375" s="419" t="str">
        <f>IF(B375="","",IF(Q375="LONG",(U375-R375),(R375-U375)))</f>
        <v/>
      </c>
      <c r="AD375" s="390"/>
      <c r="AE375" s="396" t="str">
        <f t="shared" si="36"/>
        <v/>
      </c>
      <c r="AF375" s="397" t="str">
        <f t="shared" si="37"/>
        <v/>
      </c>
      <c r="AG375" s="392"/>
      <c r="AH375" s="437" t="str">
        <f>IF(B375&gt;0,(R375*O375),"")</f>
        <v/>
      </c>
      <c r="AI375" s="438" t="str">
        <f>IF(B375&gt;0,(U375*O375),"")</f>
        <v/>
      </c>
      <c r="AJ375" s="390"/>
      <c r="AK375" s="437" t="str">
        <f t="shared" si="38"/>
        <v/>
      </c>
      <c r="AL375" s="288" t="str">
        <f t="shared" si="39"/>
        <v/>
      </c>
      <c r="AM375" s="293"/>
    </row>
    <row r="376" spans="1:39" x14ac:dyDescent="0.3">
      <c r="A376" s="236"/>
      <c r="B376" s="401"/>
      <c r="C376" s="274"/>
      <c r="D376" s="285"/>
      <c r="E376" s="286"/>
      <c r="F376" s="286"/>
      <c r="G376" s="286"/>
      <c r="H376" s="287" t="str">
        <f t="shared" si="34"/>
        <v/>
      </c>
      <c r="I376" s="435" t="str">
        <f t="shared" si="33"/>
        <v/>
      </c>
      <c r="J376" s="427" t="str">
        <f t="shared" si="35"/>
        <v/>
      </c>
      <c r="K376" s="382"/>
      <c r="L376" s="411"/>
      <c r="M376" s="425"/>
      <c r="O376" s="415" t="str">
        <f>IF(L376&gt;0,ROUNDDOWN((J376/AB376),2),"")</f>
        <v/>
      </c>
      <c r="P376" s="429" t="str">
        <f>IF(B376&gt;0,(#REF!*O376),"")</f>
        <v/>
      </c>
      <c r="Q376" s="285"/>
      <c r="R376" s="405"/>
      <c r="S376" s="405"/>
      <c r="T376" s="405"/>
      <c r="U376" s="406"/>
      <c r="V376" s="407" t="str">
        <f>IF(B376&gt;0,(R376-T376)+R376,"")</f>
        <v/>
      </c>
      <c r="W376" s="398"/>
      <c r="X376" s="292" t="str">
        <f>IF(B376&gt;0,IF(AE376&gt;0,(S376-R376)/(R376-T376),""),"")</f>
        <v/>
      </c>
      <c r="Y376" s="418" t="str">
        <f>IF(U376="","",IF(C376&gt;0,AK376,""))</f>
        <v/>
      </c>
      <c r="Z376" s="419" t="str">
        <f>IF(F376&gt;0,AK376+Z375,"")</f>
        <v/>
      </c>
      <c r="AA376" s="284"/>
      <c r="AB376" s="417" t="str">
        <f>IF(B376&gt;0,ABS(R376-T376)*-1,"")</f>
        <v/>
      </c>
      <c r="AC376" s="419" t="str">
        <f>IF(B376="","",IF(Q376="LONG",(U376-R376),(R376-U376)))</f>
        <v/>
      </c>
      <c r="AD376" s="390"/>
      <c r="AE376" s="396" t="str">
        <f t="shared" si="36"/>
        <v/>
      </c>
      <c r="AF376" s="397" t="str">
        <f t="shared" si="37"/>
        <v/>
      </c>
      <c r="AG376" s="392"/>
      <c r="AH376" s="437" t="str">
        <f>IF(B376&gt;0,(R376*O376),"")</f>
        <v/>
      </c>
      <c r="AI376" s="438" t="str">
        <f>IF(B376&gt;0,(U376*O376),"")</f>
        <v/>
      </c>
      <c r="AJ376" s="390"/>
      <c r="AK376" s="437" t="str">
        <f t="shared" si="38"/>
        <v/>
      </c>
      <c r="AL376" s="288" t="str">
        <f t="shared" si="39"/>
        <v/>
      </c>
      <c r="AM376" s="293"/>
    </row>
    <row r="377" spans="1:39" x14ac:dyDescent="0.3">
      <c r="A377" s="236"/>
      <c r="B377" s="401"/>
      <c r="C377" s="274"/>
      <c r="D377" s="285"/>
      <c r="E377" s="286"/>
      <c r="F377" s="286"/>
      <c r="G377" s="286"/>
      <c r="H377" s="287" t="str">
        <f t="shared" si="34"/>
        <v/>
      </c>
      <c r="I377" s="435" t="str">
        <f t="shared" si="33"/>
        <v/>
      </c>
      <c r="J377" s="427" t="str">
        <f t="shared" si="35"/>
        <v/>
      </c>
      <c r="K377" s="382"/>
      <c r="L377" s="411"/>
      <c r="M377" s="425"/>
      <c r="O377" s="415" t="str">
        <f>IF(L377&gt;0,ROUNDDOWN((J377/AB377),2),"")</f>
        <v/>
      </c>
      <c r="P377" s="429" t="str">
        <f>IF(B377&gt;0,(#REF!*O377),"")</f>
        <v/>
      </c>
      <c r="Q377" s="285"/>
      <c r="R377" s="405"/>
      <c r="S377" s="405"/>
      <c r="T377" s="405"/>
      <c r="U377" s="406"/>
      <c r="V377" s="407" t="str">
        <f>IF(B377&gt;0,(R377-T377)+R377,"")</f>
        <v/>
      </c>
      <c r="W377" s="398"/>
      <c r="X377" s="292" t="str">
        <f>IF(B377&gt;0,IF(AE377&gt;0,(S377-R377)/(R377-T377),""),"")</f>
        <v/>
      </c>
      <c r="Y377" s="418" t="str">
        <f>IF(U377="","",IF(C377&gt;0,AK377,""))</f>
        <v/>
      </c>
      <c r="Z377" s="419" t="str">
        <f>IF(F377&gt;0,AK377+Z376,"")</f>
        <v/>
      </c>
      <c r="AA377" s="284"/>
      <c r="AB377" s="417" t="str">
        <f>IF(B377&gt;0,ABS(R377-T377)*-1,"")</f>
        <v/>
      </c>
      <c r="AC377" s="419" t="str">
        <f>IF(B377="","",IF(Q377="LONG",(U377-R377),(R377-U377)))</f>
        <v/>
      </c>
      <c r="AD377" s="390"/>
      <c r="AE377" s="396" t="str">
        <f t="shared" si="36"/>
        <v/>
      </c>
      <c r="AF377" s="397" t="str">
        <f t="shared" si="37"/>
        <v/>
      </c>
      <c r="AG377" s="392"/>
      <c r="AH377" s="437" t="str">
        <f>IF(B377&gt;0,(R377*O377),"")</f>
        <v/>
      </c>
      <c r="AI377" s="438" t="str">
        <f>IF(B377&gt;0,(U377*O377),"")</f>
        <v/>
      </c>
      <c r="AJ377" s="390"/>
      <c r="AK377" s="437" t="str">
        <f t="shared" si="38"/>
        <v/>
      </c>
      <c r="AL377" s="288" t="str">
        <f t="shared" si="39"/>
        <v/>
      </c>
      <c r="AM377" s="293"/>
    </row>
    <row r="378" spans="1:39" x14ac:dyDescent="0.3">
      <c r="A378" s="236"/>
      <c r="B378" s="401"/>
      <c r="C378" s="274"/>
      <c r="D378" s="285"/>
      <c r="E378" s="286"/>
      <c r="F378" s="286"/>
      <c r="G378" s="286"/>
      <c r="H378" s="287" t="str">
        <f t="shared" si="34"/>
        <v/>
      </c>
      <c r="I378" s="435" t="str">
        <f t="shared" si="33"/>
        <v/>
      </c>
      <c r="J378" s="427" t="str">
        <f t="shared" si="35"/>
        <v/>
      </c>
      <c r="K378" s="382"/>
      <c r="L378" s="411"/>
      <c r="M378" s="425"/>
      <c r="O378" s="415" t="str">
        <f>IF(L378&gt;0,ROUNDDOWN((J378/AB378),2),"")</f>
        <v/>
      </c>
      <c r="P378" s="429" t="str">
        <f>IF(B378&gt;0,(#REF!*O378),"")</f>
        <v/>
      </c>
      <c r="Q378" s="285"/>
      <c r="R378" s="405"/>
      <c r="S378" s="405"/>
      <c r="T378" s="405"/>
      <c r="U378" s="406"/>
      <c r="V378" s="407" t="str">
        <f>IF(B378&gt;0,(R378-T378)+R378,"")</f>
        <v/>
      </c>
      <c r="W378" s="398"/>
      <c r="X378" s="292" t="str">
        <f>IF(B378&gt;0,IF(AE378&gt;0,(S378-R378)/(R378-T378),""),"")</f>
        <v/>
      </c>
      <c r="Y378" s="418" t="str">
        <f>IF(U378="","",IF(C378&gt;0,AK378,""))</f>
        <v/>
      </c>
      <c r="Z378" s="419" t="str">
        <f>IF(F378&gt;0,AK378+Z377,"")</f>
        <v/>
      </c>
      <c r="AA378" s="284"/>
      <c r="AB378" s="417" t="str">
        <f>IF(B378&gt;0,ABS(R378-T378)*-1,"")</f>
        <v/>
      </c>
      <c r="AC378" s="419" t="str">
        <f>IF(B378="","",IF(Q378="LONG",(U378-R378),(R378-U378)))</f>
        <v/>
      </c>
      <c r="AD378" s="390"/>
      <c r="AE378" s="396" t="str">
        <f t="shared" si="36"/>
        <v/>
      </c>
      <c r="AF378" s="397" t="str">
        <f t="shared" si="37"/>
        <v/>
      </c>
      <c r="AG378" s="392"/>
      <c r="AH378" s="437" t="str">
        <f>IF(B378&gt;0,(R378*O378),"")</f>
        <v/>
      </c>
      <c r="AI378" s="438" t="str">
        <f>IF(B378&gt;0,(U378*O378),"")</f>
        <v/>
      </c>
      <c r="AJ378" s="390"/>
      <c r="AK378" s="437" t="str">
        <f t="shared" si="38"/>
        <v/>
      </c>
      <c r="AL378" s="288" t="str">
        <f t="shared" si="39"/>
        <v/>
      </c>
      <c r="AM378" s="293"/>
    </row>
    <row r="379" spans="1:39" x14ac:dyDescent="0.3">
      <c r="A379" s="236"/>
      <c r="B379" s="401"/>
      <c r="C379" s="274"/>
      <c r="D379" s="285"/>
      <c r="E379" s="286"/>
      <c r="F379" s="286"/>
      <c r="G379" s="286"/>
      <c r="H379" s="287" t="str">
        <f t="shared" si="34"/>
        <v/>
      </c>
      <c r="I379" s="435" t="str">
        <f t="shared" si="33"/>
        <v/>
      </c>
      <c r="J379" s="427" t="str">
        <f t="shared" si="35"/>
        <v/>
      </c>
      <c r="K379" s="382"/>
      <c r="L379" s="411"/>
      <c r="M379" s="425"/>
      <c r="O379" s="415" t="str">
        <f>IF(L379&gt;0,ROUNDDOWN((J379/AB379),2),"")</f>
        <v/>
      </c>
      <c r="P379" s="429" t="str">
        <f>IF(B379&gt;0,(#REF!*O379),"")</f>
        <v/>
      </c>
      <c r="Q379" s="285"/>
      <c r="R379" s="405"/>
      <c r="S379" s="405"/>
      <c r="T379" s="405"/>
      <c r="U379" s="406"/>
      <c r="V379" s="407" t="str">
        <f>IF(B379&gt;0,(R379-T379)+R379,"")</f>
        <v/>
      </c>
      <c r="W379" s="398"/>
      <c r="X379" s="292" t="str">
        <f>IF(B379&gt;0,IF(AE379&gt;0,(S379-R379)/(R379-T379),""),"")</f>
        <v/>
      </c>
      <c r="Y379" s="418" t="str">
        <f>IF(U379="","",IF(C379&gt;0,AK379,""))</f>
        <v/>
      </c>
      <c r="Z379" s="419" t="str">
        <f>IF(F379&gt;0,AK379+Z378,"")</f>
        <v/>
      </c>
      <c r="AA379" s="284"/>
      <c r="AB379" s="417" t="str">
        <f>IF(B379&gt;0,ABS(R379-T379)*-1,"")</f>
        <v/>
      </c>
      <c r="AC379" s="419" t="str">
        <f>IF(B379="","",IF(Q379="LONG",(U379-R379),(R379-U379)))</f>
        <v/>
      </c>
      <c r="AD379" s="390"/>
      <c r="AE379" s="396" t="str">
        <f t="shared" si="36"/>
        <v/>
      </c>
      <c r="AF379" s="397" t="str">
        <f t="shared" si="37"/>
        <v/>
      </c>
      <c r="AG379" s="392"/>
      <c r="AH379" s="437" t="str">
        <f>IF(B379&gt;0,(R379*O379),"")</f>
        <v/>
      </c>
      <c r="AI379" s="438" t="str">
        <f>IF(B379&gt;0,(U379*O379),"")</f>
        <v/>
      </c>
      <c r="AJ379" s="390"/>
      <c r="AK379" s="437" t="str">
        <f t="shared" si="38"/>
        <v/>
      </c>
      <c r="AL379" s="288" t="str">
        <f t="shared" si="39"/>
        <v/>
      </c>
      <c r="AM379" s="293"/>
    </row>
    <row r="380" spans="1:39" x14ac:dyDescent="0.3">
      <c r="A380" s="236"/>
      <c r="B380" s="401"/>
      <c r="C380" s="274"/>
      <c r="D380" s="285"/>
      <c r="E380" s="286"/>
      <c r="F380" s="286"/>
      <c r="G380" s="286"/>
      <c r="H380" s="287" t="str">
        <f t="shared" si="34"/>
        <v/>
      </c>
      <c r="I380" s="435" t="str">
        <f t="shared" si="33"/>
        <v/>
      </c>
      <c r="J380" s="427" t="str">
        <f t="shared" si="35"/>
        <v/>
      </c>
      <c r="K380" s="382"/>
      <c r="L380" s="411"/>
      <c r="M380" s="425"/>
      <c r="O380" s="415" t="str">
        <f>IF(L380&gt;0,ROUNDDOWN((J380/AB380),2),"")</f>
        <v/>
      </c>
      <c r="P380" s="429" t="str">
        <f>IF(B380&gt;0,(#REF!*O380),"")</f>
        <v/>
      </c>
      <c r="Q380" s="285"/>
      <c r="R380" s="405"/>
      <c r="S380" s="405"/>
      <c r="T380" s="405"/>
      <c r="U380" s="406"/>
      <c r="V380" s="407" t="str">
        <f>IF(B380&gt;0,(R380-T380)+R380,"")</f>
        <v/>
      </c>
      <c r="W380" s="398"/>
      <c r="X380" s="292" t="str">
        <f>IF(B380&gt;0,IF(AE380&gt;0,(S380-R380)/(R380-T380),""),"")</f>
        <v/>
      </c>
      <c r="Y380" s="418" t="str">
        <f>IF(U380="","",IF(C380&gt;0,AK380,""))</f>
        <v/>
      </c>
      <c r="Z380" s="419" t="str">
        <f>IF(F380&gt;0,AK380+Z379,"")</f>
        <v/>
      </c>
      <c r="AA380" s="284"/>
      <c r="AB380" s="417" t="str">
        <f>IF(B380&gt;0,ABS(R380-T380)*-1,"")</f>
        <v/>
      </c>
      <c r="AC380" s="419" t="str">
        <f>IF(B380="","",IF(Q380="LONG",(U380-R380),(R380-U380)))</f>
        <v/>
      </c>
      <c r="AD380" s="390"/>
      <c r="AE380" s="396" t="str">
        <f t="shared" si="36"/>
        <v/>
      </c>
      <c r="AF380" s="397" t="str">
        <f t="shared" si="37"/>
        <v/>
      </c>
      <c r="AG380" s="392"/>
      <c r="AH380" s="437" t="str">
        <f>IF(B380&gt;0,(R380*O380),"")</f>
        <v/>
      </c>
      <c r="AI380" s="438" t="str">
        <f>IF(B380&gt;0,(U380*O380),"")</f>
        <v/>
      </c>
      <c r="AJ380" s="390"/>
      <c r="AK380" s="437" t="str">
        <f t="shared" si="38"/>
        <v/>
      </c>
      <c r="AL380" s="288" t="str">
        <f t="shared" si="39"/>
        <v/>
      </c>
      <c r="AM380" s="293"/>
    </row>
    <row r="381" spans="1:39" x14ac:dyDescent="0.3">
      <c r="A381" s="236"/>
      <c r="B381" s="401"/>
      <c r="C381" s="274"/>
      <c r="D381" s="285"/>
      <c r="E381" s="286"/>
      <c r="F381" s="286"/>
      <c r="G381" s="286"/>
      <c r="H381" s="287" t="str">
        <f t="shared" si="34"/>
        <v/>
      </c>
      <c r="I381" s="435" t="str">
        <f t="shared" si="33"/>
        <v/>
      </c>
      <c r="J381" s="427" t="str">
        <f t="shared" si="35"/>
        <v/>
      </c>
      <c r="K381" s="382"/>
      <c r="L381" s="411"/>
      <c r="M381" s="425"/>
      <c r="O381" s="415" t="str">
        <f>IF(L381&gt;0,ROUNDDOWN((J381/AB381),2),"")</f>
        <v/>
      </c>
      <c r="P381" s="429" t="str">
        <f>IF(B381&gt;0,(#REF!*O381),"")</f>
        <v/>
      </c>
      <c r="Q381" s="285"/>
      <c r="R381" s="405"/>
      <c r="S381" s="405"/>
      <c r="T381" s="405"/>
      <c r="U381" s="406"/>
      <c r="V381" s="407" t="str">
        <f>IF(B381&gt;0,(R381-T381)+R381,"")</f>
        <v/>
      </c>
      <c r="W381" s="398"/>
      <c r="X381" s="292" t="str">
        <f>IF(B381&gt;0,IF(AE381&gt;0,(S381-R381)/(R381-T381),""),"")</f>
        <v/>
      </c>
      <c r="Y381" s="418" t="str">
        <f>IF(U381="","",IF(C381&gt;0,AK381,""))</f>
        <v/>
      </c>
      <c r="Z381" s="419" t="str">
        <f>IF(F381&gt;0,AK381+Z380,"")</f>
        <v/>
      </c>
      <c r="AA381" s="284"/>
      <c r="AB381" s="417" t="str">
        <f>IF(B381&gt;0,ABS(R381-T381)*-1,"")</f>
        <v/>
      </c>
      <c r="AC381" s="419" t="str">
        <f>IF(B381="","",IF(Q381="LONG",(U381-R381),(R381-U381)))</f>
        <v/>
      </c>
      <c r="AD381" s="390"/>
      <c r="AE381" s="396" t="str">
        <f t="shared" si="36"/>
        <v/>
      </c>
      <c r="AF381" s="397" t="str">
        <f t="shared" si="37"/>
        <v/>
      </c>
      <c r="AG381" s="392"/>
      <c r="AH381" s="437" t="str">
        <f>IF(B381&gt;0,(R381*O381),"")</f>
        <v/>
      </c>
      <c r="AI381" s="438" t="str">
        <f>IF(B381&gt;0,(U381*O381),"")</f>
        <v/>
      </c>
      <c r="AJ381" s="390"/>
      <c r="AK381" s="437" t="str">
        <f t="shared" si="38"/>
        <v/>
      </c>
      <c r="AL381" s="288" t="str">
        <f t="shared" si="39"/>
        <v/>
      </c>
      <c r="AM381" s="293"/>
    </row>
    <row r="382" spans="1:39" x14ac:dyDescent="0.3">
      <c r="A382" s="236"/>
      <c r="B382" s="401"/>
      <c r="C382" s="274"/>
      <c r="D382" s="285"/>
      <c r="E382" s="286"/>
      <c r="F382" s="286"/>
      <c r="G382" s="286"/>
      <c r="H382" s="287" t="str">
        <f t="shared" si="34"/>
        <v/>
      </c>
      <c r="I382" s="435" t="str">
        <f t="shared" si="33"/>
        <v/>
      </c>
      <c r="J382" s="427" t="str">
        <f t="shared" si="35"/>
        <v/>
      </c>
      <c r="K382" s="382"/>
      <c r="L382" s="411"/>
      <c r="M382" s="425"/>
      <c r="O382" s="415" t="str">
        <f>IF(L382&gt;0,ROUNDDOWN((J382/AB382),2),"")</f>
        <v/>
      </c>
      <c r="P382" s="429" t="str">
        <f>IF(B382&gt;0,(#REF!*O382),"")</f>
        <v/>
      </c>
      <c r="Q382" s="285"/>
      <c r="R382" s="405"/>
      <c r="S382" s="405"/>
      <c r="T382" s="405"/>
      <c r="U382" s="406"/>
      <c r="V382" s="407" t="str">
        <f>IF(B382&gt;0,(R382-T382)+R382,"")</f>
        <v/>
      </c>
      <c r="W382" s="398"/>
      <c r="X382" s="292" t="str">
        <f>IF(B382&gt;0,IF(AE382&gt;0,(S382-R382)/(R382-T382),""),"")</f>
        <v/>
      </c>
      <c r="Y382" s="418" t="str">
        <f>IF(U382="","",IF(C382&gt;0,AK382,""))</f>
        <v/>
      </c>
      <c r="Z382" s="419" t="str">
        <f>IF(F382&gt;0,AK382+Z381,"")</f>
        <v/>
      </c>
      <c r="AA382" s="284"/>
      <c r="AB382" s="417" t="str">
        <f>IF(B382&gt;0,ABS(R382-T382)*-1,"")</f>
        <v/>
      </c>
      <c r="AC382" s="419" t="str">
        <f>IF(B382="","",IF(Q382="LONG",(U382-R382),(R382-U382)))</f>
        <v/>
      </c>
      <c r="AD382" s="390"/>
      <c r="AE382" s="396" t="str">
        <f t="shared" si="36"/>
        <v/>
      </c>
      <c r="AF382" s="397" t="str">
        <f t="shared" si="37"/>
        <v/>
      </c>
      <c r="AG382" s="392"/>
      <c r="AH382" s="437" t="str">
        <f>IF(B382&gt;0,(R382*O382),"")</f>
        <v/>
      </c>
      <c r="AI382" s="438" t="str">
        <f>IF(B382&gt;0,(U382*O382),"")</f>
        <v/>
      </c>
      <c r="AJ382" s="390"/>
      <c r="AK382" s="437" t="str">
        <f t="shared" si="38"/>
        <v/>
      </c>
      <c r="AL382" s="288" t="str">
        <f t="shared" si="39"/>
        <v/>
      </c>
      <c r="AM382" s="293"/>
    </row>
    <row r="383" spans="1:39" x14ac:dyDescent="0.3">
      <c r="A383" s="236"/>
      <c r="B383" s="401"/>
      <c r="C383" s="274"/>
      <c r="D383" s="285"/>
      <c r="E383" s="286"/>
      <c r="F383" s="286"/>
      <c r="G383" s="286"/>
      <c r="H383" s="287" t="str">
        <f t="shared" si="34"/>
        <v/>
      </c>
      <c r="I383" s="435" t="str">
        <f t="shared" ref="I383:I446" si="40">IF(B383&gt;0,I382+Y383,"")</f>
        <v/>
      </c>
      <c r="J383" s="427" t="str">
        <f t="shared" si="35"/>
        <v/>
      </c>
      <c r="K383" s="382"/>
      <c r="L383" s="411"/>
      <c r="M383" s="425"/>
      <c r="O383" s="415" t="str">
        <f>IF(L383&gt;0,ROUNDDOWN((J383/AB383),2),"")</f>
        <v/>
      </c>
      <c r="P383" s="429" t="str">
        <f>IF(B383&gt;0,(#REF!*O383),"")</f>
        <v/>
      </c>
      <c r="Q383" s="285"/>
      <c r="R383" s="405"/>
      <c r="S383" s="405"/>
      <c r="T383" s="405"/>
      <c r="U383" s="406"/>
      <c r="V383" s="407" t="str">
        <f>IF(B383&gt;0,(R383-T383)+R383,"")</f>
        <v/>
      </c>
      <c r="W383" s="398"/>
      <c r="X383" s="292" t="str">
        <f>IF(B383&gt;0,IF(AE383&gt;0,(S383-R383)/(R383-T383),""),"")</f>
        <v/>
      </c>
      <c r="Y383" s="418" t="str">
        <f>IF(U383="","",IF(C383&gt;0,AK383,""))</f>
        <v/>
      </c>
      <c r="Z383" s="419" t="str">
        <f>IF(F383&gt;0,AK383+Z382,"")</f>
        <v/>
      </c>
      <c r="AA383" s="284"/>
      <c r="AB383" s="417" t="str">
        <f>IF(B383&gt;0,ABS(R383-T383)*-1,"")</f>
        <v/>
      </c>
      <c r="AC383" s="419" t="str">
        <f>IF(B383="","",IF(Q383="LONG",(U383-R383),(R383-U383)))</f>
        <v/>
      </c>
      <c r="AD383" s="390"/>
      <c r="AE383" s="396" t="str">
        <f t="shared" si="36"/>
        <v/>
      </c>
      <c r="AF383" s="397" t="str">
        <f t="shared" si="37"/>
        <v/>
      </c>
      <c r="AG383" s="392"/>
      <c r="AH383" s="437" t="str">
        <f>IF(B383&gt;0,(R383*O383),"")</f>
        <v/>
      </c>
      <c r="AI383" s="438" t="str">
        <f>IF(B383&gt;0,(U383*O383),"")</f>
        <v/>
      </c>
      <c r="AJ383" s="390"/>
      <c r="AK383" s="437" t="str">
        <f t="shared" si="38"/>
        <v/>
      </c>
      <c r="AL383" s="288" t="str">
        <f t="shared" si="39"/>
        <v/>
      </c>
      <c r="AM383" s="293"/>
    </row>
    <row r="384" spans="1:39" x14ac:dyDescent="0.3">
      <c r="A384" s="236"/>
      <c r="B384" s="401"/>
      <c r="C384" s="274"/>
      <c r="D384" s="285"/>
      <c r="E384" s="286"/>
      <c r="F384" s="286"/>
      <c r="G384" s="286"/>
      <c r="H384" s="287" t="str">
        <f t="shared" si="34"/>
        <v/>
      </c>
      <c r="I384" s="435" t="str">
        <f t="shared" si="40"/>
        <v/>
      </c>
      <c r="J384" s="427" t="str">
        <f t="shared" si="35"/>
        <v/>
      </c>
      <c r="K384" s="382"/>
      <c r="L384" s="411"/>
      <c r="M384" s="425"/>
      <c r="O384" s="415" t="str">
        <f>IF(L384&gt;0,ROUNDDOWN((J384/AB384),2),"")</f>
        <v/>
      </c>
      <c r="P384" s="429" t="str">
        <f>IF(B384&gt;0,(#REF!*O384),"")</f>
        <v/>
      </c>
      <c r="Q384" s="285"/>
      <c r="R384" s="405"/>
      <c r="S384" s="405"/>
      <c r="T384" s="405"/>
      <c r="U384" s="406"/>
      <c r="V384" s="407" t="str">
        <f>IF(B384&gt;0,(R384-T384)+R384,"")</f>
        <v/>
      </c>
      <c r="W384" s="398"/>
      <c r="X384" s="292" t="str">
        <f>IF(B384&gt;0,IF(AE384&gt;0,(S384-R384)/(R384-T384),""),"")</f>
        <v/>
      </c>
      <c r="Y384" s="418" t="str">
        <f>IF(U384="","",IF(C384&gt;0,AK384,""))</f>
        <v/>
      </c>
      <c r="Z384" s="419" t="str">
        <f>IF(F384&gt;0,AK384+Z383,"")</f>
        <v/>
      </c>
      <c r="AA384" s="284"/>
      <c r="AB384" s="417" t="str">
        <f>IF(B384&gt;0,ABS(R384-T384)*-1,"")</f>
        <v/>
      </c>
      <c r="AC384" s="419" t="str">
        <f>IF(B384="","",IF(Q384="LONG",(U384-R384),(R384-U384)))</f>
        <v/>
      </c>
      <c r="AD384" s="390"/>
      <c r="AE384" s="396" t="str">
        <f t="shared" si="36"/>
        <v/>
      </c>
      <c r="AF384" s="397" t="str">
        <f t="shared" si="37"/>
        <v/>
      </c>
      <c r="AG384" s="392"/>
      <c r="AH384" s="437" t="str">
        <f>IF(B384&gt;0,(R384*O384),"")</f>
        <v/>
      </c>
      <c r="AI384" s="438" t="str">
        <f>IF(B384&gt;0,(U384*O384),"")</f>
        <v/>
      </c>
      <c r="AJ384" s="390"/>
      <c r="AK384" s="437" t="str">
        <f t="shared" si="38"/>
        <v/>
      </c>
      <c r="AL384" s="288" t="str">
        <f t="shared" si="39"/>
        <v/>
      </c>
      <c r="AM384" s="293"/>
    </row>
    <row r="385" spans="1:39" x14ac:dyDescent="0.3">
      <c r="A385" s="236"/>
      <c r="B385" s="401"/>
      <c r="C385" s="274"/>
      <c r="D385" s="285"/>
      <c r="E385" s="286"/>
      <c r="F385" s="286"/>
      <c r="G385" s="286"/>
      <c r="H385" s="287" t="str">
        <f t="shared" si="34"/>
        <v/>
      </c>
      <c r="I385" s="435" t="str">
        <f t="shared" si="40"/>
        <v/>
      </c>
      <c r="J385" s="427" t="str">
        <f t="shared" si="35"/>
        <v/>
      </c>
      <c r="K385" s="382"/>
      <c r="L385" s="411"/>
      <c r="M385" s="425"/>
      <c r="O385" s="415" t="str">
        <f>IF(L385&gt;0,ROUNDDOWN((J385/AB385),2),"")</f>
        <v/>
      </c>
      <c r="P385" s="429" t="str">
        <f>IF(B385&gt;0,(#REF!*O385),"")</f>
        <v/>
      </c>
      <c r="Q385" s="285"/>
      <c r="R385" s="405"/>
      <c r="S385" s="405"/>
      <c r="T385" s="405"/>
      <c r="U385" s="406"/>
      <c r="V385" s="407" t="str">
        <f>IF(B385&gt;0,(R385-T385)+R385,"")</f>
        <v/>
      </c>
      <c r="W385" s="398"/>
      <c r="X385" s="292" t="str">
        <f>IF(B385&gt;0,IF(AE385&gt;0,(S385-R385)/(R385-T385),""),"")</f>
        <v/>
      </c>
      <c r="Y385" s="418" t="str">
        <f>IF(U385="","",IF(C385&gt;0,AK385,""))</f>
        <v/>
      </c>
      <c r="Z385" s="419" t="str">
        <f>IF(F385&gt;0,AK385+Z384,"")</f>
        <v/>
      </c>
      <c r="AA385" s="284"/>
      <c r="AB385" s="417" t="str">
        <f>IF(B385&gt;0,ABS(R385-T385)*-1,"")</f>
        <v/>
      </c>
      <c r="AC385" s="419" t="str">
        <f>IF(B385="","",IF(Q385="LONG",(U385-R385),(R385-U385)))</f>
        <v/>
      </c>
      <c r="AD385" s="390"/>
      <c r="AE385" s="396" t="str">
        <f t="shared" si="36"/>
        <v/>
      </c>
      <c r="AF385" s="397" t="str">
        <f t="shared" si="37"/>
        <v/>
      </c>
      <c r="AG385" s="392"/>
      <c r="AH385" s="437" t="str">
        <f>IF(B385&gt;0,(R385*O385),"")</f>
        <v/>
      </c>
      <c r="AI385" s="438" t="str">
        <f>IF(B385&gt;0,(U385*O385),"")</f>
        <v/>
      </c>
      <c r="AJ385" s="390"/>
      <c r="AK385" s="437" t="str">
        <f t="shared" si="38"/>
        <v/>
      </c>
      <c r="AL385" s="288" t="str">
        <f t="shared" si="39"/>
        <v/>
      </c>
      <c r="AM385" s="293"/>
    </row>
    <row r="386" spans="1:39" x14ac:dyDescent="0.3">
      <c r="A386" s="236"/>
      <c r="B386" s="401"/>
      <c r="C386" s="274"/>
      <c r="D386" s="285"/>
      <c r="E386" s="286"/>
      <c r="F386" s="286"/>
      <c r="G386" s="286"/>
      <c r="H386" s="287" t="str">
        <f t="shared" si="34"/>
        <v/>
      </c>
      <c r="I386" s="435" t="str">
        <f t="shared" si="40"/>
        <v/>
      </c>
      <c r="J386" s="427" t="str">
        <f t="shared" si="35"/>
        <v/>
      </c>
      <c r="K386" s="382"/>
      <c r="L386" s="411"/>
      <c r="M386" s="425"/>
      <c r="O386" s="415" t="str">
        <f>IF(L386&gt;0,ROUNDDOWN((J386/AB386),2),"")</f>
        <v/>
      </c>
      <c r="P386" s="429" t="str">
        <f>IF(B386&gt;0,(#REF!*O386),"")</f>
        <v/>
      </c>
      <c r="Q386" s="285"/>
      <c r="R386" s="405"/>
      <c r="S386" s="405"/>
      <c r="T386" s="405"/>
      <c r="U386" s="406"/>
      <c r="V386" s="407" t="str">
        <f>IF(B386&gt;0,(R386-T386)+R386,"")</f>
        <v/>
      </c>
      <c r="W386" s="398"/>
      <c r="X386" s="292" t="str">
        <f>IF(B386&gt;0,IF(AE386&gt;0,(S386-R386)/(R386-T386),""),"")</f>
        <v/>
      </c>
      <c r="Y386" s="418" t="str">
        <f>IF(U386="","",IF(C386&gt;0,AK386,""))</f>
        <v/>
      </c>
      <c r="Z386" s="419" t="str">
        <f>IF(F386&gt;0,AK386+Z385,"")</f>
        <v/>
      </c>
      <c r="AA386" s="284"/>
      <c r="AB386" s="417" t="str">
        <f>IF(B386&gt;0,ABS(R386-T386)*-1,"")</f>
        <v/>
      </c>
      <c r="AC386" s="419" t="str">
        <f>IF(B386="","",IF(Q386="LONG",(U386-R386),(R386-U386)))</f>
        <v/>
      </c>
      <c r="AD386" s="390"/>
      <c r="AE386" s="396" t="str">
        <f t="shared" si="36"/>
        <v/>
      </c>
      <c r="AF386" s="397" t="str">
        <f t="shared" si="37"/>
        <v/>
      </c>
      <c r="AG386" s="392"/>
      <c r="AH386" s="437" t="str">
        <f>IF(B386&gt;0,(R386*O386),"")</f>
        <v/>
      </c>
      <c r="AI386" s="438" t="str">
        <f>IF(B386&gt;0,(U386*O386),"")</f>
        <v/>
      </c>
      <c r="AJ386" s="390"/>
      <c r="AK386" s="437" t="str">
        <f t="shared" si="38"/>
        <v/>
      </c>
      <c r="AL386" s="288" t="str">
        <f t="shared" si="39"/>
        <v/>
      </c>
      <c r="AM386" s="293"/>
    </row>
    <row r="387" spans="1:39" x14ac:dyDescent="0.3">
      <c r="A387" s="236"/>
      <c r="B387" s="401"/>
      <c r="C387" s="274"/>
      <c r="D387" s="285"/>
      <c r="E387" s="286"/>
      <c r="F387" s="286"/>
      <c r="G387" s="286"/>
      <c r="H387" s="287" t="str">
        <f t="shared" si="34"/>
        <v/>
      </c>
      <c r="I387" s="435" t="str">
        <f t="shared" si="40"/>
        <v/>
      </c>
      <c r="J387" s="427" t="str">
        <f t="shared" si="35"/>
        <v/>
      </c>
      <c r="K387" s="382"/>
      <c r="L387" s="411"/>
      <c r="M387" s="425"/>
      <c r="O387" s="415" t="str">
        <f>IF(L387&gt;0,ROUNDDOWN((J387/AB387),2),"")</f>
        <v/>
      </c>
      <c r="P387" s="429" t="str">
        <f>IF(B387&gt;0,(#REF!*O387),"")</f>
        <v/>
      </c>
      <c r="Q387" s="285"/>
      <c r="R387" s="405"/>
      <c r="S387" s="405"/>
      <c r="T387" s="405"/>
      <c r="U387" s="406"/>
      <c r="V387" s="407" t="str">
        <f>IF(B387&gt;0,(R387-T387)+R387,"")</f>
        <v/>
      </c>
      <c r="W387" s="398"/>
      <c r="X387" s="292" t="str">
        <f>IF(B387&gt;0,IF(AE387&gt;0,(S387-R387)/(R387-T387),""),"")</f>
        <v/>
      </c>
      <c r="Y387" s="418" t="str">
        <f>IF(U387="","",IF(C387&gt;0,AK387,""))</f>
        <v/>
      </c>
      <c r="Z387" s="419" t="str">
        <f>IF(F387&gt;0,AK387+Z386,"")</f>
        <v/>
      </c>
      <c r="AA387" s="284"/>
      <c r="AB387" s="417" t="str">
        <f>IF(B387&gt;0,ABS(R387-T387)*-1,"")</f>
        <v/>
      </c>
      <c r="AC387" s="419" t="str">
        <f>IF(B387="","",IF(Q387="LONG",(U387-R387),(R387-U387)))</f>
        <v/>
      </c>
      <c r="AD387" s="390"/>
      <c r="AE387" s="396" t="str">
        <f t="shared" si="36"/>
        <v/>
      </c>
      <c r="AF387" s="397" t="str">
        <f t="shared" si="37"/>
        <v/>
      </c>
      <c r="AG387" s="392"/>
      <c r="AH387" s="437" t="str">
        <f>IF(B387&gt;0,(R387*O387),"")</f>
        <v/>
      </c>
      <c r="AI387" s="438" t="str">
        <f>IF(B387&gt;0,(U387*O387),"")</f>
        <v/>
      </c>
      <c r="AJ387" s="390"/>
      <c r="AK387" s="437" t="str">
        <f t="shared" si="38"/>
        <v/>
      </c>
      <c r="AL387" s="288" t="str">
        <f t="shared" si="39"/>
        <v/>
      </c>
      <c r="AM387" s="293"/>
    </row>
    <row r="388" spans="1:39" x14ac:dyDescent="0.3">
      <c r="A388" s="236"/>
      <c r="B388" s="401"/>
      <c r="C388" s="274"/>
      <c r="D388" s="285"/>
      <c r="E388" s="286"/>
      <c r="F388" s="286"/>
      <c r="G388" s="286"/>
      <c r="H388" s="287" t="str">
        <f t="shared" si="34"/>
        <v/>
      </c>
      <c r="I388" s="435" t="str">
        <f t="shared" si="40"/>
        <v/>
      </c>
      <c r="J388" s="427" t="str">
        <f t="shared" si="35"/>
        <v/>
      </c>
      <c r="K388" s="382"/>
      <c r="L388" s="411"/>
      <c r="M388" s="425"/>
      <c r="O388" s="415" t="str">
        <f>IF(L388&gt;0,ROUNDDOWN((J388/AB388),2),"")</f>
        <v/>
      </c>
      <c r="P388" s="429" t="str">
        <f>IF(B388&gt;0,(#REF!*O388),"")</f>
        <v/>
      </c>
      <c r="Q388" s="285"/>
      <c r="R388" s="405"/>
      <c r="S388" s="405"/>
      <c r="T388" s="405"/>
      <c r="U388" s="406"/>
      <c r="V388" s="407" t="str">
        <f>IF(B388&gt;0,(R388-T388)+R388,"")</f>
        <v/>
      </c>
      <c r="W388" s="398"/>
      <c r="X388" s="292" t="str">
        <f>IF(B388&gt;0,IF(AE388&gt;0,(S388-R388)/(R388-T388),""),"")</f>
        <v/>
      </c>
      <c r="Y388" s="418" t="str">
        <f>IF(U388="","",IF(C388&gt;0,AK388,""))</f>
        <v/>
      </c>
      <c r="Z388" s="419" t="str">
        <f>IF(F388&gt;0,AK388+Z387,"")</f>
        <v/>
      </c>
      <c r="AA388" s="284"/>
      <c r="AB388" s="417" t="str">
        <f>IF(B388&gt;0,ABS(R388-T388)*-1,"")</f>
        <v/>
      </c>
      <c r="AC388" s="419" t="str">
        <f>IF(B388="","",IF(Q388="LONG",(U388-R388),(R388-U388)))</f>
        <v/>
      </c>
      <c r="AD388" s="390"/>
      <c r="AE388" s="396" t="str">
        <f t="shared" si="36"/>
        <v/>
      </c>
      <c r="AF388" s="397" t="str">
        <f t="shared" si="37"/>
        <v/>
      </c>
      <c r="AG388" s="392"/>
      <c r="AH388" s="437" t="str">
        <f>IF(B388&gt;0,(R388*O388),"")</f>
        <v/>
      </c>
      <c r="AI388" s="438" t="str">
        <f>IF(B388&gt;0,(U388*O388),"")</f>
        <v/>
      </c>
      <c r="AJ388" s="390"/>
      <c r="AK388" s="437" t="str">
        <f t="shared" si="38"/>
        <v/>
      </c>
      <c r="AL388" s="288" t="str">
        <f t="shared" si="39"/>
        <v/>
      </c>
      <c r="AM388" s="293"/>
    </row>
    <row r="389" spans="1:39" x14ac:dyDescent="0.3">
      <c r="A389" s="236"/>
      <c r="B389" s="401"/>
      <c r="C389" s="274"/>
      <c r="D389" s="285"/>
      <c r="E389" s="286"/>
      <c r="F389" s="286"/>
      <c r="G389" s="286"/>
      <c r="H389" s="287" t="str">
        <f t="shared" si="34"/>
        <v/>
      </c>
      <c r="I389" s="435" t="str">
        <f t="shared" si="40"/>
        <v/>
      </c>
      <c r="J389" s="427" t="str">
        <f t="shared" si="35"/>
        <v/>
      </c>
      <c r="K389" s="382"/>
      <c r="L389" s="411"/>
      <c r="M389" s="425"/>
      <c r="O389" s="415" t="str">
        <f>IF(L389&gt;0,ROUNDDOWN((J389/AB389),2),"")</f>
        <v/>
      </c>
      <c r="P389" s="429" t="str">
        <f>IF(B389&gt;0,(#REF!*O389),"")</f>
        <v/>
      </c>
      <c r="Q389" s="285"/>
      <c r="R389" s="405"/>
      <c r="S389" s="405"/>
      <c r="T389" s="405"/>
      <c r="U389" s="406"/>
      <c r="V389" s="407" t="str">
        <f>IF(B389&gt;0,(R389-T389)+R389,"")</f>
        <v/>
      </c>
      <c r="W389" s="398"/>
      <c r="X389" s="292" t="str">
        <f>IF(B389&gt;0,IF(AE389&gt;0,(S389-R389)/(R389-T389),""),"")</f>
        <v/>
      </c>
      <c r="Y389" s="418" t="str">
        <f>IF(U389="","",IF(C389&gt;0,AK389,""))</f>
        <v/>
      </c>
      <c r="Z389" s="419" t="str">
        <f>IF(F389&gt;0,AK389+Z388,"")</f>
        <v/>
      </c>
      <c r="AA389" s="284"/>
      <c r="AB389" s="417" t="str">
        <f>IF(B389&gt;0,ABS(R389-T389)*-1,"")</f>
        <v/>
      </c>
      <c r="AC389" s="419" t="str">
        <f>IF(B389="","",IF(Q389="LONG",(U389-R389),(R389-U389)))</f>
        <v/>
      </c>
      <c r="AD389" s="390"/>
      <c r="AE389" s="396" t="str">
        <f t="shared" si="36"/>
        <v/>
      </c>
      <c r="AF389" s="397" t="str">
        <f t="shared" si="37"/>
        <v/>
      </c>
      <c r="AG389" s="392"/>
      <c r="AH389" s="437" t="str">
        <f>IF(B389&gt;0,(R389*O389),"")</f>
        <v/>
      </c>
      <c r="AI389" s="438" t="str">
        <f>IF(B389&gt;0,(U389*O389),"")</f>
        <v/>
      </c>
      <c r="AJ389" s="390"/>
      <c r="AK389" s="437" t="str">
        <f t="shared" si="38"/>
        <v/>
      </c>
      <c r="AL389" s="288" t="str">
        <f t="shared" si="39"/>
        <v/>
      </c>
      <c r="AM389" s="293"/>
    </row>
    <row r="390" spans="1:39" x14ac:dyDescent="0.3">
      <c r="A390" s="236"/>
      <c r="B390" s="401"/>
      <c r="C390" s="274"/>
      <c r="D390" s="285"/>
      <c r="E390" s="286"/>
      <c r="F390" s="286"/>
      <c r="G390" s="286"/>
      <c r="H390" s="287" t="str">
        <f t="shared" si="34"/>
        <v/>
      </c>
      <c r="I390" s="435" t="str">
        <f t="shared" si="40"/>
        <v/>
      </c>
      <c r="J390" s="427" t="str">
        <f t="shared" si="35"/>
        <v/>
      </c>
      <c r="K390" s="382"/>
      <c r="L390" s="411"/>
      <c r="M390" s="425"/>
      <c r="O390" s="415" t="str">
        <f>IF(L390&gt;0,ROUNDDOWN((J390/AB390),2),"")</f>
        <v/>
      </c>
      <c r="P390" s="429" t="str">
        <f>IF(B390&gt;0,(#REF!*O390),"")</f>
        <v/>
      </c>
      <c r="Q390" s="285"/>
      <c r="R390" s="405"/>
      <c r="S390" s="405"/>
      <c r="T390" s="405"/>
      <c r="U390" s="406"/>
      <c r="V390" s="407" t="str">
        <f>IF(B390&gt;0,(R390-T390)+R390,"")</f>
        <v/>
      </c>
      <c r="W390" s="398"/>
      <c r="X390" s="292" t="str">
        <f>IF(B390&gt;0,IF(AE390&gt;0,(S390-R390)/(R390-T390),""),"")</f>
        <v/>
      </c>
      <c r="Y390" s="418" t="str">
        <f>IF(U390="","",IF(C390&gt;0,AK390,""))</f>
        <v/>
      </c>
      <c r="Z390" s="419" t="str">
        <f>IF(F390&gt;0,AK390+Z389,"")</f>
        <v/>
      </c>
      <c r="AA390" s="284"/>
      <c r="AB390" s="417" t="str">
        <f>IF(B390&gt;0,ABS(R390-T390)*-1,"")</f>
        <v/>
      </c>
      <c r="AC390" s="419" t="str">
        <f>IF(B390="","",IF(Q390="LONG",(U390-R390),(R390-U390)))</f>
        <v/>
      </c>
      <c r="AD390" s="390"/>
      <c r="AE390" s="396" t="str">
        <f t="shared" si="36"/>
        <v/>
      </c>
      <c r="AF390" s="397" t="str">
        <f t="shared" si="37"/>
        <v/>
      </c>
      <c r="AG390" s="392"/>
      <c r="AH390" s="437" t="str">
        <f>IF(B390&gt;0,(R390*O390),"")</f>
        <v/>
      </c>
      <c r="AI390" s="438" t="str">
        <f>IF(B390&gt;0,(U390*O390),"")</f>
        <v/>
      </c>
      <c r="AJ390" s="390"/>
      <c r="AK390" s="437" t="str">
        <f t="shared" si="38"/>
        <v/>
      </c>
      <c r="AL390" s="288" t="str">
        <f t="shared" si="39"/>
        <v/>
      </c>
      <c r="AM390" s="293"/>
    </row>
    <row r="391" spans="1:39" x14ac:dyDescent="0.3">
      <c r="A391" s="236"/>
      <c r="B391" s="401"/>
      <c r="C391" s="274"/>
      <c r="D391" s="285"/>
      <c r="E391" s="286"/>
      <c r="F391" s="286"/>
      <c r="G391" s="286"/>
      <c r="H391" s="287" t="str">
        <f t="shared" si="34"/>
        <v/>
      </c>
      <c r="I391" s="435" t="str">
        <f t="shared" si="40"/>
        <v/>
      </c>
      <c r="J391" s="427" t="str">
        <f t="shared" si="35"/>
        <v/>
      </c>
      <c r="K391" s="382"/>
      <c r="L391" s="411"/>
      <c r="M391" s="425"/>
      <c r="O391" s="415" t="str">
        <f>IF(L391&gt;0,ROUNDDOWN((J391/AB391),2),"")</f>
        <v/>
      </c>
      <c r="P391" s="429" t="str">
        <f>IF(B391&gt;0,(#REF!*O391),"")</f>
        <v/>
      </c>
      <c r="Q391" s="285"/>
      <c r="R391" s="405"/>
      <c r="S391" s="405"/>
      <c r="T391" s="405"/>
      <c r="U391" s="406"/>
      <c r="V391" s="407" t="str">
        <f>IF(B391&gt;0,(R391-T391)+R391,"")</f>
        <v/>
      </c>
      <c r="W391" s="398"/>
      <c r="X391" s="292" t="str">
        <f>IF(B391&gt;0,IF(AE391&gt;0,(S391-R391)/(R391-T391),""),"")</f>
        <v/>
      </c>
      <c r="Y391" s="418" t="str">
        <f>IF(U391="","",IF(C391&gt;0,AK391,""))</f>
        <v/>
      </c>
      <c r="Z391" s="419" t="str">
        <f>IF(F391&gt;0,AK391+Z390,"")</f>
        <v/>
      </c>
      <c r="AA391" s="284"/>
      <c r="AB391" s="417" t="str">
        <f>IF(B391&gt;0,ABS(R391-T391)*-1,"")</f>
        <v/>
      </c>
      <c r="AC391" s="419" t="str">
        <f>IF(B391="","",IF(Q391="LONG",(U391-R391),(R391-U391)))</f>
        <v/>
      </c>
      <c r="AD391" s="390"/>
      <c r="AE391" s="396" t="str">
        <f t="shared" si="36"/>
        <v/>
      </c>
      <c r="AF391" s="397" t="str">
        <f t="shared" si="37"/>
        <v/>
      </c>
      <c r="AG391" s="392"/>
      <c r="AH391" s="437" t="str">
        <f>IF(B391&gt;0,(R391*O391),"")</f>
        <v/>
      </c>
      <c r="AI391" s="438" t="str">
        <f>IF(B391&gt;0,(U391*O391),"")</f>
        <v/>
      </c>
      <c r="AJ391" s="390"/>
      <c r="AK391" s="437" t="str">
        <f t="shared" si="38"/>
        <v/>
      </c>
      <c r="AL391" s="288" t="str">
        <f t="shared" si="39"/>
        <v/>
      </c>
      <c r="AM391" s="293"/>
    </row>
    <row r="392" spans="1:39" x14ac:dyDescent="0.3">
      <c r="A392" s="236"/>
      <c r="B392" s="401"/>
      <c r="C392" s="274"/>
      <c r="D392" s="285"/>
      <c r="E392" s="286"/>
      <c r="F392" s="286"/>
      <c r="G392" s="286"/>
      <c r="H392" s="287" t="str">
        <f t="shared" si="34"/>
        <v/>
      </c>
      <c r="I392" s="435" t="str">
        <f t="shared" si="40"/>
        <v/>
      </c>
      <c r="J392" s="427" t="str">
        <f t="shared" si="35"/>
        <v/>
      </c>
      <c r="K392" s="382"/>
      <c r="L392" s="411"/>
      <c r="M392" s="425"/>
      <c r="O392" s="415" t="str">
        <f>IF(L392&gt;0,ROUNDDOWN((J392/AB392),2),"")</f>
        <v/>
      </c>
      <c r="P392" s="429" t="str">
        <f>IF(B392&gt;0,(#REF!*O392),"")</f>
        <v/>
      </c>
      <c r="Q392" s="285"/>
      <c r="R392" s="405"/>
      <c r="S392" s="405"/>
      <c r="T392" s="405"/>
      <c r="U392" s="406"/>
      <c r="V392" s="407" t="str">
        <f>IF(B392&gt;0,(R392-T392)+R392,"")</f>
        <v/>
      </c>
      <c r="W392" s="398"/>
      <c r="X392" s="292" t="str">
        <f>IF(B392&gt;0,IF(AE392&gt;0,(S392-R392)/(R392-T392),""),"")</f>
        <v/>
      </c>
      <c r="Y392" s="418" t="str">
        <f>IF(U392="","",IF(C392&gt;0,AK392,""))</f>
        <v/>
      </c>
      <c r="Z392" s="419" t="str">
        <f>IF(F392&gt;0,AK392+Z391,"")</f>
        <v/>
      </c>
      <c r="AA392" s="284"/>
      <c r="AB392" s="417" t="str">
        <f>IF(B392&gt;0,ABS(R392-T392)*-1,"")</f>
        <v/>
      </c>
      <c r="AC392" s="419" t="str">
        <f>IF(B392="","",IF(Q392="LONG",(U392-R392),(R392-U392)))</f>
        <v/>
      </c>
      <c r="AD392" s="390"/>
      <c r="AE392" s="396" t="str">
        <f t="shared" si="36"/>
        <v/>
      </c>
      <c r="AF392" s="397" t="str">
        <f t="shared" si="37"/>
        <v/>
      </c>
      <c r="AG392" s="392"/>
      <c r="AH392" s="437" t="str">
        <f>IF(B392&gt;0,(R392*O392),"")</f>
        <v/>
      </c>
      <c r="AI392" s="438" t="str">
        <f>IF(B392&gt;0,(U392*O392),"")</f>
        <v/>
      </c>
      <c r="AJ392" s="390"/>
      <c r="AK392" s="437" t="str">
        <f t="shared" si="38"/>
        <v/>
      </c>
      <c r="AL392" s="288" t="str">
        <f t="shared" si="39"/>
        <v/>
      </c>
      <c r="AM392" s="293"/>
    </row>
    <row r="393" spans="1:39" x14ac:dyDescent="0.3">
      <c r="A393" s="236"/>
      <c r="B393" s="401"/>
      <c r="C393" s="274"/>
      <c r="D393" s="285"/>
      <c r="E393" s="286"/>
      <c r="F393" s="286"/>
      <c r="G393" s="286"/>
      <c r="H393" s="287" t="str">
        <f t="shared" ref="H393:H456" si="41">IF(F393="","",IF(E393&gt;1,ABS(E393-F393),""))</f>
        <v/>
      </c>
      <c r="I393" s="435" t="str">
        <f t="shared" si="40"/>
        <v/>
      </c>
      <c r="J393" s="427" t="str">
        <f t="shared" si="35"/>
        <v/>
      </c>
      <c r="K393" s="382"/>
      <c r="L393" s="411"/>
      <c r="M393" s="425"/>
      <c r="O393" s="415" t="str">
        <f>IF(L393&gt;0,ROUNDDOWN((J393/AB393),2),"")</f>
        <v/>
      </c>
      <c r="P393" s="429" t="str">
        <f>IF(B393&gt;0,(#REF!*O393),"")</f>
        <v/>
      </c>
      <c r="Q393" s="285"/>
      <c r="R393" s="405"/>
      <c r="S393" s="405"/>
      <c r="T393" s="405"/>
      <c r="U393" s="406"/>
      <c r="V393" s="407" t="str">
        <f>IF(B393&gt;0,(R393-T393)+R393,"")</f>
        <v/>
      </c>
      <c r="W393" s="398"/>
      <c r="X393" s="292" t="str">
        <f>IF(B393&gt;0,IF(AE393&gt;0,(S393-R393)/(R393-T393),""),"")</f>
        <v/>
      </c>
      <c r="Y393" s="418" t="str">
        <f>IF(U393="","",IF(C393&gt;0,AK393,""))</f>
        <v/>
      </c>
      <c r="Z393" s="419" t="str">
        <f>IF(F393&gt;0,AK393+Z392,"")</f>
        <v/>
      </c>
      <c r="AA393" s="284"/>
      <c r="AB393" s="417" t="str">
        <f>IF(B393&gt;0,ABS(R393-T393)*-1,"")</f>
        <v/>
      </c>
      <c r="AC393" s="419" t="str">
        <f>IF(B393="","",IF(Q393="LONG",(U393-R393),(R393-U393)))</f>
        <v/>
      </c>
      <c r="AD393" s="390"/>
      <c r="AE393" s="396" t="str">
        <f t="shared" si="36"/>
        <v/>
      </c>
      <c r="AF393" s="397" t="str">
        <f t="shared" si="37"/>
        <v/>
      </c>
      <c r="AG393" s="392"/>
      <c r="AH393" s="437" t="str">
        <f>IF(B393&gt;0,(R393*O393),"")</f>
        <v/>
      </c>
      <c r="AI393" s="438" t="str">
        <f>IF(B393&gt;0,(U393*O393),"")</f>
        <v/>
      </c>
      <c r="AJ393" s="390"/>
      <c r="AK393" s="437" t="str">
        <f t="shared" si="38"/>
        <v/>
      </c>
      <c r="AL393" s="288" t="str">
        <f t="shared" si="39"/>
        <v/>
      </c>
      <c r="AM393" s="293"/>
    </row>
    <row r="394" spans="1:39" x14ac:dyDescent="0.3">
      <c r="A394" s="236"/>
      <c r="B394" s="401"/>
      <c r="C394" s="274"/>
      <c r="D394" s="285"/>
      <c r="E394" s="286"/>
      <c r="F394" s="286"/>
      <c r="G394" s="286"/>
      <c r="H394" s="287" t="str">
        <f t="shared" si="41"/>
        <v/>
      </c>
      <c r="I394" s="435" t="str">
        <f t="shared" si="40"/>
        <v/>
      </c>
      <c r="J394" s="427" t="str">
        <f t="shared" si="35"/>
        <v/>
      </c>
      <c r="K394" s="382"/>
      <c r="L394" s="411"/>
      <c r="M394" s="425"/>
      <c r="O394" s="415" t="str">
        <f>IF(L394&gt;0,ROUNDDOWN((J394/AB394),2),"")</f>
        <v/>
      </c>
      <c r="P394" s="429" t="str">
        <f>IF(B394&gt;0,(#REF!*O394),"")</f>
        <v/>
      </c>
      <c r="Q394" s="285"/>
      <c r="R394" s="405"/>
      <c r="S394" s="405"/>
      <c r="T394" s="405"/>
      <c r="U394" s="406"/>
      <c r="V394" s="407" t="str">
        <f>IF(B394&gt;0,(R394-T394)+R394,"")</f>
        <v/>
      </c>
      <c r="W394" s="398"/>
      <c r="X394" s="292" t="str">
        <f>IF(B394&gt;0,IF(AE394&gt;0,(S394-R394)/(R394-T394),""),"")</f>
        <v/>
      </c>
      <c r="Y394" s="418" t="str">
        <f>IF(U394="","",IF(C394&gt;0,AK394,""))</f>
        <v/>
      </c>
      <c r="Z394" s="419" t="str">
        <f>IF(F394&gt;0,AK394+Z393,"")</f>
        <v/>
      </c>
      <c r="AA394" s="284"/>
      <c r="AB394" s="417" t="str">
        <f>IF(B394&gt;0,ABS(R394-T394)*-1,"")</f>
        <v/>
      </c>
      <c r="AC394" s="419" t="str">
        <f>IF(B394="","",IF(Q394="LONG",(U394-R394),(R394-U394)))</f>
        <v/>
      </c>
      <c r="AD394" s="390"/>
      <c r="AE394" s="396" t="str">
        <f t="shared" si="36"/>
        <v/>
      </c>
      <c r="AF394" s="397" t="str">
        <f t="shared" si="37"/>
        <v/>
      </c>
      <c r="AG394" s="392"/>
      <c r="AH394" s="437" t="str">
        <f>IF(B394&gt;0,(R394*O394),"")</f>
        <v/>
      </c>
      <c r="AI394" s="438" t="str">
        <f>IF(B394&gt;0,(U394*O394),"")</f>
        <v/>
      </c>
      <c r="AJ394" s="390"/>
      <c r="AK394" s="437" t="str">
        <f t="shared" si="38"/>
        <v/>
      </c>
      <c r="AL394" s="288" t="str">
        <f t="shared" si="39"/>
        <v/>
      </c>
      <c r="AM394" s="293"/>
    </row>
    <row r="395" spans="1:39" x14ac:dyDescent="0.3">
      <c r="A395" s="236"/>
      <c r="B395" s="401"/>
      <c r="C395" s="274"/>
      <c r="D395" s="285"/>
      <c r="E395" s="286"/>
      <c r="F395" s="286"/>
      <c r="G395" s="286"/>
      <c r="H395" s="287" t="str">
        <f t="shared" si="41"/>
        <v/>
      </c>
      <c r="I395" s="435" t="str">
        <f t="shared" si="40"/>
        <v/>
      </c>
      <c r="J395" s="427" t="str">
        <f t="shared" si="35"/>
        <v/>
      </c>
      <c r="K395" s="382"/>
      <c r="L395" s="411"/>
      <c r="M395" s="425"/>
      <c r="O395" s="415" t="str">
        <f>IF(L395&gt;0,ROUNDDOWN((J395/AB395),2),"")</f>
        <v/>
      </c>
      <c r="P395" s="429" t="str">
        <f>IF(B395&gt;0,(#REF!*O395),"")</f>
        <v/>
      </c>
      <c r="Q395" s="285"/>
      <c r="R395" s="405"/>
      <c r="S395" s="405"/>
      <c r="T395" s="405"/>
      <c r="U395" s="406"/>
      <c r="V395" s="407" t="str">
        <f>IF(B395&gt;0,(R395-T395)+R395,"")</f>
        <v/>
      </c>
      <c r="W395" s="398"/>
      <c r="X395" s="292" t="str">
        <f>IF(B395&gt;0,IF(AE395&gt;0,(S395-R395)/(R395-T395),""),"")</f>
        <v/>
      </c>
      <c r="Y395" s="418" t="str">
        <f>IF(U395="","",IF(C395&gt;0,AK395,""))</f>
        <v/>
      </c>
      <c r="Z395" s="419" t="str">
        <f>IF(F395&gt;0,AK395+Z394,"")</f>
        <v/>
      </c>
      <c r="AA395" s="284"/>
      <c r="AB395" s="417" t="str">
        <f>IF(B395&gt;0,ABS(R395-T395)*-1,"")</f>
        <v/>
      </c>
      <c r="AC395" s="419" t="str">
        <f>IF(B395="","",IF(Q395="LONG",(U395-R395),(R395-U395)))</f>
        <v/>
      </c>
      <c r="AD395" s="390"/>
      <c r="AE395" s="396" t="str">
        <f t="shared" si="36"/>
        <v/>
      </c>
      <c r="AF395" s="397" t="str">
        <f t="shared" si="37"/>
        <v/>
      </c>
      <c r="AG395" s="392"/>
      <c r="AH395" s="437" t="str">
        <f>IF(B395&gt;0,(R395*O395),"")</f>
        <v/>
      </c>
      <c r="AI395" s="438" t="str">
        <f>IF(B395&gt;0,(U395*O395),"")</f>
        <v/>
      </c>
      <c r="AJ395" s="390"/>
      <c r="AK395" s="437" t="str">
        <f t="shared" si="38"/>
        <v/>
      </c>
      <c r="AL395" s="288" t="str">
        <f t="shared" si="39"/>
        <v/>
      </c>
      <c r="AM395" s="293"/>
    </row>
    <row r="396" spans="1:39" x14ac:dyDescent="0.3">
      <c r="A396" s="236"/>
      <c r="B396" s="401"/>
      <c r="C396" s="274"/>
      <c r="D396" s="285"/>
      <c r="E396" s="286"/>
      <c r="F396" s="286"/>
      <c r="G396" s="286"/>
      <c r="H396" s="287" t="str">
        <f t="shared" si="41"/>
        <v/>
      </c>
      <c r="I396" s="435" t="str">
        <f t="shared" si="40"/>
        <v/>
      </c>
      <c r="J396" s="427" t="str">
        <f t="shared" ref="J396:J459" si="42">IF(B396&gt;0,I395*L396*-1,"")</f>
        <v/>
      </c>
      <c r="K396" s="382"/>
      <c r="L396" s="411"/>
      <c r="M396" s="425"/>
      <c r="O396" s="415" t="str">
        <f>IF(L396&gt;0,ROUNDDOWN((J396/AB396),2),"")</f>
        <v/>
      </c>
      <c r="P396" s="429" t="str">
        <f>IF(B396&gt;0,(#REF!*O396),"")</f>
        <v/>
      </c>
      <c r="Q396" s="285"/>
      <c r="R396" s="405"/>
      <c r="S396" s="405"/>
      <c r="T396" s="405"/>
      <c r="U396" s="406"/>
      <c r="V396" s="407" t="str">
        <f>IF(B396&gt;0,(R396-T396)+R396,"")</f>
        <v/>
      </c>
      <c r="W396" s="398"/>
      <c r="X396" s="292" t="str">
        <f>IF(B396&gt;0,IF(AE396&gt;0,(S396-R396)/(R396-T396),""),"")</f>
        <v/>
      </c>
      <c r="Y396" s="418" t="str">
        <f>IF(U396="","",IF(C396&gt;0,AK396,""))</f>
        <v/>
      </c>
      <c r="Z396" s="419" t="str">
        <f>IF(F396&gt;0,AK396+Z395,"")</f>
        <v/>
      </c>
      <c r="AA396" s="284"/>
      <c r="AB396" s="417" t="str">
        <f>IF(B396&gt;0,ABS(R396-T396)*-1,"")</f>
        <v/>
      </c>
      <c r="AC396" s="419" t="str">
        <f>IF(B396="","",IF(Q396="LONG",(U396-R396),(R396-U396)))</f>
        <v/>
      </c>
      <c r="AD396" s="390"/>
      <c r="AE396" s="396" t="str">
        <f t="shared" ref="AE396:AE459" si="43">IF(C396&gt;0,R396/M396,"")</f>
        <v/>
      </c>
      <c r="AF396" s="397" t="str">
        <f t="shared" ref="AF396:AF459" si="44">IF(C396&gt;0,M396/R396,"")</f>
        <v/>
      </c>
      <c r="AG396" s="392"/>
      <c r="AH396" s="437" t="str">
        <f>IF(B396&gt;0,(R396*O396),"")</f>
        <v/>
      </c>
      <c r="AI396" s="438" t="str">
        <f>IF(B396&gt;0,(U396*O396),"")</f>
        <v/>
      </c>
      <c r="AJ396" s="390"/>
      <c r="AK396" s="437" t="str">
        <f t="shared" ref="AK396:AK459" si="45">IF(C396&gt;0,AI396-AH396,"")</f>
        <v/>
      </c>
      <c r="AL396" s="288" t="str">
        <f t="shared" ref="AL396:AL459" si="46">IF(B396&gt;0,IF(O396&gt;0,(Y396/I396),""),"")</f>
        <v/>
      </c>
      <c r="AM396" s="293"/>
    </row>
    <row r="397" spans="1:39" x14ac:dyDescent="0.3">
      <c r="A397" s="236"/>
      <c r="B397" s="401"/>
      <c r="C397" s="274"/>
      <c r="D397" s="285"/>
      <c r="E397" s="286"/>
      <c r="F397" s="286"/>
      <c r="G397" s="286"/>
      <c r="H397" s="287" t="str">
        <f t="shared" si="41"/>
        <v/>
      </c>
      <c r="I397" s="435" t="str">
        <f t="shared" si="40"/>
        <v/>
      </c>
      <c r="J397" s="427" t="str">
        <f t="shared" si="42"/>
        <v/>
      </c>
      <c r="K397" s="382"/>
      <c r="L397" s="411"/>
      <c r="M397" s="425"/>
      <c r="O397" s="415" t="str">
        <f>IF(L397&gt;0,ROUNDDOWN((J397/AB397),2),"")</f>
        <v/>
      </c>
      <c r="P397" s="429" t="str">
        <f>IF(B397&gt;0,(#REF!*O397),"")</f>
        <v/>
      </c>
      <c r="Q397" s="285"/>
      <c r="R397" s="405"/>
      <c r="S397" s="405"/>
      <c r="T397" s="405"/>
      <c r="U397" s="406"/>
      <c r="V397" s="407" t="str">
        <f>IF(B397&gt;0,(R397-T397)+R397,"")</f>
        <v/>
      </c>
      <c r="W397" s="398"/>
      <c r="X397" s="292" t="str">
        <f>IF(B397&gt;0,IF(AE397&gt;0,(S397-R397)/(R397-T397),""),"")</f>
        <v/>
      </c>
      <c r="Y397" s="418" t="str">
        <f>IF(U397="","",IF(C397&gt;0,AK397,""))</f>
        <v/>
      </c>
      <c r="Z397" s="419" t="str">
        <f>IF(F397&gt;0,AK397+Z396,"")</f>
        <v/>
      </c>
      <c r="AA397" s="284"/>
      <c r="AB397" s="417" t="str">
        <f>IF(B397&gt;0,ABS(R397-T397)*-1,"")</f>
        <v/>
      </c>
      <c r="AC397" s="419" t="str">
        <f>IF(B397="","",IF(Q397="LONG",(U397-R397),(R397-U397)))</f>
        <v/>
      </c>
      <c r="AD397" s="390"/>
      <c r="AE397" s="396" t="str">
        <f t="shared" si="43"/>
        <v/>
      </c>
      <c r="AF397" s="397" t="str">
        <f t="shared" si="44"/>
        <v/>
      </c>
      <c r="AG397" s="392"/>
      <c r="AH397" s="437" t="str">
        <f>IF(B397&gt;0,(R397*O397),"")</f>
        <v/>
      </c>
      <c r="AI397" s="438" t="str">
        <f>IF(B397&gt;0,(U397*O397),"")</f>
        <v/>
      </c>
      <c r="AJ397" s="390"/>
      <c r="AK397" s="437" t="str">
        <f t="shared" si="45"/>
        <v/>
      </c>
      <c r="AL397" s="288" t="str">
        <f t="shared" si="46"/>
        <v/>
      </c>
      <c r="AM397" s="293"/>
    </row>
    <row r="398" spans="1:39" x14ac:dyDescent="0.3">
      <c r="A398" s="236"/>
      <c r="B398" s="401"/>
      <c r="C398" s="274"/>
      <c r="D398" s="285"/>
      <c r="E398" s="286"/>
      <c r="F398" s="286"/>
      <c r="G398" s="286"/>
      <c r="H398" s="287" t="str">
        <f t="shared" si="41"/>
        <v/>
      </c>
      <c r="I398" s="435" t="str">
        <f t="shared" si="40"/>
        <v/>
      </c>
      <c r="J398" s="427" t="str">
        <f t="shared" si="42"/>
        <v/>
      </c>
      <c r="K398" s="382"/>
      <c r="L398" s="411"/>
      <c r="M398" s="425"/>
      <c r="O398" s="415" t="str">
        <f>IF(L398&gt;0,ROUNDDOWN((J398/AB398),2),"")</f>
        <v/>
      </c>
      <c r="P398" s="429" t="str">
        <f>IF(B398&gt;0,(#REF!*O398),"")</f>
        <v/>
      </c>
      <c r="Q398" s="285"/>
      <c r="R398" s="405"/>
      <c r="S398" s="405"/>
      <c r="T398" s="405"/>
      <c r="U398" s="406"/>
      <c r="V398" s="407" t="str">
        <f>IF(B398&gt;0,(R398-T398)+R398,"")</f>
        <v/>
      </c>
      <c r="W398" s="398"/>
      <c r="X398" s="292" t="str">
        <f>IF(B398&gt;0,IF(AE398&gt;0,(S398-R398)/(R398-T398),""),"")</f>
        <v/>
      </c>
      <c r="Y398" s="418" t="str">
        <f>IF(U398="","",IF(C398&gt;0,AK398,""))</f>
        <v/>
      </c>
      <c r="Z398" s="419" t="str">
        <f>IF(F398&gt;0,AK398+Z397,"")</f>
        <v/>
      </c>
      <c r="AA398" s="284"/>
      <c r="AB398" s="417" t="str">
        <f>IF(B398&gt;0,ABS(R398-T398)*-1,"")</f>
        <v/>
      </c>
      <c r="AC398" s="419" t="str">
        <f>IF(B398="","",IF(Q398="LONG",(U398-R398),(R398-U398)))</f>
        <v/>
      </c>
      <c r="AD398" s="390"/>
      <c r="AE398" s="396" t="str">
        <f t="shared" si="43"/>
        <v/>
      </c>
      <c r="AF398" s="397" t="str">
        <f t="shared" si="44"/>
        <v/>
      </c>
      <c r="AG398" s="392"/>
      <c r="AH398" s="437" t="str">
        <f>IF(B398&gt;0,(R398*O398),"")</f>
        <v/>
      </c>
      <c r="AI398" s="438" t="str">
        <f>IF(B398&gt;0,(U398*O398),"")</f>
        <v/>
      </c>
      <c r="AJ398" s="390"/>
      <c r="AK398" s="437" t="str">
        <f t="shared" si="45"/>
        <v/>
      </c>
      <c r="AL398" s="288" t="str">
        <f t="shared" si="46"/>
        <v/>
      </c>
      <c r="AM398" s="293"/>
    </row>
    <row r="399" spans="1:39" x14ac:dyDescent="0.3">
      <c r="A399" s="236"/>
      <c r="B399" s="401"/>
      <c r="C399" s="274"/>
      <c r="D399" s="285"/>
      <c r="E399" s="286"/>
      <c r="F399" s="286"/>
      <c r="G399" s="286"/>
      <c r="H399" s="287" t="str">
        <f t="shared" si="41"/>
        <v/>
      </c>
      <c r="I399" s="435" t="str">
        <f t="shared" si="40"/>
        <v/>
      </c>
      <c r="J399" s="427" t="str">
        <f t="shared" si="42"/>
        <v/>
      </c>
      <c r="K399" s="382"/>
      <c r="L399" s="411"/>
      <c r="M399" s="425"/>
      <c r="O399" s="415" t="str">
        <f>IF(L399&gt;0,ROUNDDOWN((J399/AB399),2),"")</f>
        <v/>
      </c>
      <c r="P399" s="429" t="str">
        <f>IF(B399&gt;0,(#REF!*O399),"")</f>
        <v/>
      </c>
      <c r="Q399" s="285"/>
      <c r="R399" s="405"/>
      <c r="S399" s="405"/>
      <c r="T399" s="405"/>
      <c r="U399" s="406"/>
      <c r="V399" s="407" t="str">
        <f>IF(B399&gt;0,(R399-T399)+R399,"")</f>
        <v/>
      </c>
      <c r="W399" s="398"/>
      <c r="X399" s="292" t="str">
        <f>IF(B399&gt;0,IF(AE399&gt;0,(S399-R399)/(R399-T399),""),"")</f>
        <v/>
      </c>
      <c r="Y399" s="418" t="str">
        <f>IF(U399="","",IF(C399&gt;0,AK399,""))</f>
        <v/>
      </c>
      <c r="Z399" s="419" t="str">
        <f>IF(F399&gt;0,AK399+Z398,"")</f>
        <v/>
      </c>
      <c r="AA399" s="284"/>
      <c r="AB399" s="417" t="str">
        <f>IF(B399&gt;0,ABS(R399-T399)*-1,"")</f>
        <v/>
      </c>
      <c r="AC399" s="419" t="str">
        <f>IF(B399="","",IF(Q399="LONG",(U399-R399),(R399-U399)))</f>
        <v/>
      </c>
      <c r="AD399" s="390"/>
      <c r="AE399" s="396" t="str">
        <f t="shared" si="43"/>
        <v/>
      </c>
      <c r="AF399" s="397" t="str">
        <f t="shared" si="44"/>
        <v/>
      </c>
      <c r="AG399" s="392"/>
      <c r="AH399" s="437" t="str">
        <f>IF(B399&gt;0,(R399*O399),"")</f>
        <v/>
      </c>
      <c r="AI399" s="438" t="str">
        <f>IF(B399&gt;0,(U399*O399),"")</f>
        <v/>
      </c>
      <c r="AJ399" s="390"/>
      <c r="AK399" s="437" t="str">
        <f t="shared" si="45"/>
        <v/>
      </c>
      <c r="AL399" s="288" t="str">
        <f t="shared" si="46"/>
        <v/>
      </c>
      <c r="AM399" s="293"/>
    </row>
    <row r="400" spans="1:39" x14ac:dyDescent="0.3">
      <c r="A400" s="236"/>
      <c r="B400" s="401"/>
      <c r="C400" s="274"/>
      <c r="D400" s="285"/>
      <c r="E400" s="286"/>
      <c r="F400" s="286"/>
      <c r="G400" s="286"/>
      <c r="H400" s="287" t="str">
        <f t="shared" si="41"/>
        <v/>
      </c>
      <c r="I400" s="435" t="str">
        <f t="shared" si="40"/>
        <v/>
      </c>
      <c r="J400" s="427" t="str">
        <f t="shared" si="42"/>
        <v/>
      </c>
      <c r="K400" s="382"/>
      <c r="L400" s="411"/>
      <c r="M400" s="425"/>
      <c r="O400" s="415" t="str">
        <f>IF(L400&gt;0,ROUNDDOWN((J400/AB400),2),"")</f>
        <v/>
      </c>
      <c r="P400" s="429" t="str">
        <f>IF(B400&gt;0,(#REF!*O400),"")</f>
        <v/>
      </c>
      <c r="Q400" s="285"/>
      <c r="R400" s="405"/>
      <c r="S400" s="405"/>
      <c r="T400" s="405"/>
      <c r="U400" s="406"/>
      <c r="V400" s="407" t="str">
        <f>IF(B400&gt;0,(R400-T400)+R400,"")</f>
        <v/>
      </c>
      <c r="W400" s="398"/>
      <c r="X400" s="292" t="str">
        <f>IF(B400&gt;0,IF(AE400&gt;0,(S400-R400)/(R400-T400),""),"")</f>
        <v/>
      </c>
      <c r="Y400" s="418" t="str">
        <f>IF(U400="","",IF(C400&gt;0,AK400,""))</f>
        <v/>
      </c>
      <c r="Z400" s="419" t="str">
        <f>IF(F400&gt;0,AK400+Z399,"")</f>
        <v/>
      </c>
      <c r="AA400" s="284"/>
      <c r="AB400" s="417" t="str">
        <f>IF(B400&gt;0,ABS(R400-T400)*-1,"")</f>
        <v/>
      </c>
      <c r="AC400" s="419" t="str">
        <f>IF(B400="","",IF(Q400="LONG",(U400-R400),(R400-U400)))</f>
        <v/>
      </c>
      <c r="AD400" s="390"/>
      <c r="AE400" s="396" t="str">
        <f t="shared" si="43"/>
        <v/>
      </c>
      <c r="AF400" s="397" t="str">
        <f t="shared" si="44"/>
        <v/>
      </c>
      <c r="AG400" s="392"/>
      <c r="AH400" s="437" t="str">
        <f>IF(B400&gt;0,(R400*O400),"")</f>
        <v/>
      </c>
      <c r="AI400" s="438" t="str">
        <f>IF(B400&gt;0,(U400*O400),"")</f>
        <v/>
      </c>
      <c r="AJ400" s="390"/>
      <c r="AK400" s="437" t="str">
        <f t="shared" si="45"/>
        <v/>
      </c>
      <c r="AL400" s="288" t="str">
        <f t="shared" si="46"/>
        <v/>
      </c>
      <c r="AM400" s="293"/>
    </row>
    <row r="401" spans="1:39" x14ac:dyDescent="0.3">
      <c r="A401" s="236"/>
      <c r="B401" s="401"/>
      <c r="C401" s="274"/>
      <c r="D401" s="285"/>
      <c r="E401" s="286"/>
      <c r="F401" s="286"/>
      <c r="G401" s="286"/>
      <c r="H401" s="287" t="str">
        <f t="shared" si="41"/>
        <v/>
      </c>
      <c r="I401" s="435" t="str">
        <f t="shared" si="40"/>
        <v/>
      </c>
      <c r="J401" s="427" t="str">
        <f t="shared" si="42"/>
        <v/>
      </c>
      <c r="K401" s="382"/>
      <c r="L401" s="411"/>
      <c r="M401" s="425"/>
      <c r="O401" s="415" t="str">
        <f>IF(L401&gt;0,ROUNDDOWN((J401/AB401),2),"")</f>
        <v/>
      </c>
      <c r="P401" s="429" t="str">
        <f>IF(B401&gt;0,(#REF!*O401),"")</f>
        <v/>
      </c>
      <c r="Q401" s="285"/>
      <c r="R401" s="405"/>
      <c r="S401" s="405"/>
      <c r="T401" s="405"/>
      <c r="U401" s="406"/>
      <c r="V401" s="407" t="str">
        <f>IF(B401&gt;0,(R401-T401)+R401,"")</f>
        <v/>
      </c>
      <c r="W401" s="398"/>
      <c r="X401" s="292" t="str">
        <f>IF(B401&gt;0,IF(AE401&gt;0,(S401-R401)/(R401-T401),""),"")</f>
        <v/>
      </c>
      <c r="Y401" s="418" t="str">
        <f>IF(U401="","",IF(C401&gt;0,AK401,""))</f>
        <v/>
      </c>
      <c r="Z401" s="419" t="str">
        <f>IF(F401&gt;0,AK401+Z400,"")</f>
        <v/>
      </c>
      <c r="AA401" s="284"/>
      <c r="AB401" s="417" t="str">
        <f>IF(B401&gt;0,ABS(R401-T401)*-1,"")</f>
        <v/>
      </c>
      <c r="AC401" s="419" t="str">
        <f>IF(B401="","",IF(Q401="LONG",(U401-R401),(R401-U401)))</f>
        <v/>
      </c>
      <c r="AD401" s="390"/>
      <c r="AE401" s="396" t="str">
        <f t="shared" si="43"/>
        <v/>
      </c>
      <c r="AF401" s="397" t="str">
        <f t="shared" si="44"/>
        <v/>
      </c>
      <c r="AG401" s="392"/>
      <c r="AH401" s="437" t="str">
        <f>IF(B401&gt;0,(R401*O401),"")</f>
        <v/>
      </c>
      <c r="AI401" s="438" t="str">
        <f>IF(B401&gt;0,(U401*O401),"")</f>
        <v/>
      </c>
      <c r="AJ401" s="390"/>
      <c r="AK401" s="437" t="str">
        <f t="shared" si="45"/>
        <v/>
      </c>
      <c r="AL401" s="288" t="str">
        <f t="shared" si="46"/>
        <v/>
      </c>
      <c r="AM401" s="293"/>
    </row>
    <row r="402" spans="1:39" x14ac:dyDescent="0.3">
      <c r="A402" s="236"/>
      <c r="B402" s="401"/>
      <c r="C402" s="274"/>
      <c r="D402" s="285"/>
      <c r="E402" s="286"/>
      <c r="F402" s="286"/>
      <c r="G402" s="286"/>
      <c r="H402" s="287" t="str">
        <f t="shared" si="41"/>
        <v/>
      </c>
      <c r="I402" s="435" t="str">
        <f t="shared" si="40"/>
        <v/>
      </c>
      <c r="J402" s="427" t="str">
        <f t="shared" si="42"/>
        <v/>
      </c>
      <c r="K402" s="382"/>
      <c r="L402" s="411"/>
      <c r="M402" s="425"/>
      <c r="O402" s="415" t="str">
        <f>IF(L402&gt;0,ROUNDDOWN((J402/AB402),2),"")</f>
        <v/>
      </c>
      <c r="P402" s="429" t="str">
        <f>IF(B402&gt;0,(#REF!*O402),"")</f>
        <v/>
      </c>
      <c r="Q402" s="285"/>
      <c r="R402" s="405"/>
      <c r="S402" s="405"/>
      <c r="T402" s="405"/>
      <c r="U402" s="406"/>
      <c r="V402" s="407" t="str">
        <f>IF(B402&gt;0,(R402-T402)+R402,"")</f>
        <v/>
      </c>
      <c r="W402" s="398"/>
      <c r="X402" s="292" t="str">
        <f>IF(B402&gt;0,IF(AE402&gt;0,(S402-R402)/(R402-T402),""),"")</f>
        <v/>
      </c>
      <c r="Y402" s="418" t="str">
        <f>IF(U402="","",IF(C402&gt;0,AK402,""))</f>
        <v/>
      </c>
      <c r="Z402" s="419" t="str">
        <f>IF(F402&gt;0,AK402+Z401,"")</f>
        <v/>
      </c>
      <c r="AA402" s="284"/>
      <c r="AB402" s="417" t="str">
        <f>IF(B402&gt;0,ABS(R402-T402)*-1,"")</f>
        <v/>
      </c>
      <c r="AC402" s="419" t="str">
        <f>IF(B402="","",IF(Q402="LONG",(U402-R402),(R402-U402)))</f>
        <v/>
      </c>
      <c r="AD402" s="390"/>
      <c r="AE402" s="396" t="str">
        <f t="shared" si="43"/>
        <v/>
      </c>
      <c r="AF402" s="397" t="str">
        <f t="shared" si="44"/>
        <v/>
      </c>
      <c r="AG402" s="392"/>
      <c r="AH402" s="437" t="str">
        <f>IF(B402&gt;0,(R402*O402),"")</f>
        <v/>
      </c>
      <c r="AI402" s="438" t="str">
        <f>IF(B402&gt;0,(U402*O402),"")</f>
        <v/>
      </c>
      <c r="AJ402" s="390"/>
      <c r="AK402" s="437" t="str">
        <f t="shared" si="45"/>
        <v/>
      </c>
      <c r="AL402" s="288" t="str">
        <f t="shared" si="46"/>
        <v/>
      </c>
      <c r="AM402" s="293"/>
    </row>
    <row r="403" spans="1:39" x14ac:dyDescent="0.3">
      <c r="A403" s="236"/>
      <c r="B403" s="401"/>
      <c r="C403" s="274"/>
      <c r="D403" s="285"/>
      <c r="E403" s="286"/>
      <c r="F403" s="286"/>
      <c r="G403" s="286"/>
      <c r="H403" s="287" t="str">
        <f t="shared" si="41"/>
        <v/>
      </c>
      <c r="I403" s="435" t="str">
        <f t="shared" si="40"/>
        <v/>
      </c>
      <c r="J403" s="427" t="str">
        <f t="shared" si="42"/>
        <v/>
      </c>
      <c r="K403" s="382"/>
      <c r="L403" s="411"/>
      <c r="M403" s="425"/>
      <c r="O403" s="415" t="str">
        <f>IF(L403&gt;0,ROUNDDOWN((J403/AB403),2),"")</f>
        <v/>
      </c>
      <c r="P403" s="429" t="str">
        <f>IF(B403&gt;0,(#REF!*O403),"")</f>
        <v/>
      </c>
      <c r="Q403" s="285"/>
      <c r="R403" s="405"/>
      <c r="S403" s="405"/>
      <c r="T403" s="405"/>
      <c r="U403" s="406"/>
      <c r="V403" s="407" t="str">
        <f>IF(B403&gt;0,(R403-T403)+R403,"")</f>
        <v/>
      </c>
      <c r="W403" s="398"/>
      <c r="X403" s="292" t="str">
        <f>IF(B403&gt;0,IF(AE403&gt;0,(S403-R403)/(R403-T403),""),"")</f>
        <v/>
      </c>
      <c r="Y403" s="418" t="str">
        <f>IF(U403="","",IF(C403&gt;0,AK403,""))</f>
        <v/>
      </c>
      <c r="Z403" s="419" t="str">
        <f>IF(F403&gt;0,AK403+Z402,"")</f>
        <v/>
      </c>
      <c r="AA403" s="284"/>
      <c r="AB403" s="417" t="str">
        <f>IF(B403&gt;0,ABS(R403-T403)*-1,"")</f>
        <v/>
      </c>
      <c r="AC403" s="419" t="str">
        <f>IF(B403="","",IF(Q403="LONG",(U403-R403),(R403-U403)))</f>
        <v/>
      </c>
      <c r="AD403" s="390"/>
      <c r="AE403" s="396" t="str">
        <f t="shared" si="43"/>
        <v/>
      </c>
      <c r="AF403" s="397" t="str">
        <f t="shared" si="44"/>
        <v/>
      </c>
      <c r="AG403" s="392"/>
      <c r="AH403" s="437" t="str">
        <f>IF(B403&gt;0,(R403*O403),"")</f>
        <v/>
      </c>
      <c r="AI403" s="438" t="str">
        <f>IF(B403&gt;0,(U403*O403),"")</f>
        <v/>
      </c>
      <c r="AJ403" s="390"/>
      <c r="AK403" s="437" t="str">
        <f t="shared" si="45"/>
        <v/>
      </c>
      <c r="AL403" s="288" t="str">
        <f t="shared" si="46"/>
        <v/>
      </c>
      <c r="AM403" s="293"/>
    </row>
    <row r="404" spans="1:39" x14ac:dyDescent="0.3">
      <c r="A404" s="236"/>
      <c r="B404" s="401"/>
      <c r="C404" s="274"/>
      <c r="D404" s="285"/>
      <c r="E404" s="286"/>
      <c r="F404" s="286"/>
      <c r="G404" s="286"/>
      <c r="H404" s="287" t="str">
        <f t="shared" si="41"/>
        <v/>
      </c>
      <c r="I404" s="435" t="str">
        <f t="shared" si="40"/>
        <v/>
      </c>
      <c r="J404" s="427" t="str">
        <f t="shared" si="42"/>
        <v/>
      </c>
      <c r="K404" s="382"/>
      <c r="L404" s="411"/>
      <c r="M404" s="425"/>
      <c r="O404" s="415" t="str">
        <f>IF(L404&gt;0,ROUNDDOWN((J404/AB404),2),"")</f>
        <v/>
      </c>
      <c r="P404" s="429" t="str">
        <f>IF(B404&gt;0,(#REF!*O404),"")</f>
        <v/>
      </c>
      <c r="Q404" s="285"/>
      <c r="R404" s="405"/>
      <c r="S404" s="405"/>
      <c r="T404" s="405"/>
      <c r="U404" s="406"/>
      <c r="V404" s="407" t="str">
        <f>IF(B404&gt;0,(R404-T404)+R404,"")</f>
        <v/>
      </c>
      <c r="W404" s="398"/>
      <c r="X404" s="292" t="str">
        <f>IF(B404&gt;0,IF(AE404&gt;0,(S404-R404)/(R404-T404),""),"")</f>
        <v/>
      </c>
      <c r="Y404" s="418" t="str">
        <f>IF(U404="","",IF(C404&gt;0,AK404,""))</f>
        <v/>
      </c>
      <c r="Z404" s="419" t="str">
        <f>IF(F404&gt;0,AK404+Z403,"")</f>
        <v/>
      </c>
      <c r="AA404" s="284"/>
      <c r="AB404" s="417" t="str">
        <f>IF(B404&gt;0,ABS(R404-T404)*-1,"")</f>
        <v/>
      </c>
      <c r="AC404" s="419" t="str">
        <f>IF(B404="","",IF(Q404="LONG",(U404-R404),(R404-U404)))</f>
        <v/>
      </c>
      <c r="AD404" s="390"/>
      <c r="AE404" s="396" t="str">
        <f t="shared" si="43"/>
        <v/>
      </c>
      <c r="AF404" s="397" t="str">
        <f t="shared" si="44"/>
        <v/>
      </c>
      <c r="AG404" s="392"/>
      <c r="AH404" s="437" t="str">
        <f>IF(B404&gt;0,(R404*O404),"")</f>
        <v/>
      </c>
      <c r="AI404" s="438" t="str">
        <f>IF(B404&gt;0,(U404*O404),"")</f>
        <v/>
      </c>
      <c r="AJ404" s="390"/>
      <c r="AK404" s="437" t="str">
        <f t="shared" si="45"/>
        <v/>
      </c>
      <c r="AL404" s="288" t="str">
        <f t="shared" si="46"/>
        <v/>
      </c>
      <c r="AM404" s="293"/>
    </row>
    <row r="405" spans="1:39" x14ac:dyDescent="0.3">
      <c r="A405" s="236"/>
      <c r="B405" s="401"/>
      <c r="C405" s="274"/>
      <c r="D405" s="285"/>
      <c r="E405" s="286"/>
      <c r="F405" s="286"/>
      <c r="G405" s="286"/>
      <c r="H405" s="287" t="str">
        <f t="shared" si="41"/>
        <v/>
      </c>
      <c r="I405" s="435" t="str">
        <f t="shared" si="40"/>
        <v/>
      </c>
      <c r="J405" s="427" t="str">
        <f t="shared" si="42"/>
        <v/>
      </c>
      <c r="K405" s="382"/>
      <c r="L405" s="411"/>
      <c r="M405" s="425"/>
      <c r="O405" s="415" t="str">
        <f>IF(L405&gt;0,ROUNDDOWN((J405/AB405),2),"")</f>
        <v/>
      </c>
      <c r="P405" s="429" t="str">
        <f>IF(B405&gt;0,(#REF!*O405),"")</f>
        <v/>
      </c>
      <c r="Q405" s="285"/>
      <c r="R405" s="405"/>
      <c r="S405" s="405"/>
      <c r="T405" s="405"/>
      <c r="U405" s="406"/>
      <c r="V405" s="407" t="str">
        <f>IF(B405&gt;0,(R405-T405)+R405,"")</f>
        <v/>
      </c>
      <c r="W405" s="398"/>
      <c r="X405" s="292" t="str">
        <f>IF(B405&gt;0,IF(AE405&gt;0,(S405-R405)/(R405-T405),""),"")</f>
        <v/>
      </c>
      <c r="Y405" s="418" t="str">
        <f>IF(U405="","",IF(C405&gt;0,AK405,""))</f>
        <v/>
      </c>
      <c r="Z405" s="419" t="str">
        <f>IF(F405&gt;0,AK405+Z404,"")</f>
        <v/>
      </c>
      <c r="AA405" s="284"/>
      <c r="AB405" s="417" t="str">
        <f>IF(B405&gt;0,ABS(R405-T405)*-1,"")</f>
        <v/>
      </c>
      <c r="AC405" s="419" t="str">
        <f>IF(B405="","",IF(Q405="LONG",(U405-R405),(R405-U405)))</f>
        <v/>
      </c>
      <c r="AD405" s="390"/>
      <c r="AE405" s="396" t="str">
        <f t="shared" si="43"/>
        <v/>
      </c>
      <c r="AF405" s="397" t="str">
        <f t="shared" si="44"/>
        <v/>
      </c>
      <c r="AG405" s="392"/>
      <c r="AH405" s="437" t="str">
        <f>IF(B405&gt;0,(R405*O405),"")</f>
        <v/>
      </c>
      <c r="AI405" s="438" t="str">
        <f>IF(B405&gt;0,(U405*O405),"")</f>
        <v/>
      </c>
      <c r="AJ405" s="390"/>
      <c r="AK405" s="437" t="str">
        <f t="shared" si="45"/>
        <v/>
      </c>
      <c r="AL405" s="288" t="str">
        <f t="shared" si="46"/>
        <v/>
      </c>
      <c r="AM405" s="293"/>
    </row>
    <row r="406" spans="1:39" x14ac:dyDescent="0.3">
      <c r="A406" s="236"/>
      <c r="B406" s="401"/>
      <c r="C406" s="274"/>
      <c r="D406" s="285"/>
      <c r="E406" s="286"/>
      <c r="F406" s="286"/>
      <c r="G406" s="286"/>
      <c r="H406" s="287" t="str">
        <f t="shared" si="41"/>
        <v/>
      </c>
      <c r="I406" s="435" t="str">
        <f t="shared" si="40"/>
        <v/>
      </c>
      <c r="J406" s="427" t="str">
        <f t="shared" si="42"/>
        <v/>
      </c>
      <c r="K406" s="382"/>
      <c r="L406" s="411"/>
      <c r="M406" s="425"/>
      <c r="O406" s="415" t="str">
        <f>IF(L406&gt;0,ROUNDDOWN((J406/AB406),2),"")</f>
        <v/>
      </c>
      <c r="P406" s="429" t="str">
        <f>IF(B406&gt;0,(#REF!*O406),"")</f>
        <v/>
      </c>
      <c r="Q406" s="285"/>
      <c r="R406" s="405"/>
      <c r="S406" s="405"/>
      <c r="T406" s="405"/>
      <c r="U406" s="406"/>
      <c r="V406" s="407" t="str">
        <f>IF(B406&gt;0,(R406-T406)+R406,"")</f>
        <v/>
      </c>
      <c r="W406" s="398"/>
      <c r="X406" s="292" t="str">
        <f>IF(B406&gt;0,IF(AE406&gt;0,(S406-R406)/(R406-T406),""),"")</f>
        <v/>
      </c>
      <c r="Y406" s="418" t="str">
        <f>IF(U406="","",IF(C406&gt;0,AK406,""))</f>
        <v/>
      </c>
      <c r="Z406" s="419" t="str">
        <f>IF(F406&gt;0,AK406+Z405,"")</f>
        <v/>
      </c>
      <c r="AA406" s="284"/>
      <c r="AB406" s="417" t="str">
        <f>IF(B406&gt;0,ABS(R406-T406)*-1,"")</f>
        <v/>
      </c>
      <c r="AC406" s="419" t="str">
        <f>IF(B406="","",IF(Q406="LONG",(U406-R406),(R406-U406)))</f>
        <v/>
      </c>
      <c r="AD406" s="390"/>
      <c r="AE406" s="396" t="str">
        <f t="shared" si="43"/>
        <v/>
      </c>
      <c r="AF406" s="397" t="str">
        <f t="shared" si="44"/>
        <v/>
      </c>
      <c r="AG406" s="392"/>
      <c r="AH406" s="437" t="str">
        <f>IF(B406&gt;0,(R406*O406),"")</f>
        <v/>
      </c>
      <c r="AI406" s="438" t="str">
        <f>IF(B406&gt;0,(U406*O406),"")</f>
        <v/>
      </c>
      <c r="AJ406" s="390"/>
      <c r="AK406" s="437" t="str">
        <f t="shared" si="45"/>
        <v/>
      </c>
      <c r="AL406" s="288" t="str">
        <f t="shared" si="46"/>
        <v/>
      </c>
      <c r="AM406" s="293"/>
    </row>
    <row r="407" spans="1:39" x14ac:dyDescent="0.3">
      <c r="A407" s="236"/>
      <c r="B407" s="401"/>
      <c r="C407" s="274"/>
      <c r="D407" s="285"/>
      <c r="E407" s="286"/>
      <c r="F407" s="286"/>
      <c r="G407" s="286"/>
      <c r="H407" s="287" t="str">
        <f t="shared" si="41"/>
        <v/>
      </c>
      <c r="I407" s="435" t="str">
        <f t="shared" si="40"/>
        <v/>
      </c>
      <c r="J407" s="427" t="str">
        <f t="shared" si="42"/>
        <v/>
      </c>
      <c r="K407" s="382"/>
      <c r="L407" s="411"/>
      <c r="M407" s="425"/>
      <c r="O407" s="415" t="str">
        <f>IF(L407&gt;0,ROUNDDOWN((J407/AB407),2),"")</f>
        <v/>
      </c>
      <c r="P407" s="429" t="str">
        <f>IF(B407&gt;0,(#REF!*O407),"")</f>
        <v/>
      </c>
      <c r="Q407" s="285"/>
      <c r="R407" s="405"/>
      <c r="S407" s="405"/>
      <c r="T407" s="405"/>
      <c r="U407" s="406"/>
      <c r="V407" s="407" t="str">
        <f>IF(B407&gt;0,(R407-T407)+R407,"")</f>
        <v/>
      </c>
      <c r="W407" s="398"/>
      <c r="X407" s="292" t="str">
        <f>IF(B407&gt;0,IF(AE407&gt;0,(S407-R407)/(R407-T407),""),"")</f>
        <v/>
      </c>
      <c r="Y407" s="418" t="str">
        <f>IF(U407="","",IF(C407&gt;0,AK407,""))</f>
        <v/>
      </c>
      <c r="Z407" s="419" t="str">
        <f>IF(F407&gt;0,AK407+Z406,"")</f>
        <v/>
      </c>
      <c r="AA407" s="284"/>
      <c r="AB407" s="417" t="str">
        <f>IF(B407&gt;0,ABS(R407-T407)*-1,"")</f>
        <v/>
      </c>
      <c r="AC407" s="419" t="str">
        <f>IF(B407="","",IF(Q407="LONG",(U407-R407),(R407-U407)))</f>
        <v/>
      </c>
      <c r="AD407" s="390"/>
      <c r="AE407" s="396" t="str">
        <f t="shared" si="43"/>
        <v/>
      </c>
      <c r="AF407" s="397" t="str">
        <f t="shared" si="44"/>
        <v/>
      </c>
      <c r="AG407" s="392"/>
      <c r="AH407" s="437" t="str">
        <f>IF(B407&gt;0,(R407*O407),"")</f>
        <v/>
      </c>
      <c r="AI407" s="438" t="str">
        <f>IF(B407&gt;0,(U407*O407),"")</f>
        <v/>
      </c>
      <c r="AJ407" s="390"/>
      <c r="AK407" s="437" t="str">
        <f t="shared" si="45"/>
        <v/>
      </c>
      <c r="AL407" s="288" t="str">
        <f t="shared" si="46"/>
        <v/>
      </c>
      <c r="AM407" s="293"/>
    </row>
    <row r="408" spans="1:39" x14ac:dyDescent="0.3">
      <c r="A408" s="236"/>
      <c r="B408" s="401"/>
      <c r="C408" s="274"/>
      <c r="D408" s="285"/>
      <c r="E408" s="286"/>
      <c r="F408" s="286"/>
      <c r="G408" s="286"/>
      <c r="H408" s="287" t="str">
        <f t="shared" si="41"/>
        <v/>
      </c>
      <c r="I408" s="435" t="str">
        <f t="shared" si="40"/>
        <v/>
      </c>
      <c r="J408" s="427" t="str">
        <f t="shared" si="42"/>
        <v/>
      </c>
      <c r="K408" s="382"/>
      <c r="L408" s="411"/>
      <c r="M408" s="425"/>
      <c r="O408" s="415" t="str">
        <f>IF(L408&gt;0,ROUNDDOWN((J408/AB408),2),"")</f>
        <v/>
      </c>
      <c r="P408" s="429" t="str">
        <f>IF(B408&gt;0,(#REF!*O408),"")</f>
        <v/>
      </c>
      <c r="Q408" s="285"/>
      <c r="R408" s="405"/>
      <c r="S408" s="405"/>
      <c r="T408" s="405"/>
      <c r="U408" s="406"/>
      <c r="V408" s="407" t="str">
        <f>IF(B408&gt;0,(R408-T408)+R408,"")</f>
        <v/>
      </c>
      <c r="W408" s="398"/>
      <c r="X408" s="292" t="str">
        <f>IF(B408&gt;0,IF(AE408&gt;0,(S408-R408)/(R408-T408),""),"")</f>
        <v/>
      </c>
      <c r="Y408" s="418" t="str">
        <f>IF(U408="","",IF(C408&gt;0,AK408,""))</f>
        <v/>
      </c>
      <c r="Z408" s="419" t="str">
        <f>IF(F408&gt;0,AK408+Z407,"")</f>
        <v/>
      </c>
      <c r="AA408" s="284"/>
      <c r="AB408" s="417" t="str">
        <f>IF(B408&gt;0,ABS(R408-T408)*-1,"")</f>
        <v/>
      </c>
      <c r="AC408" s="419" t="str">
        <f>IF(B408="","",IF(Q408="LONG",(U408-R408),(R408-U408)))</f>
        <v/>
      </c>
      <c r="AD408" s="390"/>
      <c r="AE408" s="396" t="str">
        <f t="shared" si="43"/>
        <v/>
      </c>
      <c r="AF408" s="397" t="str">
        <f t="shared" si="44"/>
        <v/>
      </c>
      <c r="AG408" s="392"/>
      <c r="AH408" s="437" t="str">
        <f>IF(B408&gt;0,(R408*O408),"")</f>
        <v/>
      </c>
      <c r="AI408" s="438" t="str">
        <f>IF(B408&gt;0,(U408*O408),"")</f>
        <v/>
      </c>
      <c r="AJ408" s="390"/>
      <c r="AK408" s="437" t="str">
        <f t="shared" si="45"/>
        <v/>
      </c>
      <c r="AL408" s="288" t="str">
        <f t="shared" si="46"/>
        <v/>
      </c>
      <c r="AM408" s="293"/>
    </row>
    <row r="409" spans="1:39" x14ac:dyDescent="0.3">
      <c r="A409" s="236"/>
      <c r="B409" s="401"/>
      <c r="C409" s="274"/>
      <c r="D409" s="285"/>
      <c r="E409" s="286"/>
      <c r="F409" s="286"/>
      <c r="G409" s="286"/>
      <c r="H409" s="287" t="str">
        <f t="shared" si="41"/>
        <v/>
      </c>
      <c r="I409" s="435" t="str">
        <f t="shared" si="40"/>
        <v/>
      </c>
      <c r="J409" s="427" t="str">
        <f t="shared" si="42"/>
        <v/>
      </c>
      <c r="K409" s="382"/>
      <c r="L409" s="411"/>
      <c r="M409" s="425"/>
      <c r="O409" s="415" t="str">
        <f>IF(L409&gt;0,ROUNDDOWN((J409/AB409),2),"")</f>
        <v/>
      </c>
      <c r="P409" s="429" t="str">
        <f>IF(B409&gt;0,(#REF!*O409),"")</f>
        <v/>
      </c>
      <c r="Q409" s="285"/>
      <c r="R409" s="405"/>
      <c r="S409" s="405"/>
      <c r="T409" s="405"/>
      <c r="U409" s="406"/>
      <c r="V409" s="407" t="str">
        <f>IF(B409&gt;0,(R409-T409)+R409,"")</f>
        <v/>
      </c>
      <c r="W409" s="398"/>
      <c r="X409" s="292" t="str">
        <f>IF(B409&gt;0,IF(AE409&gt;0,(S409-R409)/(R409-T409),""),"")</f>
        <v/>
      </c>
      <c r="Y409" s="418" t="str">
        <f>IF(U409="","",IF(C409&gt;0,AK409,""))</f>
        <v/>
      </c>
      <c r="Z409" s="419" t="str">
        <f>IF(F409&gt;0,AK409+Z408,"")</f>
        <v/>
      </c>
      <c r="AA409" s="284"/>
      <c r="AB409" s="417" t="str">
        <f>IF(B409&gt;0,ABS(R409-T409)*-1,"")</f>
        <v/>
      </c>
      <c r="AC409" s="419" t="str">
        <f>IF(B409="","",IF(Q409="LONG",(U409-R409),(R409-U409)))</f>
        <v/>
      </c>
      <c r="AD409" s="390"/>
      <c r="AE409" s="396" t="str">
        <f t="shared" si="43"/>
        <v/>
      </c>
      <c r="AF409" s="397" t="str">
        <f t="shared" si="44"/>
        <v/>
      </c>
      <c r="AG409" s="392"/>
      <c r="AH409" s="437" t="str">
        <f>IF(B409&gt;0,(R409*O409),"")</f>
        <v/>
      </c>
      <c r="AI409" s="438" t="str">
        <f>IF(B409&gt;0,(U409*O409),"")</f>
        <v/>
      </c>
      <c r="AJ409" s="390"/>
      <c r="AK409" s="437" t="str">
        <f t="shared" si="45"/>
        <v/>
      </c>
      <c r="AL409" s="288" t="str">
        <f t="shared" si="46"/>
        <v/>
      </c>
      <c r="AM409" s="293"/>
    </row>
    <row r="410" spans="1:39" x14ac:dyDescent="0.3">
      <c r="A410" s="236"/>
      <c r="B410" s="401"/>
      <c r="C410" s="274"/>
      <c r="D410" s="285"/>
      <c r="E410" s="286"/>
      <c r="F410" s="286"/>
      <c r="G410" s="286"/>
      <c r="H410" s="287" t="str">
        <f t="shared" si="41"/>
        <v/>
      </c>
      <c r="I410" s="435" t="str">
        <f t="shared" si="40"/>
        <v/>
      </c>
      <c r="J410" s="427" t="str">
        <f t="shared" si="42"/>
        <v/>
      </c>
      <c r="K410" s="382"/>
      <c r="L410" s="411"/>
      <c r="M410" s="425"/>
      <c r="O410" s="415" t="str">
        <f>IF(L410&gt;0,ROUNDDOWN((J410/AB410),2),"")</f>
        <v/>
      </c>
      <c r="P410" s="429" t="str">
        <f>IF(B410&gt;0,(#REF!*O410),"")</f>
        <v/>
      </c>
      <c r="Q410" s="285"/>
      <c r="R410" s="405"/>
      <c r="S410" s="405"/>
      <c r="T410" s="405"/>
      <c r="U410" s="406"/>
      <c r="V410" s="407" t="str">
        <f>IF(B410&gt;0,(R410-T410)+R410,"")</f>
        <v/>
      </c>
      <c r="W410" s="398"/>
      <c r="X410" s="292" t="str">
        <f>IF(B410&gt;0,IF(AE410&gt;0,(S410-R410)/(R410-T410),""),"")</f>
        <v/>
      </c>
      <c r="Y410" s="418" t="str">
        <f>IF(U410="","",IF(C410&gt;0,AK410,""))</f>
        <v/>
      </c>
      <c r="Z410" s="419" t="str">
        <f>IF(F410&gt;0,AK410+Z409,"")</f>
        <v/>
      </c>
      <c r="AA410" s="284"/>
      <c r="AB410" s="417" t="str">
        <f>IF(B410&gt;0,ABS(R410-T410)*-1,"")</f>
        <v/>
      </c>
      <c r="AC410" s="419" t="str">
        <f>IF(B410="","",IF(Q410="LONG",(U410-R410),(R410-U410)))</f>
        <v/>
      </c>
      <c r="AD410" s="390"/>
      <c r="AE410" s="396" t="str">
        <f t="shared" si="43"/>
        <v/>
      </c>
      <c r="AF410" s="397" t="str">
        <f t="shared" si="44"/>
        <v/>
      </c>
      <c r="AG410" s="392"/>
      <c r="AH410" s="437" t="str">
        <f>IF(B410&gt;0,(R410*O410),"")</f>
        <v/>
      </c>
      <c r="AI410" s="438" t="str">
        <f>IF(B410&gt;0,(U410*O410),"")</f>
        <v/>
      </c>
      <c r="AJ410" s="390"/>
      <c r="AK410" s="437" t="str">
        <f t="shared" si="45"/>
        <v/>
      </c>
      <c r="AL410" s="288" t="str">
        <f t="shared" si="46"/>
        <v/>
      </c>
      <c r="AM410" s="293"/>
    </row>
    <row r="411" spans="1:39" x14ac:dyDescent="0.3">
      <c r="A411" s="236"/>
      <c r="B411" s="401"/>
      <c r="C411" s="274"/>
      <c r="D411" s="285"/>
      <c r="E411" s="286"/>
      <c r="F411" s="286"/>
      <c r="G411" s="286"/>
      <c r="H411" s="287" t="str">
        <f t="shared" si="41"/>
        <v/>
      </c>
      <c r="I411" s="435" t="str">
        <f t="shared" si="40"/>
        <v/>
      </c>
      <c r="J411" s="427" t="str">
        <f t="shared" si="42"/>
        <v/>
      </c>
      <c r="K411" s="382"/>
      <c r="L411" s="411"/>
      <c r="M411" s="425"/>
      <c r="O411" s="415" t="str">
        <f>IF(L411&gt;0,ROUNDDOWN((J411/AB411),2),"")</f>
        <v/>
      </c>
      <c r="P411" s="429" t="str">
        <f>IF(B411&gt;0,(#REF!*O411),"")</f>
        <v/>
      </c>
      <c r="Q411" s="285"/>
      <c r="R411" s="405"/>
      <c r="S411" s="405"/>
      <c r="T411" s="405"/>
      <c r="U411" s="406"/>
      <c r="V411" s="407" t="str">
        <f>IF(B411&gt;0,(R411-T411)+R411,"")</f>
        <v/>
      </c>
      <c r="W411" s="398"/>
      <c r="X411" s="292" t="str">
        <f>IF(B411&gt;0,IF(AE411&gt;0,(S411-R411)/(R411-T411),""),"")</f>
        <v/>
      </c>
      <c r="Y411" s="418" t="str">
        <f>IF(U411="","",IF(C411&gt;0,AK411,""))</f>
        <v/>
      </c>
      <c r="Z411" s="419" t="str">
        <f>IF(F411&gt;0,AK411+Z410,"")</f>
        <v/>
      </c>
      <c r="AA411" s="284"/>
      <c r="AB411" s="417" t="str">
        <f>IF(B411&gt;0,ABS(R411-T411)*-1,"")</f>
        <v/>
      </c>
      <c r="AC411" s="419" t="str">
        <f>IF(B411="","",IF(Q411="LONG",(U411-R411),(R411-U411)))</f>
        <v/>
      </c>
      <c r="AD411" s="390"/>
      <c r="AE411" s="396" t="str">
        <f t="shared" si="43"/>
        <v/>
      </c>
      <c r="AF411" s="397" t="str">
        <f t="shared" si="44"/>
        <v/>
      </c>
      <c r="AG411" s="392"/>
      <c r="AH411" s="437" t="str">
        <f>IF(B411&gt;0,(R411*O411),"")</f>
        <v/>
      </c>
      <c r="AI411" s="438" t="str">
        <f>IF(B411&gt;0,(U411*O411),"")</f>
        <v/>
      </c>
      <c r="AJ411" s="390"/>
      <c r="AK411" s="437" t="str">
        <f t="shared" si="45"/>
        <v/>
      </c>
      <c r="AL411" s="288" t="str">
        <f t="shared" si="46"/>
        <v/>
      </c>
      <c r="AM411" s="293"/>
    </row>
    <row r="412" spans="1:39" x14ac:dyDescent="0.3">
      <c r="A412" s="236"/>
      <c r="B412" s="401"/>
      <c r="C412" s="274"/>
      <c r="D412" s="285"/>
      <c r="E412" s="286"/>
      <c r="F412" s="286"/>
      <c r="G412" s="286"/>
      <c r="H412" s="287" t="str">
        <f t="shared" si="41"/>
        <v/>
      </c>
      <c r="I412" s="435" t="str">
        <f t="shared" si="40"/>
        <v/>
      </c>
      <c r="J412" s="427" t="str">
        <f t="shared" si="42"/>
        <v/>
      </c>
      <c r="K412" s="382"/>
      <c r="L412" s="411"/>
      <c r="M412" s="425"/>
      <c r="O412" s="415" t="str">
        <f>IF(L412&gt;0,ROUNDDOWN((J412/AB412),2),"")</f>
        <v/>
      </c>
      <c r="P412" s="429" t="str">
        <f>IF(B412&gt;0,(#REF!*O412),"")</f>
        <v/>
      </c>
      <c r="Q412" s="285"/>
      <c r="R412" s="405"/>
      <c r="S412" s="405"/>
      <c r="T412" s="405"/>
      <c r="U412" s="406"/>
      <c r="V412" s="407" t="str">
        <f>IF(B412&gt;0,(R412-T412)+R412,"")</f>
        <v/>
      </c>
      <c r="W412" s="398"/>
      <c r="X412" s="292" t="str">
        <f>IF(B412&gt;0,IF(AE412&gt;0,(S412-R412)/(R412-T412),""),"")</f>
        <v/>
      </c>
      <c r="Y412" s="418" t="str">
        <f>IF(U412="","",IF(C412&gt;0,AK412,""))</f>
        <v/>
      </c>
      <c r="Z412" s="419" t="str">
        <f>IF(F412&gt;0,AK412+Z411,"")</f>
        <v/>
      </c>
      <c r="AA412" s="284"/>
      <c r="AB412" s="417" t="str">
        <f>IF(B412&gt;0,ABS(R412-T412)*-1,"")</f>
        <v/>
      </c>
      <c r="AC412" s="419" t="str">
        <f>IF(B412="","",IF(Q412="LONG",(U412-R412),(R412-U412)))</f>
        <v/>
      </c>
      <c r="AD412" s="390"/>
      <c r="AE412" s="396" t="str">
        <f t="shared" si="43"/>
        <v/>
      </c>
      <c r="AF412" s="397" t="str">
        <f t="shared" si="44"/>
        <v/>
      </c>
      <c r="AG412" s="392"/>
      <c r="AH412" s="437" t="str">
        <f>IF(B412&gt;0,(R412*O412),"")</f>
        <v/>
      </c>
      <c r="AI412" s="438" t="str">
        <f>IF(B412&gt;0,(U412*O412),"")</f>
        <v/>
      </c>
      <c r="AJ412" s="390"/>
      <c r="AK412" s="437" t="str">
        <f t="shared" si="45"/>
        <v/>
      </c>
      <c r="AL412" s="288" t="str">
        <f t="shared" si="46"/>
        <v/>
      </c>
      <c r="AM412" s="293"/>
    </row>
    <row r="413" spans="1:39" x14ac:dyDescent="0.3">
      <c r="A413" s="236"/>
      <c r="B413" s="401"/>
      <c r="C413" s="274"/>
      <c r="D413" s="285"/>
      <c r="E413" s="286"/>
      <c r="F413" s="286"/>
      <c r="G413" s="286"/>
      <c r="H413" s="287" t="str">
        <f t="shared" si="41"/>
        <v/>
      </c>
      <c r="I413" s="435" t="str">
        <f t="shared" si="40"/>
        <v/>
      </c>
      <c r="J413" s="427" t="str">
        <f t="shared" si="42"/>
        <v/>
      </c>
      <c r="K413" s="382"/>
      <c r="L413" s="411"/>
      <c r="M413" s="425"/>
      <c r="O413" s="415" t="str">
        <f>IF(L413&gt;0,ROUNDDOWN((J413/AB413),2),"")</f>
        <v/>
      </c>
      <c r="P413" s="429" t="str">
        <f>IF(B413&gt;0,(#REF!*O413),"")</f>
        <v/>
      </c>
      <c r="Q413" s="285"/>
      <c r="R413" s="405"/>
      <c r="S413" s="405"/>
      <c r="T413" s="405"/>
      <c r="U413" s="406"/>
      <c r="V413" s="407" t="str">
        <f>IF(B413&gt;0,(R413-T413)+R413,"")</f>
        <v/>
      </c>
      <c r="W413" s="398"/>
      <c r="X413" s="292" t="str">
        <f>IF(B413&gt;0,IF(AE413&gt;0,(S413-R413)/(R413-T413),""),"")</f>
        <v/>
      </c>
      <c r="Y413" s="418" t="str">
        <f>IF(U413="","",IF(C413&gt;0,AK413,""))</f>
        <v/>
      </c>
      <c r="Z413" s="419" t="str">
        <f>IF(F413&gt;0,AK413+Z412,"")</f>
        <v/>
      </c>
      <c r="AA413" s="284"/>
      <c r="AB413" s="417" t="str">
        <f>IF(B413&gt;0,ABS(R413-T413)*-1,"")</f>
        <v/>
      </c>
      <c r="AC413" s="419" t="str">
        <f>IF(B413="","",IF(Q413="LONG",(U413-R413),(R413-U413)))</f>
        <v/>
      </c>
      <c r="AD413" s="390"/>
      <c r="AE413" s="396" t="str">
        <f t="shared" si="43"/>
        <v/>
      </c>
      <c r="AF413" s="397" t="str">
        <f t="shared" si="44"/>
        <v/>
      </c>
      <c r="AG413" s="392"/>
      <c r="AH413" s="437" t="str">
        <f>IF(B413&gt;0,(R413*O413),"")</f>
        <v/>
      </c>
      <c r="AI413" s="438" t="str">
        <f>IF(B413&gt;0,(U413*O413),"")</f>
        <v/>
      </c>
      <c r="AJ413" s="390"/>
      <c r="AK413" s="437" t="str">
        <f t="shared" si="45"/>
        <v/>
      </c>
      <c r="AL413" s="288" t="str">
        <f t="shared" si="46"/>
        <v/>
      </c>
      <c r="AM413" s="293"/>
    </row>
    <row r="414" spans="1:39" x14ac:dyDescent="0.3">
      <c r="A414" s="236"/>
      <c r="B414" s="401"/>
      <c r="C414" s="274"/>
      <c r="D414" s="285"/>
      <c r="E414" s="286"/>
      <c r="F414" s="286"/>
      <c r="G414" s="286"/>
      <c r="H414" s="287" t="str">
        <f t="shared" si="41"/>
        <v/>
      </c>
      <c r="I414" s="435" t="str">
        <f t="shared" si="40"/>
        <v/>
      </c>
      <c r="J414" s="427" t="str">
        <f t="shared" si="42"/>
        <v/>
      </c>
      <c r="K414" s="382"/>
      <c r="L414" s="411"/>
      <c r="M414" s="425"/>
      <c r="O414" s="415" t="str">
        <f>IF(L414&gt;0,ROUNDDOWN((J414/AB414),2),"")</f>
        <v/>
      </c>
      <c r="P414" s="429" t="str">
        <f>IF(B414&gt;0,(#REF!*O414),"")</f>
        <v/>
      </c>
      <c r="Q414" s="285"/>
      <c r="R414" s="405"/>
      <c r="S414" s="405"/>
      <c r="T414" s="405"/>
      <c r="U414" s="406"/>
      <c r="V414" s="407" t="str">
        <f>IF(B414&gt;0,(R414-T414)+R414,"")</f>
        <v/>
      </c>
      <c r="W414" s="398"/>
      <c r="X414" s="292" t="str">
        <f>IF(B414&gt;0,IF(AE414&gt;0,(S414-R414)/(R414-T414),""),"")</f>
        <v/>
      </c>
      <c r="Y414" s="418" t="str">
        <f>IF(U414="","",IF(C414&gt;0,AK414,""))</f>
        <v/>
      </c>
      <c r="Z414" s="419" t="str">
        <f>IF(F414&gt;0,AK414+Z413,"")</f>
        <v/>
      </c>
      <c r="AA414" s="284"/>
      <c r="AB414" s="417" t="str">
        <f>IF(B414&gt;0,ABS(R414-T414)*-1,"")</f>
        <v/>
      </c>
      <c r="AC414" s="419" t="str">
        <f>IF(B414="","",IF(Q414="LONG",(U414-R414),(R414-U414)))</f>
        <v/>
      </c>
      <c r="AD414" s="390"/>
      <c r="AE414" s="396" t="str">
        <f t="shared" si="43"/>
        <v/>
      </c>
      <c r="AF414" s="397" t="str">
        <f t="shared" si="44"/>
        <v/>
      </c>
      <c r="AG414" s="392"/>
      <c r="AH414" s="437" t="str">
        <f>IF(B414&gt;0,(R414*O414),"")</f>
        <v/>
      </c>
      <c r="AI414" s="438" t="str">
        <f>IF(B414&gt;0,(U414*O414),"")</f>
        <v/>
      </c>
      <c r="AJ414" s="390"/>
      <c r="AK414" s="437" t="str">
        <f t="shared" si="45"/>
        <v/>
      </c>
      <c r="AL414" s="288" t="str">
        <f t="shared" si="46"/>
        <v/>
      </c>
      <c r="AM414" s="293"/>
    </row>
    <row r="415" spans="1:39" x14ac:dyDescent="0.3">
      <c r="A415" s="236"/>
      <c r="B415" s="401"/>
      <c r="C415" s="274"/>
      <c r="D415" s="285"/>
      <c r="E415" s="286"/>
      <c r="F415" s="286"/>
      <c r="G415" s="286"/>
      <c r="H415" s="287" t="str">
        <f t="shared" si="41"/>
        <v/>
      </c>
      <c r="I415" s="435" t="str">
        <f t="shared" si="40"/>
        <v/>
      </c>
      <c r="J415" s="427" t="str">
        <f t="shared" si="42"/>
        <v/>
      </c>
      <c r="K415" s="382"/>
      <c r="L415" s="411"/>
      <c r="M415" s="425"/>
      <c r="O415" s="415" t="str">
        <f>IF(L415&gt;0,ROUNDDOWN((J415/AB415),2),"")</f>
        <v/>
      </c>
      <c r="P415" s="429" t="str">
        <f>IF(B415&gt;0,(#REF!*O415),"")</f>
        <v/>
      </c>
      <c r="Q415" s="285"/>
      <c r="R415" s="405"/>
      <c r="S415" s="405"/>
      <c r="T415" s="405"/>
      <c r="U415" s="406"/>
      <c r="V415" s="407" t="str">
        <f>IF(B415&gt;0,(R415-T415)+R415,"")</f>
        <v/>
      </c>
      <c r="W415" s="398"/>
      <c r="X415" s="292" t="str">
        <f>IF(B415&gt;0,IF(AE415&gt;0,(S415-R415)/(R415-T415),""),"")</f>
        <v/>
      </c>
      <c r="Y415" s="418" t="str">
        <f>IF(U415="","",IF(C415&gt;0,AK415,""))</f>
        <v/>
      </c>
      <c r="Z415" s="419" t="str">
        <f>IF(F415&gt;0,AK415+Z414,"")</f>
        <v/>
      </c>
      <c r="AA415" s="284"/>
      <c r="AB415" s="417" t="str">
        <f>IF(B415&gt;0,ABS(R415-T415)*-1,"")</f>
        <v/>
      </c>
      <c r="AC415" s="419" t="str">
        <f>IF(B415="","",IF(Q415="LONG",(U415-R415),(R415-U415)))</f>
        <v/>
      </c>
      <c r="AD415" s="390"/>
      <c r="AE415" s="396" t="str">
        <f t="shared" si="43"/>
        <v/>
      </c>
      <c r="AF415" s="397" t="str">
        <f t="shared" si="44"/>
        <v/>
      </c>
      <c r="AG415" s="392"/>
      <c r="AH415" s="437" t="str">
        <f>IF(B415&gt;0,(R415*O415),"")</f>
        <v/>
      </c>
      <c r="AI415" s="438" t="str">
        <f>IF(B415&gt;0,(U415*O415),"")</f>
        <v/>
      </c>
      <c r="AJ415" s="390"/>
      <c r="AK415" s="437" t="str">
        <f t="shared" si="45"/>
        <v/>
      </c>
      <c r="AL415" s="288" t="str">
        <f t="shared" si="46"/>
        <v/>
      </c>
      <c r="AM415" s="293"/>
    </row>
    <row r="416" spans="1:39" x14ac:dyDescent="0.3">
      <c r="A416" s="236"/>
      <c r="B416" s="401"/>
      <c r="C416" s="274"/>
      <c r="D416" s="285"/>
      <c r="E416" s="286"/>
      <c r="F416" s="286"/>
      <c r="G416" s="286"/>
      <c r="H416" s="287" t="str">
        <f t="shared" si="41"/>
        <v/>
      </c>
      <c r="I416" s="435" t="str">
        <f t="shared" si="40"/>
        <v/>
      </c>
      <c r="J416" s="427" t="str">
        <f t="shared" si="42"/>
        <v/>
      </c>
      <c r="K416" s="382"/>
      <c r="L416" s="411"/>
      <c r="M416" s="425"/>
      <c r="O416" s="415" t="str">
        <f>IF(L416&gt;0,ROUNDDOWN((J416/AB416),2),"")</f>
        <v/>
      </c>
      <c r="P416" s="429" t="str">
        <f>IF(B416&gt;0,(#REF!*O416),"")</f>
        <v/>
      </c>
      <c r="Q416" s="285"/>
      <c r="R416" s="405"/>
      <c r="S416" s="405"/>
      <c r="T416" s="405"/>
      <c r="U416" s="406"/>
      <c r="V416" s="407" t="str">
        <f>IF(B416&gt;0,(R416-T416)+R416,"")</f>
        <v/>
      </c>
      <c r="W416" s="398"/>
      <c r="X416" s="292" t="str">
        <f>IF(B416&gt;0,IF(AE416&gt;0,(S416-R416)/(R416-T416),""),"")</f>
        <v/>
      </c>
      <c r="Y416" s="418" t="str">
        <f>IF(U416="","",IF(C416&gt;0,AK416,""))</f>
        <v/>
      </c>
      <c r="Z416" s="419" t="str">
        <f>IF(F416&gt;0,AK416+Z415,"")</f>
        <v/>
      </c>
      <c r="AA416" s="284"/>
      <c r="AB416" s="417" t="str">
        <f>IF(B416&gt;0,ABS(R416-T416)*-1,"")</f>
        <v/>
      </c>
      <c r="AC416" s="419" t="str">
        <f>IF(B416="","",IF(Q416="LONG",(U416-R416),(R416-U416)))</f>
        <v/>
      </c>
      <c r="AD416" s="390"/>
      <c r="AE416" s="396" t="str">
        <f t="shared" si="43"/>
        <v/>
      </c>
      <c r="AF416" s="397" t="str">
        <f t="shared" si="44"/>
        <v/>
      </c>
      <c r="AG416" s="392"/>
      <c r="AH416" s="437" t="str">
        <f>IF(B416&gt;0,(R416*O416),"")</f>
        <v/>
      </c>
      <c r="AI416" s="438" t="str">
        <f>IF(B416&gt;0,(U416*O416),"")</f>
        <v/>
      </c>
      <c r="AJ416" s="390"/>
      <c r="AK416" s="437" t="str">
        <f t="shared" si="45"/>
        <v/>
      </c>
      <c r="AL416" s="288" t="str">
        <f t="shared" si="46"/>
        <v/>
      </c>
      <c r="AM416" s="293"/>
    </row>
    <row r="417" spans="1:39" x14ac:dyDescent="0.3">
      <c r="A417" s="236"/>
      <c r="B417" s="401"/>
      <c r="C417" s="274"/>
      <c r="D417" s="285"/>
      <c r="E417" s="286"/>
      <c r="F417" s="286"/>
      <c r="G417" s="286"/>
      <c r="H417" s="287" t="str">
        <f t="shared" si="41"/>
        <v/>
      </c>
      <c r="I417" s="435" t="str">
        <f t="shared" si="40"/>
        <v/>
      </c>
      <c r="J417" s="427" t="str">
        <f t="shared" si="42"/>
        <v/>
      </c>
      <c r="K417" s="382"/>
      <c r="L417" s="411"/>
      <c r="M417" s="425"/>
      <c r="O417" s="415" t="str">
        <f>IF(L417&gt;0,ROUNDDOWN((J417/AB417),2),"")</f>
        <v/>
      </c>
      <c r="P417" s="429" t="str">
        <f>IF(B417&gt;0,(#REF!*O417),"")</f>
        <v/>
      </c>
      <c r="Q417" s="285"/>
      <c r="R417" s="405"/>
      <c r="S417" s="405"/>
      <c r="T417" s="405"/>
      <c r="U417" s="406"/>
      <c r="V417" s="407" t="str">
        <f>IF(B417&gt;0,(R417-T417)+R417,"")</f>
        <v/>
      </c>
      <c r="W417" s="398"/>
      <c r="X417" s="292" t="str">
        <f>IF(B417&gt;0,IF(AE417&gt;0,(S417-R417)/(R417-T417),""),"")</f>
        <v/>
      </c>
      <c r="Y417" s="418" t="str">
        <f>IF(U417="","",IF(C417&gt;0,AK417,""))</f>
        <v/>
      </c>
      <c r="Z417" s="419" t="str">
        <f>IF(F417&gt;0,AK417+Z416,"")</f>
        <v/>
      </c>
      <c r="AA417" s="284"/>
      <c r="AB417" s="417" t="str">
        <f>IF(B417&gt;0,ABS(R417-T417)*-1,"")</f>
        <v/>
      </c>
      <c r="AC417" s="419" t="str">
        <f>IF(B417="","",IF(Q417="LONG",(U417-R417),(R417-U417)))</f>
        <v/>
      </c>
      <c r="AD417" s="390"/>
      <c r="AE417" s="396" t="str">
        <f t="shared" si="43"/>
        <v/>
      </c>
      <c r="AF417" s="397" t="str">
        <f t="shared" si="44"/>
        <v/>
      </c>
      <c r="AG417" s="392"/>
      <c r="AH417" s="437" t="str">
        <f>IF(B417&gt;0,(R417*O417),"")</f>
        <v/>
      </c>
      <c r="AI417" s="438" t="str">
        <f>IF(B417&gt;0,(U417*O417),"")</f>
        <v/>
      </c>
      <c r="AJ417" s="390"/>
      <c r="AK417" s="437" t="str">
        <f t="shared" si="45"/>
        <v/>
      </c>
      <c r="AL417" s="288" t="str">
        <f t="shared" si="46"/>
        <v/>
      </c>
      <c r="AM417" s="293"/>
    </row>
    <row r="418" spans="1:39" x14ac:dyDescent="0.3">
      <c r="A418" s="236"/>
      <c r="B418" s="401"/>
      <c r="C418" s="274"/>
      <c r="D418" s="285"/>
      <c r="E418" s="286"/>
      <c r="F418" s="286"/>
      <c r="G418" s="286"/>
      <c r="H418" s="287" t="str">
        <f t="shared" si="41"/>
        <v/>
      </c>
      <c r="I418" s="435" t="str">
        <f t="shared" si="40"/>
        <v/>
      </c>
      <c r="J418" s="427" t="str">
        <f t="shared" si="42"/>
        <v/>
      </c>
      <c r="K418" s="382"/>
      <c r="L418" s="411"/>
      <c r="M418" s="425"/>
      <c r="O418" s="415" t="str">
        <f>IF(L418&gt;0,ROUNDDOWN((J418/AB418),2),"")</f>
        <v/>
      </c>
      <c r="P418" s="429" t="str">
        <f>IF(B418&gt;0,(#REF!*O418),"")</f>
        <v/>
      </c>
      <c r="Q418" s="285"/>
      <c r="R418" s="405"/>
      <c r="S418" s="405"/>
      <c r="T418" s="405"/>
      <c r="U418" s="406"/>
      <c r="V418" s="407" t="str">
        <f>IF(B418&gt;0,(R418-T418)+R418,"")</f>
        <v/>
      </c>
      <c r="W418" s="398"/>
      <c r="X418" s="292" t="str">
        <f>IF(B418&gt;0,IF(AE418&gt;0,(S418-R418)/(R418-T418),""),"")</f>
        <v/>
      </c>
      <c r="Y418" s="418" t="str">
        <f>IF(U418="","",IF(C418&gt;0,AK418,""))</f>
        <v/>
      </c>
      <c r="Z418" s="419" t="str">
        <f>IF(F418&gt;0,AK418+Z417,"")</f>
        <v/>
      </c>
      <c r="AA418" s="284"/>
      <c r="AB418" s="417" t="str">
        <f>IF(B418&gt;0,ABS(R418-T418)*-1,"")</f>
        <v/>
      </c>
      <c r="AC418" s="419" t="str">
        <f>IF(B418="","",IF(Q418="LONG",(U418-R418),(R418-U418)))</f>
        <v/>
      </c>
      <c r="AD418" s="390"/>
      <c r="AE418" s="396" t="str">
        <f t="shared" si="43"/>
        <v/>
      </c>
      <c r="AF418" s="397" t="str">
        <f t="shared" si="44"/>
        <v/>
      </c>
      <c r="AG418" s="392"/>
      <c r="AH418" s="437" t="str">
        <f>IF(B418&gt;0,(R418*O418),"")</f>
        <v/>
      </c>
      <c r="AI418" s="438" t="str">
        <f>IF(B418&gt;0,(U418*O418),"")</f>
        <v/>
      </c>
      <c r="AJ418" s="390"/>
      <c r="AK418" s="437" t="str">
        <f t="shared" si="45"/>
        <v/>
      </c>
      <c r="AL418" s="288" t="str">
        <f t="shared" si="46"/>
        <v/>
      </c>
      <c r="AM418" s="293"/>
    </row>
    <row r="419" spans="1:39" x14ac:dyDescent="0.3">
      <c r="A419" s="236"/>
      <c r="B419" s="401"/>
      <c r="C419" s="274"/>
      <c r="D419" s="285"/>
      <c r="E419" s="286"/>
      <c r="F419" s="286"/>
      <c r="G419" s="286"/>
      <c r="H419" s="287" t="str">
        <f t="shared" si="41"/>
        <v/>
      </c>
      <c r="I419" s="435" t="str">
        <f t="shared" si="40"/>
        <v/>
      </c>
      <c r="J419" s="427" t="str">
        <f t="shared" si="42"/>
        <v/>
      </c>
      <c r="K419" s="382"/>
      <c r="L419" s="411"/>
      <c r="M419" s="425"/>
      <c r="O419" s="415" t="str">
        <f>IF(L419&gt;0,ROUNDDOWN((J419/AB419),2),"")</f>
        <v/>
      </c>
      <c r="P419" s="429" t="str">
        <f>IF(B419&gt;0,(#REF!*O419),"")</f>
        <v/>
      </c>
      <c r="Q419" s="285"/>
      <c r="R419" s="405"/>
      <c r="S419" s="405"/>
      <c r="T419" s="405"/>
      <c r="U419" s="406"/>
      <c r="V419" s="407" t="str">
        <f>IF(B419&gt;0,(R419-T419)+R419,"")</f>
        <v/>
      </c>
      <c r="W419" s="398"/>
      <c r="X419" s="292" t="str">
        <f>IF(B419&gt;0,IF(AE419&gt;0,(S419-R419)/(R419-T419),""),"")</f>
        <v/>
      </c>
      <c r="Y419" s="418" t="str">
        <f>IF(U419="","",IF(C419&gt;0,AK419,""))</f>
        <v/>
      </c>
      <c r="Z419" s="419" t="str">
        <f>IF(F419&gt;0,AK419+Z418,"")</f>
        <v/>
      </c>
      <c r="AA419" s="284"/>
      <c r="AB419" s="417" t="str">
        <f>IF(B419&gt;0,ABS(R419-T419)*-1,"")</f>
        <v/>
      </c>
      <c r="AC419" s="419" t="str">
        <f>IF(B419="","",IF(Q419="LONG",(U419-R419),(R419-U419)))</f>
        <v/>
      </c>
      <c r="AD419" s="390"/>
      <c r="AE419" s="396" t="str">
        <f t="shared" si="43"/>
        <v/>
      </c>
      <c r="AF419" s="397" t="str">
        <f t="shared" si="44"/>
        <v/>
      </c>
      <c r="AG419" s="392"/>
      <c r="AH419" s="437" t="str">
        <f>IF(B419&gt;0,(R419*O419),"")</f>
        <v/>
      </c>
      <c r="AI419" s="438" t="str">
        <f>IF(B419&gt;0,(U419*O419),"")</f>
        <v/>
      </c>
      <c r="AJ419" s="390"/>
      <c r="AK419" s="437" t="str">
        <f t="shared" si="45"/>
        <v/>
      </c>
      <c r="AL419" s="288" t="str">
        <f t="shared" si="46"/>
        <v/>
      </c>
      <c r="AM419" s="293"/>
    </row>
    <row r="420" spans="1:39" x14ac:dyDescent="0.3">
      <c r="A420" s="236"/>
      <c r="B420" s="401"/>
      <c r="C420" s="274"/>
      <c r="D420" s="285"/>
      <c r="E420" s="286"/>
      <c r="F420" s="286"/>
      <c r="G420" s="286"/>
      <c r="H420" s="287" t="str">
        <f t="shared" si="41"/>
        <v/>
      </c>
      <c r="I420" s="435" t="str">
        <f t="shared" si="40"/>
        <v/>
      </c>
      <c r="J420" s="427" t="str">
        <f t="shared" si="42"/>
        <v/>
      </c>
      <c r="K420" s="382"/>
      <c r="L420" s="411"/>
      <c r="M420" s="425"/>
      <c r="O420" s="415" t="str">
        <f>IF(L420&gt;0,ROUNDDOWN((J420/AB420),2),"")</f>
        <v/>
      </c>
      <c r="P420" s="429" t="str">
        <f>IF(B420&gt;0,(#REF!*O420),"")</f>
        <v/>
      </c>
      <c r="Q420" s="285"/>
      <c r="R420" s="405"/>
      <c r="S420" s="405"/>
      <c r="T420" s="405"/>
      <c r="U420" s="406"/>
      <c r="V420" s="407" t="str">
        <f>IF(B420&gt;0,(R420-T420)+R420,"")</f>
        <v/>
      </c>
      <c r="W420" s="398"/>
      <c r="X420" s="292" t="str">
        <f>IF(B420&gt;0,IF(AE420&gt;0,(S420-R420)/(R420-T420),""),"")</f>
        <v/>
      </c>
      <c r="Y420" s="418" t="str">
        <f>IF(U420="","",IF(C420&gt;0,AK420,""))</f>
        <v/>
      </c>
      <c r="Z420" s="419" t="str">
        <f>IF(F420&gt;0,AK420+Z419,"")</f>
        <v/>
      </c>
      <c r="AA420" s="284"/>
      <c r="AB420" s="417" t="str">
        <f>IF(B420&gt;0,ABS(R420-T420)*-1,"")</f>
        <v/>
      </c>
      <c r="AC420" s="419" t="str">
        <f>IF(B420="","",IF(Q420="LONG",(U420-R420),(R420-U420)))</f>
        <v/>
      </c>
      <c r="AD420" s="390"/>
      <c r="AE420" s="396" t="str">
        <f t="shared" si="43"/>
        <v/>
      </c>
      <c r="AF420" s="397" t="str">
        <f t="shared" si="44"/>
        <v/>
      </c>
      <c r="AG420" s="392"/>
      <c r="AH420" s="437" t="str">
        <f>IF(B420&gt;0,(R420*O420),"")</f>
        <v/>
      </c>
      <c r="AI420" s="438" t="str">
        <f>IF(B420&gt;0,(U420*O420),"")</f>
        <v/>
      </c>
      <c r="AJ420" s="390"/>
      <c r="AK420" s="437" t="str">
        <f t="shared" si="45"/>
        <v/>
      </c>
      <c r="AL420" s="288" t="str">
        <f t="shared" si="46"/>
        <v/>
      </c>
      <c r="AM420" s="293"/>
    </row>
    <row r="421" spans="1:39" x14ac:dyDescent="0.3">
      <c r="A421" s="236"/>
      <c r="B421" s="401"/>
      <c r="C421" s="274"/>
      <c r="D421" s="285"/>
      <c r="E421" s="286"/>
      <c r="F421" s="286"/>
      <c r="G421" s="286"/>
      <c r="H421" s="287" t="str">
        <f t="shared" si="41"/>
        <v/>
      </c>
      <c r="I421" s="435" t="str">
        <f t="shared" si="40"/>
        <v/>
      </c>
      <c r="J421" s="427" t="str">
        <f t="shared" si="42"/>
        <v/>
      </c>
      <c r="K421" s="382"/>
      <c r="L421" s="411"/>
      <c r="M421" s="425"/>
      <c r="O421" s="415" t="str">
        <f>IF(L421&gt;0,ROUNDDOWN((J421/AB421),2),"")</f>
        <v/>
      </c>
      <c r="P421" s="429" t="str">
        <f>IF(B421&gt;0,(#REF!*O421),"")</f>
        <v/>
      </c>
      <c r="Q421" s="285"/>
      <c r="R421" s="405"/>
      <c r="S421" s="405"/>
      <c r="T421" s="405"/>
      <c r="U421" s="406"/>
      <c r="V421" s="407" t="str">
        <f>IF(B421&gt;0,(R421-T421)+R421,"")</f>
        <v/>
      </c>
      <c r="W421" s="398"/>
      <c r="X421" s="292" t="str">
        <f>IF(B421&gt;0,IF(AE421&gt;0,(S421-R421)/(R421-T421),""),"")</f>
        <v/>
      </c>
      <c r="Y421" s="418" t="str">
        <f>IF(U421="","",IF(C421&gt;0,AK421,""))</f>
        <v/>
      </c>
      <c r="Z421" s="419" t="str">
        <f>IF(F421&gt;0,AK421+Z420,"")</f>
        <v/>
      </c>
      <c r="AA421" s="284"/>
      <c r="AB421" s="417" t="str">
        <f>IF(B421&gt;0,ABS(R421-T421)*-1,"")</f>
        <v/>
      </c>
      <c r="AC421" s="419" t="str">
        <f>IF(B421="","",IF(Q421="LONG",(U421-R421),(R421-U421)))</f>
        <v/>
      </c>
      <c r="AD421" s="390"/>
      <c r="AE421" s="396" t="str">
        <f t="shared" si="43"/>
        <v/>
      </c>
      <c r="AF421" s="397" t="str">
        <f t="shared" si="44"/>
        <v/>
      </c>
      <c r="AG421" s="392"/>
      <c r="AH421" s="437" t="str">
        <f>IF(B421&gt;0,(R421*O421),"")</f>
        <v/>
      </c>
      <c r="AI421" s="438" t="str">
        <f>IF(B421&gt;0,(U421*O421),"")</f>
        <v/>
      </c>
      <c r="AJ421" s="390"/>
      <c r="AK421" s="437" t="str">
        <f t="shared" si="45"/>
        <v/>
      </c>
      <c r="AL421" s="288" t="str">
        <f t="shared" si="46"/>
        <v/>
      </c>
      <c r="AM421" s="293"/>
    </row>
    <row r="422" spans="1:39" x14ac:dyDescent="0.3">
      <c r="A422" s="236"/>
      <c r="B422" s="401"/>
      <c r="C422" s="274"/>
      <c r="D422" s="285"/>
      <c r="E422" s="286"/>
      <c r="F422" s="286"/>
      <c r="G422" s="286"/>
      <c r="H422" s="287" t="str">
        <f t="shared" si="41"/>
        <v/>
      </c>
      <c r="I422" s="435" t="str">
        <f t="shared" si="40"/>
        <v/>
      </c>
      <c r="J422" s="427" t="str">
        <f t="shared" si="42"/>
        <v/>
      </c>
      <c r="K422" s="382"/>
      <c r="L422" s="411"/>
      <c r="M422" s="425"/>
      <c r="O422" s="415" t="str">
        <f>IF(L422&gt;0,ROUNDDOWN((J422/AB422),2),"")</f>
        <v/>
      </c>
      <c r="P422" s="429" t="str">
        <f>IF(B422&gt;0,(#REF!*O422),"")</f>
        <v/>
      </c>
      <c r="Q422" s="285"/>
      <c r="R422" s="405"/>
      <c r="S422" s="405"/>
      <c r="T422" s="405"/>
      <c r="U422" s="406"/>
      <c r="V422" s="407" t="str">
        <f>IF(B422&gt;0,(R422-T422)+R422,"")</f>
        <v/>
      </c>
      <c r="W422" s="398"/>
      <c r="X422" s="292" t="str">
        <f>IF(B422&gt;0,IF(AE422&gt;0,(S422-R422)/(R422-T422),""),"")</f>
        <v/>
      </c>
      <c r="Y422" s="418" t="str">
        <f>IF(U422="","",IF(C422&gt;0,AK422,""))</f>
        <v/>
      </c>
      <c r="Z422" s="419" t="str">
        <f>IF(F422&gt;0,AK422+Z421,"")</f>
        <v/>
      </c>
      <c r="AA422" s="284"/>
      <c r="AB422" s="417" t="str">
        <f>IF(B422&gt;0,ABS(R422-T422)*-1,"")</f>
        <v/>
      </c>
      <c r="AC422" s="419" t="str">
        <f>IF(B422="","",IF(Q422="LONG",(U422-R422),(R422-U422)))</f>
        <v/>
      </c>
      <c r="AD422" s="390"/>
      <c r="AE422" s="396" t="str">
        <f t="shared" si="43"/>
        <v/>
      </c>
      <c r="AF422" s="397" t="str">
        <f t="shared" si="44"/>
        <v/>
      </c>
      <c r="AG422" s="392"/>
      <c r="AH422" s="437" t="str">
        <f>IF(B422&gt;0,(R422*O422),"")</f>
        <v/>
      </c>
      <c r="AI422" s="438" t="str">
        <f>IF(B422&gt;0,(U422*O422),"")</f>
        <v/>
      </c>
      <c r="AJ422" s="390"/>
      <c r="AK422" s="437" t="str">
        <f t="shared" si="45"/>
        <v/>
      </c>
      <c r="AL422" s="288" t="str">
        <f t="shared" si="46"/>
        <v/>
      </c>
      <c r="AM422" s="293"/>
    </row>
    <row r="423" spans="1:39" x14ac:dyDescent="0.3">
      <c r="A423" s="236"/>
      <c r="B423" s="401"/>
      <c r="C423" s="274"/>
      <c r="D423" s="285"/>
      <c r="E423" s="286"/>
      <c r="F423" s="286"/>
      <c r="G423" s="286"/>
      <c r="H423" s="287" t="str">
        <f t="shared" si="41"/>
        <v/>
      </c>
      <c r="I423" s="435" t="str">
        <f t="shared" si="40"/>
        <v/>
      </c>
      <c r="J423" s="427" t="str">
        <f t="shared" si="42"/>
        <v/>
      </c>
      <c r="K423" s="382"/>
      <c r="L423" s="411"/>
      <c r="M423" s="425"/>
      <c r="O423" s="415" t="str">
        <f>IF(L423&gt;0,ROUNDDOWN((J423/AB423),2),"")</f>
        <v/>
      </c>
      <c r="P423" s="429" t="str">
        <f>IF(B423&gt;0,(#REF!*O423),"")</f>
        <v/>
      </c>
      <c r="Q423" s="285"/>
      <c r="R423" s="405"/>
      <c r="S423" s="405"/>
      <c r="T423" s="405"/>
      <c r="U423" s="406"/>
      <c r="V423" s="407" t="str">
        <f>IF(B423&gt;0,(R423-T423)+R423,"")</f>
        <v/>
      </c>
      <c r="W423" s="398"/>
      <c r="X423" s="292" t="str">
        <f>IF(B423&gt;0,IF(AE423&gt;0,(S423-R423)/(R423-T423),""),"")</f>
        <v/>
      </c>
      <c r="Y423" s="418" t="str">
        <f>IF(U423="","",IF(C423&gt;0,AK423,""))</f>
        <v/>
      </c>
      <c r="Z423" s="419" t="str">
        <f>IF(F423&gt;0,AK423+Z422,"")</f>
        <v/>
      </c>
      <c r="AA423" s="284"/>
      <c r="AB423" s="417" t="str">
        <f>IF(B423&gt;0,ABS(R423-T423)*-1,"")</f>
        <v/>
      </c>
      <c r="AC423" s="419" t="str">
        <f>IF(B423="","",IF(Q423="LONG",(U423-R423),(R423-U423)))</f>
        <v/>
      </c>
      <c r="AD423" s="390"/>
      <c r="AE423" s="396" t="str">
        <f t="shared" si="43"/>
        <v/>
      </c>
      <c r="AF423" s="397" t="str">
        <f t="shared" si="44"/>
        <v/>
      </c>
      <c r="AG423" s="392"/>
      <c r="AH423" s="437" t="str">
        <f>IF(B423&gt;0,(R423*O423),"")</f>
        <v/>
      </c>
      <c r="AI423" s="438" t="str">
        <f>IF(B423&gt;0,(U423*O423),"")</f>
        <v/>
      </c>
      <c r="AJ423" s="390"/>
      <c r="AK423" s="437" t="str">
        <f t="shared" si="45"/>
        <v/>
      </c>
      <c r="AL423" s="288" t="str">
        <f t="shared" si="46"/>
        <v/>
      </c>
      <c r="AM423" s="293"/>
    </row>
    <row r="424" spans="1:39" x14ac:dyDescent="0.3">
      <c r="A424" s="236"/>
      <c r="B424" s="401"/>
      <c r="C424" s="274"/>
      <c r="D424" s="285"/>
      <c r="E424" s="286"/>
      <c r="F424" s="286"/>
      <c r="G424" s="286"/>
      <c r="H424" s="287" t="str">
        <f t="shared" si="41"/>
        <v/>
      </c>
      <c r="I424" s="435" t="str">
        <f t="shared" si="40"/>
        <v/>
      </c>
      <c r="J424" s="427" t="str">
        <f t="shared" si="42"/>
        <v/>
      </c>
      <c r="K424" s="382"/>
      <c r="L424" s="411"/>
      <c r="M424" s="425"/>
      <c r="O424" s="415" t="str">
        <f>IF(L424&gt;0,ROUNDDOWN((J424/AB424),2),"")</f>
        <v/>
      </c>
      <c r="P424" s="429" t="str">
        <f>IF(B424&gt;0,(#REF!*O424),"")</f>
        <v/>
      </c>
      <c r="Q424" s="285"/>
      <c r="R424" s="405"/>
      <c r="S424" s="405"/>
      <c r="T424" s="405"/>
      <c r="U424" s="406"/>
      <c r="V424" s="407" t="str">
        <f>IF(B424&gt;0,(R424-T424)+R424,"")</f>
        <v/>
      </c>
      <c r="W424" s="398"/>
      <c r="X424" s="292" t="str">
        <f>IF(B424&gt;0,IF(AE424&gt;0,(S424-R424)/(R424-T424),""),"")</f>
        <v/>
      </c>
      <c r="Y424" s="418" t="str">
        <f>IF(U424="","",IF(C424&gt;0,AK424,""))</f>
        <v/>
      </c>
      <c r="Z424" s="419" t="str">
        <f>IF(F424&gt;0,AK424+Z423,"")</f>
        <v/>
      </c>
      <c r="AA424" s="284"/>
      <c r="AB424" s="417" t="str">
        <f>IF(B424&gt;0,ABS(R424-T424)*-1,"")</f>
        <v/>
      </c>
      <c r="AC424" s="419" t="str">
        <f>IF(B424="","",IF(Q424="LONG",(U424-R424),(R424-U424)))</f>
        <v/>
      </c>
      <c r="AD424" s="390"/>
      <c r="AE424" s="396" t="str">
        <f t="shared" si="43"/>
        <v/>
      </c>
      <c r="AF424" s="397" t="str">
        <f t="shared" si="44"/>
        <v/>
      </c>
      <c r="AG424" s="392"/>
      <c r="AH424" s="437" t="str">
        <f>IF(B424&gt;0,(R424*O424),"")</f>
        <v/>
      </c>
      <c r="AI424" s="438" t="str">
        <f>IF(B424&gt;0,(U424*O424),"")</f>
        <v/>
      </c>
      <c r="AJ424" s="390"/>
      <c r="AK424" s="437" t="str">
        <f t="shared" si="45"/>
        <v/>
      </c>
      <c r="AL424" s="288" t="str">
        <f t="shared" si="46"/>
        <v/>
      </c>
      <c r="AM424" s="293"/>
    </row>
    <row r="425" spans="1:39" x14ac:dyDescent="0.3">
      <c r="A425" s="236"/>
      <c r="B425" s="401"/>
      <c r="C425" s="274"/>
      <c r="D425" s="285"/>
      <c r="E425" s="286"/>
      <c r="F425" s="286"/>
      <c r="G425" s="286"/>
      <c r="H425" s="287" t="str">
        <f t="shared" si="41"/>
        <v/>
      </c>
      <c r="I425" s="435" t="str">
        <f t="shared" si="40"/>
        <v/>
      </c>
      <c r="J425" s="427" t="str">
        <f t="shared" si="42"/>
        <v/>
      </c>
      <c r="K425" s="382"/>
      <c r="L425" s="411"/>
      <c r="M425" s="425"/>
      <c r="O425" s="415" t="str">
        <f>IF(L425&gt;0,ROUNDDOWN((J425/AB425),2),"")</f>
        <v/>
      </c>
      <c r="P425" s="429" t="str">
        <f>IF(B425&gt;0,(#REF!*O425),"")</f>
        <v/>
      </c>
      <c r="Q425" s="285"/>
      <c r="R425" s="405"/>
      <c r="S425" s="405"/>
      <c r="T425" s="405"/>
      <c r="U425" s="406"/>
      <c r="V425" s="407" t="str">
        <f>IF(B425&gt;0,(R425-T425)+R425,"")</f>
        <v/>
      </c>
      <c r="W425" s="398"/>
      <c r="X425" s="292" t="str">
        <f>IF(B425&gt;0,IF(AE425&gt;0,(S425-R425)/(R425-T425),""),"")</f>
        <v/>
      </c>
      <c r="Y425" s="418" t="str">
        <f>IF(U425="","",IF(C425&gt;0,AK425,""))</f>
        <v/>
      </c>
      <c r="Z425" s="419" t="str">
        <f>IF(F425&gt;0,AK425+Z424,"")</f>
        <v/>
      </c>
      <c r="AA425" s="284"/>
      <c r="AB425" s="417" t="str">
        <f>IF(B425&gt;0,ABS(R425-T425)*-1,"")</f>
        <v/>
      </c>
      <c r="AC425" s="419" t="str">
        <f>IF(B425="","",IF(Q425="LONG",(U425-R425),(R425-U425)))</f>
        <v/>
      </c>
      <c r="AD425" s="390"/>
      <c r="AE425" s="396" t="str">
        <f t="shared" si="43"/>
        <v/>
      </c>
      <c r="AF425" s="397" t="str">
        <f t="shared" si="44"/>
        <v/>
      </c>
      <c r="AG425" s="392"/>
      <c r="AH425" s="437" t="str">
        <f>IF(B425&gt;0,(R425*O425),"")</f>
        <v/>
      </c>
      <c r="AI425" s="438" t="str">
        <f>IF(B425&gt;0,(U425*O425),"")</f>
        <v/>
      </c>
      <c r="AJ425" s="390"/>
      <c r="AK425" s="437" t="str">
        <f t="shared" si="45"/>
        <v/>
      </c>
      <c r="AL425" s="288" t="str">
        <f t="shared" si="46"/>
        <v/>
      </c>
      <c r="AM425" s="293"/>
    </row>
    <row r="426" spans="1:39" x14ac:dyDescent="0.3">
      <c r="A426" s="236"/>
      <c r="B426" s="401"/>
      <c r="C426" s="274"/>
      <c r="D426" s="285"/>
      <c r="E426" s="286"/>
      <c r="F426" s="286"/>
      <c r="G426" s="286"/>
      <c r="H426" s="287" t="str">
        <f t="shared" si="41"/>
        <v/>
      </c>
      <c r="I426" s="435" t="str">
        <f t="shared" si="40"/>
        <v/>
      </c>
      <c r="J426" s="427" t="str">
        <f t="shared" si="42"/>
        <v/>
      </c>
      <c r="K426" s="382"/>
      <c r="L426" s="411"/>
      <c r="M426" s="425"/>
      <c r="O426" s="415" t="str">
        <f>IF(L426&gt;0,ROUNDDOWN((J426/AB426),2),"")</f>
        <v/>
      </c>
      <c r="P426" s="429" t="str">
        <f>IF(B426&gt;0,(#REF!*O426),"")</f>
        <v/>
      </c>
      <c r="Q426" s="285"/>
      <c r="R426" s="405"/>
      <c r="S426" s="405"/>
      <c r="T426" s="405"/>
      <c r="U426" s="406"/>
      <c r="V426" s="407" t="str">
        <f>IF(B426&gt;0,(R426-T426)+R426,"")</f>
        <v/>
      </c>
      <c r="W426" s="398"/>
      <c r="X426" s="292" t="str">
        <f>IF(B426&gt;0,IF(AE426&gt;0,(S426-R426)/(R426-T426),""),"")</f>
        <v/>
      </c>
      <c r="Y426" s="418" t="str">
        <f>IF(U426="","",IF(C426&gt;0,AK426,""))</f>
        <v/>
      </c>
      <c r="Z426" s="419" t="str">
        <f>IF(F426&gt;0,AK426+Z425,"")</f>
        <v/>
      </c>
      <c r="AA426" s="284"/>
      <c r="AB426" s="417" t="str">
        <f>IF(B426&gt;0,ABS(R426-T426)*-1,"")</f>
        <v/>
      </c>
      <c r="AC426" s="419" t="str">
        <f>IF(B426="","",IF(Q426="LONG",(U426-R426),(R426-U426)))</f>
        <v/>
      </c>
      <c r="AD426" s="390"/>
      <c r="AE426" s="396" t="str">
        <f t="shared" si="43"/>
        <v/>
      </c>
      <c r="AF426" s="397" t="str">
        <f t="shared" si="44"/>
        <v/>
      </c>
      <c r="AG426" s="392"/>
      <c r="AH426" s="437" t="str">
        <f>IF(B426&gt;0,(R426*O426),"")</f>
        <v/>
      </c>
      <c r="AI426" s="438" t="str">
        <f>IF(B426&gt;0,(U426*O426),"")</f>
        <v/>
      </c>
      <c r="AJ426" s="390"/>
      <c r="AK426" s="437" t="str">
        <f t="shared" si="45"/>
        <v/>
      </c>
      <c r="AL426" s="288" t="str">
        <f t="shared" si="46"/>
        <v/>
      </c>
      <c r="AM426" s="293"/>
    </row>
    <row r="427" spans="1:39" x14ac:dyDescent="0.3">
      <c r="A427" s="236"/>
      <c r="B427" s="401"/>
      <c r="C427" s="274"/>
      <c r="D427" s="285"/>
      <c r="E427" s="286"/>
      <c r="F427" s="286"/>
      <c r="G427" s="286"/>
      <c r="H427" s="287" t="str">
        <f t="shared" si="41"/>
        <v/>
      </c>
      <c r="I427" s="435" t="str">
        <f t="shared" si="40"/>
        <v/>
      </c>
      <c r="J427" s="427" t="str">
        <f t="shared" si="42"/>
        <v/>
      </c>
      <c r="K427" s="382"/>
      <c r="L427" s="411"/>
      <c r="M427" s="425"/>
      <c r="O427" s="415" t="str">
        <f>IF(L427&gt;0,ROUNDDOWN((J427/AB427),2),"")</f>
        <v/>
      </c>
      <c r="P427" s="429" t="str">
        <f>IF(B427&gt;0,(#REF!*O427),"")</f>
        <v/>
      </c>
      <c r="Q427" s="285"/>
      <c r="R427" s="405"/>
      <c r="S427" s="405"/>
      <c r="T427" s="405"/>
      <c r="U427" s="406"/>
      <c r="V427" s="407" t="str">
        <f>IF(B427&gt;0,(R427-T427)+R427,"")</f>
        <v/>
      </c>
      <c r="W427" s="398"/>
      <c r="X427" s="292" t="str">
        <f>IF(B427&gt;0,IF(AE427&gt;0,(S427-R427)/(R427-T427),""),"")</f>
        <v/>
      </c>
      <c r="Y427" s="418" t="str">
        <f>IF(U427="","",IF(C427&gt;0,AK427,""))</f>
        <v/>
      </c>
      <c r="Z427" s="419" t="str">
        <f>IF(F427&gt;0,AK427+Z426,"")</f>
        <v/>
      </c>
      <c r="AA427" s="284"/>
      <c r="AB427" s="417" t="str">
        <f>IF(B427&gt;0,ABS(R427-T427)*-1,"")</f>
        <v/>
      </c>
      <c r="AC427" s="419" t="str">
        <f>IF(B427="","",IF(Q427="LONG",(U427-R427),(R427-U427)))</f>
        <v/>
      </c>
      <c r="AD427" s="390"/>
      <c r="AE427" s="396" t="str">
        <f t="shared" si="43"/>
        <v/>
      </c>
      <c r="AF427" s="397" t="str">
        <f t="shared" si="44"/>
        <v/>
      </c>
      <c r="AG427" s="392"/>
      <c r="AH427" s="437" t="str">
        <f>IF(B427&gt;0,(R427*O427),"")</f>
        <v/>
      </c>
      <c r="AI427" s="438" t="str">
        <f>IF(B427&gt;0,(U427*O427),"")</f>
        <v/>
      </c>
      <c r="AJ427" s="390"/>
      <c r="AK427" s="437" t="str">
        <f t="shared" si="45"/>
        <v/>
      </c>
      <c r="AL427" s="288" t="str">
        <f t="shared" si="46"/>
        <v/>
      </c>
      <c r="AM427" s="293"/>
    </row>
    <row r="428" spans="1:39" x14ac:dyDescent="0.3">
      <c r="A428" s="236"/>
      <c r="B428" s="401"/>
      <c r="C428" s="274"/>
      <c r="D428" s="285"/>
      <c r="E428" s="286"/>
      <c r="F428" s="286"/>
      <c r="G428" s="286"/>
      <c r="H428" s="287" t="str">
        <f t="shared" si="41"/>
        <v/>
      </c>
      <c r="I428" s="435" t="str">
        <f t="shared" si="40"/>
        <v/>
      </c>
      <c r="J428" s="427" t="str">
        <f t="shared" si="42"/>
        <v/>
      </c>
      <c r="K428" s="382"/>
      <c r="L428" s="411"/>
      <c r="M428" s="425"/>
      <c r="O428" s="415" t="str">
        <f>IF(L428&gt;0,ROUNDDOWN((J428/AB428),2),"")</f>
        <v/>
      </c>
      <c r="P428" s="429" t="str">
        <f>IF(B428&gt;0,(#REF!*O428),"")</f>
        <v/>
      </c>
      <c r="Q428" s="285"/>
      <c r="R428" s="405"/>
      <c r="S428" s="405"/>
      <c r="T428" s="405"/>
      <c r="U428" s="406"/>
      <c r="V428" s="407" t="str">
        <f>IF(B428&gt;0,(R428-T428)+R428,"")</f>
        <v/>
      </c>
      <c r="W428" s="398"/>
      <c r="X428" s="292" t="str">
        <f>IF(B428&gt;0,IF(AE428&gt;0,(S428-R428)/(R428-T428),""),"")</f>
        <v/>
      </c>
      <c r="Y428" s="418" t="str">
        <f>IF(U428="","",IF(C428&gt;0,AK428,""))</f>
        <v/>
      </c>
      <c r="Z428" s="419" t="str">
        <f>IF(F428&gt;0,AK428+Z427,"")</f>
        <v/>
      </c>
      <c r="AA428" s="284"/>
      <c r="AB428" s="417" t="str">
        <f>IF(B428&gt;0,ABS(R428-T428)*-1,"")</f>
        <v/>
      </c>
      <c r="AC428" s="419" t="str">
        <f>IF(B428="","",IF(Q428="LONG",(U428-R428),(R428-U428)))</f>
        <v/>
      </c>
      <c r="AD428" s="390"/>
      <c r="AE428" s="396" t="str">
        <f t="shared" si="43"/>
        <v/>
      </c>
      <c r="AF428" s="397" t="str">
        <f t="shared" si="44"/>
        <v/>
      </c>
      <c r="AG428" s="392"/>
      <c r="AH428" s="437" t="str">
        <f>IF(B428&gt;0,(R428*O428),"")</f>
        <v/>
      </c>
      <c r="AI428" s="438" t="str">
        <f>IF(B428&gt;0,(U428*O428),"")</f>
        <v/>
      </c>
      <c r="AJ428" s="390"/>
      <c r="AK428" s="437" t="str">
        <f t="shared" si="45"/>
        <v/>
      </c>
      <c r="AL428" s="288" t="str">
        <f t="shared" si="46"/>
        <v/>
      </c>
      <c r="AM428" s="293"/>
    </row>
    <row r="429" spans="1:39" x14ac:dyDescent="0.3">
      <c r="A429" s="236"/>
      <c r="B429" s="401"/>
      <c r="C429" s="274"/>
      <c r="D429" s="285"/>
      <c r="E429" s="286"/>
      <c r="F429" s="286"/>
      <c r="G429" s="286"/>
      <c r="H429" s="287" t="str">
        <f t="shared" si="41"/>
        <v/>
      </c>
      <c r="I429" s="435" t="str">
        <f t="shared" si="40"/>
        <v/>
      </c>
      <c r="J429" s="427" t="str">
        <f t="shared" si="42"/>
        <v/>
      </c>
      <c r="K429" s="382"/>
      <c r="L429" s="411"/>
      <c r="M429" s="425"/>
      <c r="O429" s="415" t="str">
        <f>IF(L429&gt;0,ROUNDDOWN((J429/AB429),2),"")</f>
        <v/>
      </c>
      <c r="P429" s="429" t="str">
        <f>IF(B429&gt;0,(#REF!*O429),"")</f>
        <v/>
      </c>
      <c r="Q429" s="285"/>
      <c r="R429" s="405"/>
      <c r="S429" s="405"/>
      <c r="T429" s="405"/>
      <c r="U429" s="406"/>
      <c r="V429" s="407" t="str">
        <f>IF(B429&gt;0,(R429-T429)+R429,"")</f>
        <v/>
      </c>
      <c r="W429" s="398"/>
      <c r="X429" s="292" t="str">
        <f>IF(B429&gt;0,IF(AE429&gt;0,(S429-R429)/(R429-T429),""),"")</f>
        <v/>
      </c>
      <c r="Y429" s="418" t="str">
        <f>IF(U429="","",IF(C429&gt;0,AK429,""))</f>
        <v/>
      </c>
      <c r="Z429" s="419" t="str">
        <f>IF(F429&gt;0,AK429+Z428,"")</f>
        <v/>
      </c>
      <c r="AA429" s="284"/>
      <c r="AB429" s="417" t="str">
        <f>IF(B429&gt;0,ABS(R429-T429)*-1,"")</f>
        <v/>
      </c>
      <c r="AC429" s="419" t="str">
        <f>IF(B429="","",IF(Q429="LONG",(U429-R429),(R429-U429)))</f>
        <v/>
      </c>
      <c r="AD429" s="390"/>
      <c r="AE429" s="396" t="str">
        <f t="shared" si="43"/>
        <v/>
      </c>
      <c r="AF429" s="397" t="str">
        <f t="shared" si="44"/>
        <v/>
      </c>
      <c r="AG429" s="392"/>
      <c r="AH429" s="437" t="str">
        <f>IF(B429&gt;0,(R429*O429),"")</f>
        <v/>
      </c>
      <c r="AI429" s="438" t="str">
        <f>IF(B429&gt;0,(U429*O429),"")</f>
        <v/>
      </c>
      <c r="AJ429" s="390"/>
      <c r="AK429" s="437" t="str">
        <f t="shared" si="45"/>
        <v/>
      </c>
      <c r="AL429" s="288" t="str">
        <f t="shared" si="46"/>
        <v/>
      </c>
      <c r="AM429" s="293"/>
    </row>
    <row r="430" spans="1:39" x14ac:dyDescent="0.3">
      <c r="A430" s="236"/>
      <c r="B430" s="401"/>
      <c r="C430" s="274"/>
      <c r="D430" s="285"/>
      <c r="E430" s="286"/>
      <c r="F430" s="286"/>
      <c r="G430" s="286"/>
      <c r="H430" s="287" t="str">
        <f t="shared" si="41"/>
        <v/>
      </c>
      <c r="I430" s="435" t="str">
        <f t="shared" si="40"/>
        <v/>
      </c>
      <c r="J430" s="427" t="str">
        <f t="shared" si="42"/>
        <v/>
      </c>
      <c r="K430" s="382"/>
      <c r="L430" s="411"/>
      <c r="M430" s="425"/>
      <c r="O430" s="415" t="str">
        <f>IF(L430&gt;0,ROUNDDOWN((J430/AB430),2),"")</f>
        <v/>
      </c>
      <c r="P430" s="429" t="str">
        <f>IF(B430&gt;0,(#REF!*O430),"")</f>
        <v/>
      </c>
      <c r="Q430" s="285"/>
      <c r="R430" s="405"/>
      <c r="S430" s="405"/>
      <c r="T430" s="405"/>
      <c r="U430" s="406"/>
      <c r="V430" s="407" t="str">
        <f>IF(B430&gt;0,(R430-T430)+R430,"")</f>
        <v/>
      </c>
      <c r="W430" s="398"/>
      <c r="X430" s="292" t="str">
        <f>IF(B430&gt;0,IF(AE430&gt;0,(S430-R430)/(R430-T430),""),"")</f>
        <v/>
      </c>
      <c r="Y430" s="418" t="str">
        <f>IF(U430="","",IF(C430&gt;0,AK430,""))</f>
        <v/>
      </c>
      <c r="Z430" s="419" t="str">
        <f>IF(F430&gt;0,AK430+Z429,"")</f>
        <v/>
      </c>
      <c r="AA430" s="284"/>
      <c r="AB430" s="417" t="str">
        <f>IF(B430&gt;0,ABS(R430-T430)*-1,"")</f>
        <v/>
      </c>
      <c r="AC430" s="419" t="str">
        <f>IF(B430="","",IF(Q430="LONG",(U430-R430),(R430-U430)))</f>
        <v/>
      </c>
      <c r="AD430" s="390"/>
      <c r="AE430" s="396" t="str">
        <f t="shared" si="43"/>
        <v/>
      </c>
      <c r="AF430" s="397" t="str">
        <f t="shared" si="44"/>
        <v/>
      </c>
      <c r="AG430" s="392"/>
      <c r="AH430" s="437" t="str">
        <f>IF(B430&gt;0,(R430*O430),"")</f>
        <v/>
      </c>
      <c r="AI430" s="438" t="str">
        <f>IF(B430&gt;0,(U430*O430),"")</f>
        <v/>
      </c>
      <c r="AJ430" s="390"/>
      <c r="AK430" s="437" t="str">
        <f t="shared" si="45"/>
        <v/>
      </c>
      <c r="AL430" s="288" t="str">
        <f t="shared" si="46"/>
        <v/>
      </c>
      <c r="AM430" s="293"/>
    </row>
    <row r="431" spans="1:39" x14ac:dyDescent="0.3">
      <c r="A431" s="236"/>
      <c r="B431" s="401"/>
      <c r="C431" s="274"/>
      <c r="D431" s="285"/>
      <c r="E431" s="286"/>
      <c r="F431" s="286"/>
      <c r="G431" s="286"/>
      <c r="H431" s="287" t="str">
        <f t="shared" si="41"/>
        <v/>
      </c>
      <c r="I431" s="435" t="str">
        <f t="shared" si="40"/>
        <v/>
      </c>
      <c r="J431" s="427" t="str">
        <f t="shared" si="42"/>
        <v/>
      </c>
      <c r="K431" s="382"/>
      <c r="L431" s="411"/>
      <c r="M431" s="425"/>
      <c r="O431" s="415" t="str">
        <f>IF(L431&gt;0,ROUNDDOWN((J431/AB431),2),"")</f>
        <v/>
      </c>
      <c r="P431" s="429" t="str">
        <f>IF(B431&gt;0,(#REF!*O431),"")</f>
        <v/>
      </c>
      <c r="Q431" s="285"/>
      <c r="R431" s="405"/>
      <c r="S431" s="405"/>
      <c r="T431" s="405"/>
      <c r="U431" s="406"/>
      <c r="V431" s="407" t="str">
        <f>IF(B431&gt;0,(R431-T431)+R431,"")</f>
        <v/>
      </c>
      <c r="W431" s="398"/>
      <c r="X431" s="292" t="str">
        <f>IF(B431&gt;0,IF(AE431&gt;0,(S431-R431)/(R431-T431),""),"")</f>
        <v/>
      </c>
      <c r="Y431" s="418" t="str">
        <f>IF(U431="","",IF(C431&gt;0,AK431,""))</f>
        <v/>
      </c>
      <c r="Z431" s="419" t="str">
        <f>IF(F431&gt;0,AK431+Z430,"")</f>
        <v/>
      </c>
      <c r="AA431" s="284"/>
      <c r="AB431" s="417" t="str">
        <f>IF(B431&gt;0,ABS(R431-T431)*-1,"")</f>
        <v/>
      </c>
      <c r="AC431" s="419" t="str">
        <f>IF(B431="","",IF(Q431="LONG",(U431-R431),(R431-U431)))</f>
        <v/>
      </c>
      <c r="AD431" s="390"/>
      <c r="AE431" s="396" t="str">
        <f t="shared" si="43"/>
        <v/>
      </c>
      <c r="AF431" s="397" t="str">
        <f t="shared" si="44"/>
        <v/>
      </c>
      <c r="AG431" s="392"/>
      <c r="AH431" s="437" t="str">
        <f>IF(B431&gt;0,(R431*O431),"")</f>
        <v/>
      </c>
      <c r="AI431" s="438" t="str">
        <f>IF(B431&gt;0,(U431*O431),"")</f>
        <v/>
      </c>
      <c r="AJ431" s="390"/>
      <c r="AK431" s="437" t="str">
        <f t="shared" si="45"/>
        <v/>
      </c>
      <c r="AL431" s="288" t="str">
        <f t="shared" si="46"/>
        <v/>
      </c>
      <c r="AM431" s="293"/>
    </row>
    <row r="432" spans="1:39" x14ac:dyDescent="0.3">
      <c r="A432" s="236"/>
      <c r="B432" s="401"/>
      <c r="C432" s="274"/>
      <c r="D432" s="285"/>
      <c r="E432" s="286"/>
      <c r="F432" s="286"/>
      <c r="G432" s="286"/>
      <c r="H432" s="287" t="str">
        <f t="shared" si="41"/>
        <v/>
      </c>
      <c r="I432" s="435" t="str">
        <f t="shared" si="40"/>
        <v/>
      </c>
      <c r="J432" s="427" t="str">
        <f t="shared" si="42"/>
        <v/>
      </c>
      <c r="K432" s="382"/>
      <c r="L432" s="411"/>
      <c r="M432" s="425"/>
      <c r="O432" s="415" t="str">
        <f>IF(L432&gt;0,ROUNDDOWN((J432/AB432),2),"")</f>
        <v/>
      </c>
      <c r="P432" s="429" t="str">
        <f>IF(B432&gt;0,(#REF!*O432),"")</f>
        <v/>
      </c>
      <c r="Q432" s="285"/>
      <c r="R432" s="405"/>
      <c r="S432" s="405"/>
      <c r="T432" s="405"/>
      <c r="U432" s="406"/>
      <c r="V432" s="407" t="str">
        <f>IF(B432&gt;0,(R432-T432)+R432,"")</f>
        <v/>
      </c>
      <c r="W432" s="398"/>
      <c r="X432" s="292" t="str">
        <f>IF(B432&gt;0,IF(AE432&gt;0,(S432-R432)/(R432-T432),""),"")</f>
        <v/>
      </c>
      <c r="Y432" s="418" t="str">
        <f>IF(U432="","",IF(C432&gt;0,AK432,""))</f>
        <v/>
      </c>
      <c r="Z432" s="419" t="str">
        <f>IF(F432&gt;0,AK432+Z431,"")</f>
        <v/>
      </c>
      <c r="AA432" s="284"/>
      <c r="AB432" s="417" t="str">
        <f>IF(B432&gt;0,ABS(R432-T432)*-1,"")</f>
        <v/>
      </c>
      <c r="AC432" s="419" t="str">
        <f>IF(B432="","",IF(Q432="LONG",(U432-R432),(R432-U432)))</f>
        <v/>
      </c>
      <c r="AD432" s="390"/>
      <c r="AE432" s="396" t="str">
        <f t="shared" si="43"/>
        <v/>
      </c>
      <c r="AF432" s="397" t="str">
        <f t="shared" si="44"/>
        <v/>
      </c>
      <c r="AG432" s="392"/>
      <c r="AH432" s="437" t="str">
        <f>IF(B432&gt;0,(R432*O432),"")</f>
        <v/>
      </c>
      <c r="AI432" s="438" t="str">
        <f>IF(B432&gt;0,(U432*O432),"")</f>
        <v/>
      </c>
      <c r="AJ432" s="390"/>
      <c r="AK432" s="437" t="str">
        <f t="shared" si="45"/>
        <v/>
      </c>
      <c r="AL432" s="288" t="str">
        <f t="shared" si="46"/>
        <v/>
      </c>
      <c r="AM432" s="293"/>
    </row>
    <row r="433" spans="1:39" x14ac:dyDescent="0.3">
      <c r="A433" s="236"/>
      <c r="B433" s="401"/>
      <c r="C433" s="274"/>
      <c r="D433" s="285"/>
      <c r="E433" s="286"/>
      <c r="F433" s="286"/>
      <c r="G433" s="286"/>
      <c r="H433" s="287" t="str">
        <f t="shared" si="41"/>
        <v/>
      </c>
      <c r="I433" s="435" t="str">
        <f t="shared" si="40"/>
        <v/>
      </c>
      <c r="J433" s="427" t="str">
        <f t="shared" si="42"/>
        <v/>
      </c>
      <c r="K433" s="382"/>
      <c r="L433" s="411"/>
      <c r="M433" s="425"/>
      <c r="O433" s="415" t="str">
        <f>IF(L433&gt;0,ROUNDDOWN((J433/AB433),2),"")</f>
        <v/>
      </c>
      <c r="P433" s="429" t="str">
        <f>IF(B433&gt;0,(#REF!*O433),"")</f>
        <v/>
      </c>
      <c r="Q433" s="285"/>
      <c r="R433" s="405"/>
      <c r="S433" s="405"/>
      <c r="T433" s="405"/>
      <c r="U433" s="406"/>
      <c r="V433" s="407" t="str">
        <f>IF(B433&gt;0,(R433-T433)+R433,"")</f>
        <v/>
      </c>
      <c r="W433" s="398"/>
      <c r="X433" s="292" t="str">
        <f>IF(B433&gt;0,IF(AE433&gt;0,(S433-R433)/(R433-T433),""),"")</f>
        <v/>
      </c>
      <c r="Y433" s="418" t="str">
        <f>IF(U433="","",IF(C433&gt;0,AK433,""))</f>
        <v/>
      </c>
      <c r="Z433" s="419" t="str">
        <f>IF(F433&gt;0,AK433+Z432,"")</f>
        <v/>
      </c>
      <c r="AA433" s="284"/>
      <c r="AB433" s="417" t="str">
        <f>IF(B433&gt;0,ABS(R433-T433)*-1,"")</f>
        <v/>
      </c>
      <c r="AC433" s="419" t="str">
        <f>IF(B433="","",IF(Q433="LONG",(U433-R433),(R433-U433)))</f>
        <v/>
      </c>
      <c r="AD433" s="390"/>
      <c r="AE433" s="396" t="str">
        <f t="shared" si="43"/>
        <v/>
      </c>
      <c r="AF433" s="397" t="str">
        <f t="shared" si="44"/>
        <v/>
      </c>
      <c r="AG433" s="392"/>
      <c r="AH433" s="437" t="str">
        <f>IF(B433&gt;0,(R433*O433),"")</f>
        <v/>
      </c>
      <c r="AI433" s="438" t="str">
        <f>IF(B433&gt;0,(U433*O433),"")</f>
        <v/>
      </c>
      <c r="AJ433" s="390"/>
      <c r="AK433" s="437" t="str">
        <f t="shared" si="45"/>
        <v/>
      </c>
      <c r="AL433" s="288" t="str">
        <f t="shared" si="46"/>
        <v/>
      </c>
      <c r="AM433" s="293"/>
    </row>
    <row r="434" spans="1:39" x14ac:dyDescent="0.3">
      <c r="A434" s="236"/>
      <c r="B434" s="401"/>
      <c r="C434" s="274"/>
      <c r="D434" s="285"/>
      <c r="E434" s="286"/>
      <c r="F434" s="286"/>
      <c r="G434" s="286"/>
      <c r="H434" s="287" t="str">
        <f t="shared" si="41"/>
        <v/>
      </c>
      <c r="I434" s="435" t="str">
        <f t="shared" si="40"/>
        <v/>
      </c>
      <c r="J434" s="427" t="str">
        <f t="shared" si="42"/>
        <v/>
      </c>
      <c r="K434" s="382"/>
      <c r="L434" s="411"/>
      <c r="M434" s="425"/>
      <c r="O434" s="415" t="str">
        <f>IF(L434&gt;0,ROUNDDOWN((J434/AB434),2),"")</f>
        <v/>
      </c>
      <c r="P434" s="429" t="str">
        <f>IF(B434&gt;0,(#REF!*O434),"")</f>
        <v/>
      </c>
      <c r="Q434" s="285"/>
      <c r="R434" s="405"/>
      <c r="S434" s="405"/>
      <c r="T434" s="405"/>
      <c r="U434" s="406"/>
      <c r="V434" s="407" t="str">
        <f>IF(B434&gt;0,(R434-T434)+R434,"")</f>
        <v/>
      </c>
      <c r="W434" s="398"/>
      <c r="X434" s="292" t="str">
        <f>IF(B434&gt;0,IF(AE434&gt;0,(S434-R434)/(R434-T434),""),"")</f>
        <v/>
      </c>
      <c r="Y434" s="418" t="str">
        <f>IF(U434="","",IF(C434&gt;0,AK434,""))</f>
        <v/>
      </c>
      <c r="Z434" s="419" t="str">
        <f>IF(F434&gt;0,AK434+Z433,"")</f>
        <v/>
      </c>
      <c r="AA434" s="284"/>
      <c r="AB434" s="417" t="str">
        <f>IF(B434&gt;0,ABS(R434-T434)*-1,"")</f>
        <v/>
      </c>
      <c r="AC434" s="419" t="str">
        <f>IF(B434="","",IF(Q434="LONG",(U434-R434),(R434-U434)))</f>
        <v/>
      </c>
      <c r="AD434" s="390"/>
      <c r="AE434" s="396" t="str">
        <f t="shared" si="43"/>
        <v/>
      </c>
      <c r="AF434" s="397" t="str">
        <f t="shared" si="44"/>
        <v/>
      </c>
      <c r="AG434" s="392"/>
      <c r="AH434" s="437" t="str">
        <f>IF(B434&gt;0,(R434*O434),"")</f>
        <v/>
      </c>
      <c r="AI434" s="438" t="str">
        <f>IF(B434&gt;0,(U434*O434),"")</f>
        <v/>
      </c>
      <c r="AJ434" s="390"/>
      <c r="AK434" s="437" t="str">
        <f t="shared" si="45"/>
        <v/>
      </c>
      <c r="AL434" s="288" t="str">
        <f t="shared" si="46"/>
        <v/>
      </c>
      <c r="AM434" s="293"/>
    </row>
    <row r="435" spans="1:39" x14ac:dyDescent="0.3">
      <c r="A435" s="236"/>
      <c r="B435" s="401"/>
      <c r="C435" s="274"/>
      <c r="D435" s="285"/>
      <c r="E435" s="286"/>
      <c r="F435" s="286"/>
      <c r="G435" s="286"/>
      <c r="H435" s="287" t="str">
        <f t="shared" si="41"/>
        <v/>
      </c>
      <c r="I435" s="435" t="str">
        <f t="shared" si="40"/>
        <v/>
      </c>
      <c r="J435" s="427" t="str">
        <f t="shared" si="42"/>
        <v/>
      </c>
      <c r="K435" s="382"/>
      <c r="L435" s="411"/>
      <c r="M435" s="425"/>
      <c r="O435" s="415" t="str">
        <f>IF(L435&gt;0,ROUNDDOWN((J435/AB435),2),"")</f>
        <v/>
      </c>
      <c r="P435" s="429" t="str">
        <f>IF(B435&gt;0,(#REF!*O435),"")</f>
        <v/>
      </c>
      <c r="Q435" s="285"/>
      <c r="R435" s="405"/>
      <c r="S435" s="405"/>
      <c r="T435" s="405"/>
      <c r="U435" s="406"/>
      <c r="V435" s="407" t="str">
        <f>IF(B435&gt;0,(R435-T435)+R435,"")</f>
        <v/>
      </c>
      <c r="W435" s="398"/>
      <c r="X435" s="292" t="str">
        <f>IF(B435&gt;0,IF(AE435&gt;0,(S435-R435)/(R435-T435),""),"")</f>
        <v/>
      </c>
      <c r="Y435" s="418" t="str">
        <f>IF(U435="","",IF(C435&gt;0,AK435,""))</f>
        <v/>
      </c>
      <c r="Z435" s="419" t="str">
        <f>IF(F435&gt;0,AK435+Z434,"")</f>
        <v/>
      </c>
      <c r="AA435" s="284"/>
      <c r="AB435" s="417" t="str">
        <f>IF(B435&gt;0,ABS(R435-T435)*-1,"")</f>
        <v/>
      </c>
      <c r="AC435" s="419" t="str">
        <f>IF(B435="","",IF(Q435="LONG",(U435-R435),(R435-U435)))</f>
        <v/>
      </c>
      <c r="AD435" s="390"/>
      <c r="AE435" s="396" t="str">
        <f t="shared" si="43"/>
        <v/>
      </c>
      <c r="AF435" s="397" t="str">
        <f t="shared" si="44"/>
        <v/>
      </c>
      <c r="AG435" s="392"/>
      <c r="AH435" s="437" t="str">
        <f>IF(B435&gt;0,(R435*O435),"")</f>
        <v/>
      </c>
      <c r="AI435" s="438" t="str">
        <f>IF(B435&gt;0,(U435*O435),"")</f>
        <v/>
      </c>
      <c r="AJ435" s="390"/>
      <c r="AK435" s="437" t="str">
        <f t="shared" si="45"/>
        <v/>
      </c>
      <c r="AL435" s="288" t="str">
        <f t="shared" si="46"/>
        <v/>
      </c>
      <c r="AM435" s="293"/>
    </row>
    <row r="436" spans="1:39" x14ac:dyDescent="0.3">
      <c r="A436" s="236"/>
      <c r="B436" s="401"/>
      <c r="C436" s="274"/>
      <c r="D436" s="285"/>
      <c r="E436" s="286"/>
      <c r="F436" s="286"/>
      <c r="G436" s="286"/>
      <c r="H436" s="287" t="str">
        <f t="shared" si="41"/>
        <v/>
      </c>
      <c r="I436" s="435" t="str">
        <f t="shared" si="40"/>
        <v/>
      </c>
      <c r="J436" s="427" t="str">
        <f t="shared" si="42"/>
        <v/>
      </c>
      <c r="K436" s="382"/>
      <c r="L436" s="411"/>
      <c r="M436" s="425"/>
      <c r="O436" s="415" t="str">
        <f>IF(L436&gt;0,ROUNDDOWN((J436/AB436),2),"")</f>
        <v/>
      </c>
      <c r="P436" s="429" t="str">
        <f>IF(B436&gt;0,(#REF!*O436),"")</f>
        <v/>
      </c>
      <c r="Q436" s="285"/>
      <c r="R436" s="405"/>
      <c r="S436" s="405"/>
      <c r="T436" s="405"/>
      <c r="U436" s="406"/>
      <c r="V436" s="407" t="str">
        <f>IF(B436&gt;0,(R436-T436)+R436,"")</f>
        <v/>
      </c>
      <c r="W436" s="398"/>
      <c r="X436" s="292" t="str">
        <f>IF(B436&gt;0,IF(AE436&gt;0,(S436-R436)/(R436-T436),""),"")</f>
        <v/>
      </c>
      <c r="Y436" s="418" t="str">
        <f>IF(U436="","",IF(C436&gt;0,AK436,""))</f>
        <v/>
      </c>
      <c r="Z436" s="419" t="str">
        <f>IF(F436&gt;0,AK436+Z435,"")</f>
        <v/>
      </c>
      <c r="AA436" s="284"/>
      <c r="AB436" s="417" t="str">
        <f>IF(B436&gt;0,ABS(R436-T436)*-1,"")</f>
        <v/>
      </c>
      <c r="AC436" s="419" t="str">
        <f>IF(B436="","",IF(Q436="LONG",(U436-R436),(R436-U436)))</f>
        <v/>
      </c>
      <c r="AD436" s="390"/>
      <c r="AE436" s="396" t="str">
        <f t="shared" si="43"/>
        <v/>
      </c>
      <c r="AF436" s="397" t="str">
        <f t="shared" si="44"/>
        <v/>
      </c>
      <c r="AG436" s="392"/>
      <c r="AH436" s="437" t="str">
        <f>IF(B436&gt;0,(R436*O436),"")</f>
        <v/>
      </c>
      <c r="AI436" s="438" t="str">
        <f>IF(B436&gt;0,(U436*O436),"")</f>
        <v/>
      </c>
      <c r="AJ436" s="390"/>
      <c r="AK436" s="437" t="str">
        <f t="shared" si="45"/>
        <v/>
      </c>
      <c r="AL436" s="288" t="str">
        <f t="shared" si="46"/>
        <v/>
      </c>
      <c r="AM436" s="293"/>
    </row>
    <row r="437" spans="1:39" x14ac:dyDescent="0.3">
      <c r="A437" s="236"/>
      <c r="B437" s="401"/>
      <c r="C437" s="274"/>
      <c r="D437" s="285"/>
      <c r="E437" s="286"/>
      <c r="F437" s="286"/>
      <c r="G437" s="286"/>
      <c r="H437" s="287" t="str">
        <f t="shared" si="41"/>
        <v/>
      </c>
      <c r="I437" s="435" t="str">
        <f t="shared" si="40"/>
        <v/>
      </c>
      <c r="J437" s="427" t="str">
        <f t="shared" si="42"/>
        <v/>
      </c>
      <c r="K437" s="382"/>
      <c r="L437" s="411"/>
      <c r="M437" s="425"/>
      <c r="O437" s="415" t="str">
        <f>IF(L437&gt;0,ROUNDDOWN((J437/AB437),2),"")</f>
        <v/>
      </c>
      <c r="P437" s="429" t="str">
        <f>IF(B437&gt;0,(#REF!*O437),"")</f>
        <v/>
      </c>
      <c r="Q437" s="285"/>
      <c r="R437" s="405"/>
      <c r="S437" s="405"/>
      <c r="T437" s="405"/>
      <c r="U437" s="406"/>
      <c r="V437" s="407" t="str">
        <f>IF(B437&gt;0,(R437-T437)+R437,"")</f>
        <v/>
      </c>
      <c r="W437" s="398"/>
      <c r="X437" s="292" t="str">
        <f>IF(B437&gt;0,IF(AE437&gt;0,(S437-R437)/(R437-T437),""),"")</f>
        <v/>
      </c>
      <c r="Y437" s="418" t="str">
        <f>IF(U437="","",IF(C437&gt;0,AK437,""))</f>
        <v/>
      </c>
      <c r="Z437" s="419" t="str">
        <f>IF(F437&gt;0,AK437+Z436,"")</f>
        <v/>
      </c>
      <c r="AA437" s="284"/>
      <c r="AB437" s="417" t="str">
        <f>IF(B437&gt;0,ABS(R437-T437)*-1,"")</f>
        <v/>
      </c>
      <c r="AC437" s="419" t="str">
        <f>IF(B437="","",IF(Q437="LONG",(U437-R437),(R437-U437)))</f>
        <v/>
      </c>
      <c r="AD437" s="390"/>
      <c r="AE437" s="396" t="str">
        <f t="shared" si="43"/>
        <v/>
      </c>
      <c r="AF437" s="397" t="str">
        <f t="shared" si="44"/>
        <v/>
      </c>
      <c r="AG437" s="392"/>
      <c r="AH437" s="437" t="str">
        <f>IF(B437&gt;0,(R437*O437),"")</f>
        <v/>
      </c>
      <c r="AI437" s="438" t="str">
        <f>IF(B437&gt;0,(U437*O437),"")</f>
        <v/>
      </c>
      <c r="AJ437" s="390"/>
      <c r="AK437" s="437" t="str">
        <f t="shared" si="45"/>
        <v/>
      </c>
      <c r="AL437" s="288" t="str">
        <f t="shared" si="46"/>
        <v/>
      </c>
      <c r="AM437" s="293"/>
    </row>
    <row r="438" spans="1:39" x14ac:dyDescent="0.3">
      <c r="A438" s="236"/>
      <c r="B438" s="401"/>
      <c r="C438" s="274"/>
      <c r="D438" s="285"/>
      <c r="E438" s="286"/>
      <c r="F438" s="286"/>
      <c r="G438" s="286"/>
      <c r="H438" s="287" t="str">
        <f t="shared" si="41"/>
        <v/>
      </c>
      <c r="I438" s="435" t="str">
        <f t="shared" si="40"/>
        <v/>
      </c>
      <c r="J438" s="427" t="str">
        <f t="shared" si="42"/>
        <v/>
      </c>
      <c r="K438" s="382"/>
      <c r="L438" s="411"/>
      <c r="M438" s="425"/>
      <c r="O438" s="415" t="str">
        <f>IF(L438&gt;0,ROUNDDOWN((J438/AB438),2),"")</f>
        <v/>
      </c>
      <c r="P438" s="429" t="str">
        <f>IF(B438&gt;0,(#REF!*O438),"")</f>
        <v/>
      </c>
      <c r="Q438" s="285"/>
      <c r="R438" s="405"/>
      <c r="S438" s="405"/>
      <c r="T438" s="405"/>
      <c r="U438" s="406"/>
      <c r="V438" s="407" t="str">
        <f>IF(B438&gt;0,(R438-T438)+R438,"")</f>
        <v/>
      </c>
      <c r="W438" s="398"/>
      <c r="X438" s="292" t="str">
        <f>IF(B438&gt;0,IF(AE438&gt;0,(S438-R438)/(R438-T438),""),"")</f>
        <v/>
      </c>
      <c r="Y438" s="418" t="str">
        <f>IF(U438="","",IF(C438&gt;0,AK438,""))</f>
        <v/>
      </c>
      <c r="Z438" s="419" t="str">
        <f>IF(F438&gt;0,AK438+Z437,"")</f>
        <v/>
      </c>
      <c r="AA438" s="284"/>
      <c r="AB438" s="417" t="str">
        <f>IF(B438&gt;0,ABS(R438-T438)*-1,"")</f>
        <v/>
      </c>
      <c r="AC438" s="419" t="str">
        <f>IF(B438="","",IF(Q438="LONG",(U438-R438),(R438-U438)))</f>
        <v/>
      </c>
      <c r="AD438" s="390"/>
      <c r="AE438" s="396" t="str">
        <f t="shared" si="43"/>
        <v/>
      </c>
      <c r="AF438" s="397" t="str">
        <f t="shared" si="44"/>
        <v/>
      </c>
      <c r="AG438" s="392"/>
      <c r="AH438" s="437" t="str">
        <f>IF(B438&gt;0,(R438*O438),"")</f>
        <v/>
      </c>
      <c r="AI438" s="438" t="str">
        <f>IF(B438&gt;0,(U438*O438),"")</f>
        <v/>
      </c>
      <c r="AJ438" s="390"/>
      <c r="AK438" s="437" t="str">
        <f t="shared" si="45"/>
        <v/>
      </c>
      <c r="AL438" s="288" t="str">
        <f t="shared" si="46"/>
        <v/>
      </c>
      <c r="AM438" s="293"/>
    </row>
    <row r="439" spans="1:39" x14ac:dyDescent="0.3">
      <c r="A439" s="236"/>
      <c r="B439" s="401"/>
      <c r="C439" s="274"/>
      <c r="D439" s="285"/>
      <c r="E439" s="286"/>
      <c r="F439" s="286"/>
      <c r="G439" s="286"/>
      <c r="H439" s="287" t="str">
        <f t="shared" si="41"/>
        <v/>
      </c>
      <c r="I439" s="435" t="str">
        <f t="shared" si="40"/>
        <v/>
      </c>
      <c r="J439" s="427" t="str">
        <f t="shared" si="42"/>
        <v/>
      </c>
      <c r="K439" s="382"/>
      <c r="L439" s="411"/>
      <c r="M439" s="425"/>
      <c r="O439" s="415" t="str">
        <f>IF(L439&gt;0,ROUNDDOWN((J439/AB439),2),"")</f>
        <v/>
      </c>
      <c r="P439" s="429" t="str">
        <f>IF(B439&gt;0,(#REF!*O439),"")</f>
        <v/>
      </c>
      <c r="Q439" s="285"/>
      <c r="R439" s="405"/>
      <c r="S439" s="405"/>
      <c r="T439" s="405"/>
      <c r="U439" s="406"/>
      <c r="V439" s="407" t="str">
        <f>IF(B439&gt;0,(R439-T439)+R439,"")</f>
        <v/>
      </c>
      <c r="W439" s="398"/>
      <c r="X439" s="292" t="str">
        <f>IF(B439&gt;0,IF(AE439&gt;0,(S439-R439)/(R439-T439),""),"")</f>
        <v/>
      </c>
      <c r="Y439" s="418" t="str">
        <f>IF(U439="","",IF(C439&gt;0,AK439,""))</f>
        <v/>
      </c>
      <c r="Z439" s="419" t="str">
        <f>IF(F439&gt;0,AK439+Z438,"")</f>
        <v/>
      </c>
      <c r="AA439" s="284"/>
      <c r="AB439" s="417" t="str">
        <f>IF(B439&gt;0,ABS(R439-T439)*-1,"")</f>
        <v/>
      </c>
      <c r="AC439" s="419" t="str">
        <f>IF(B439="","",IF(Q439="LONG",(U439-R439),(R439-U439)))</f>
        <v/>
      </c>
      <c r="AD439" s="390"/>
      <c r="AE439" s="396" t="str">
        <f t="shared" si="43"/>
        <v/>
      </c>
      <c r="AF439" s="397" t="str">
        <f t="shared" si="44"/>
        <v/>
      </c>
      <c r="AG439" s="392"/>
      <c r="AH439" s="437" t="str">
        <f>IF(B439&gt;0,(R439*O439),"")</f>
        <v/>
      </c>
      <c r="AI439" s="438" t="str">
        <f>IF(B439&gt;0,(U439*O439),"")</f>
        <v/>
      </c>
      <c r="AJ439" s="390"/>
      <c r="AK439" s="437" t="str">
        <f t="shared" si="45"/>
        <v/>
      </c>
      <c r="AL439" s="288" t="str">
        <f t="shared" si="46"/>
        <v/>
      </c>
      <c r="AM439" s="293"/>
    </row>
    <row r="440" spans="1:39" x14ac:dyDescent="0.3">
      <c r="A440" s="236"/>
      <c r="B440" s="401"/>
      <c r="C440" s="274"/>
      <c r="D440" s="285"/>
      <c r="E440" s="286"/>
      <c r="F440" s="286"/>
      <c r="G440" s="286"/>
      <c r="H440" s="287" t="str">
        <f t="shared" si="41"/>
        <v/>
      </c>
      <c r="I440" s="435" t="str">
        <f t="shared" si="40"/>
        <v/>
      </c>
      <c r="J440" s="427" t="str">
        <f t="shared" si="42"/>
        <v/>
      </c>
      <c r="K440" s="382"/>
      <c r="L440" s="411"/>
      <c r="M440" s="425"/>
      <c r="O440" s="415" t="str">
        <f>IF(L440&gt;0,ROUNDDOWN((J440/AB440),2),"")</f>
        <v/>
      </c>
      <c r="P440" s="429" t="str">
        <f>IF(B440&gt;0,(#REF!*O440),"")</f>
        <v/>
      </c>
      <c r="Q440" s="285"/>
      <c r="R440" s="405"/>
      <c r="S440" s="405"/>
      <c r="T440" s="405"/>
      <c r="U440" s="406"/>
      <c r="V440" s="407" t="str">
        <f>IF(B440&gt;0,(R440-T440)+R440,"")</f>
        <v/>
      </c>
      <c r="W440" s="398"/>
      <c r="X440" s="292" t="str">
        <f>IF(B440&gt;0,IF(AE440&gt;0,(S440-R440)/(R440-T440),""),"")</f>
        <v/>
      </c>
      <c r="Y440" s="418" t="str">
        <f>IF(U440="","",IF(C440&gt;0,AK440,""))</f>
        <v/>
      </c>
      <c r="Z440" s="419" t="str">
        <f>IF(F440&gt;0,AK440+Z439,"")</f>
        <v/>
      </c>
      <c r="AA440" s="284"/>
      <c r="AB440" s="417" t="str">
        <f>IF(B440&gt;0,ABS(R440-T440)*-1,"")</f>
        <v/>
      </c>
      <c r="AC440" s="419" t="str">
        <f>IF(B440="","",IF(Q440="LONG",(U440-R440),(R440-U440)))</f>
        <v/>
      </c>
      <c r="AD440" s="390"/>
      <c r="AE440" s="396" t="str">
        <f t="shared" si="43"/>
        <v/>
      </c>
      <c r="AF440" s="397" t="str">
        <f t="shared" si="44"/>
        <v/>
      </c>
      <c r="AG440" s="392"/>
      <c r="AH440" s="437" t="str">
        <f>IF(B440&gt;0,(R440*O440),"")</f>
        <v/>
      </c>
      <c r="AI440" s="438" t="str">
        <f>IF(B440&gt;0,(U440*O440),"")</f>
        <v/>
      </c>
      <c r="AJ440" s="390"/>
      <c r="AK440" s="437" t="str">
        <f t="shared" si="45"/>
        <v/>
      </c>
      <c r="AL440" s="288" t="str">
        <f t="shared" si="46"/>
        <v/>
      </c>
      <c r="AM440" s="293"/>
    </row>
    <row r="441" spans="1:39" x14ac:dyDescent="0.3">
      <c r="A441" s="236"/>
      <c r="B441" s="401"/>
      <c r="C441" s="274"/>
      <c r="D441" s="285"/>
      <c r="E441" s="286"/>
      <c r="F441" s="286"/>
      <c r="G441" s="286"/>
      <c r="H441" s="287" t="str">
        <f t="shared" si="41"/>
        <v/>
      </c>
      <c r="I441" s="435" t="str">
        <f t="shared" si="40"/>
        <v/>
      </c>
      <c r="J441" s="427" t="str">
        <f t="shared" si="42"/>
        <v/>
      </c>
      <c r="K441" s="382"/>
      <c r="L441" s="411"/>
      <c r="M441" s="425"/>
      <c r="O441" s="415" t="str">
        <f>IF(L441&gt;0,ROUNDDOWN((J441/AB441),2),"")</f>
        <v/>
      </c>
      <c r="P441" s="429" t="str">
        <f>IF(B441&gt;0,(#REF!*O441),"")</f>
        <v/>
      </c>
      <c r="Q441" s="285"/>
      <c r="R441" s="405"/>
      <c r="S441" s="405"/>
      <c r="T441" s="405"/>
      <c r="U441" s="406"/>
      <c r="V441" s="407" t="str">
        <f>IF(B441&gt;0,(R441-T441)+R441,"")</f>
        <v/>
      </c>
      <c r="W441" s="398"/>
      <c r="X441" s="292" t="str">
        <f>IF(B441&gt;0,IF(AE441&gt;0,(S441-R441)/(R441-T441),""),"")</f>
        <v/>
      </c>
      <c r="Y441" s="418" t="str">
        <f>IF(U441="","",IF(C441&gt;0,AK441,""))</f>
        <v/>
      </c>
      <c r="Z441" s="419" t="str">
        <f>IF(F441&gt;0,AK441+Z440,"")</f>
        <v/>
      </c>
      <c r="AA441" s="284"/>
      <c r="AB441" s="417" t="str">
        <f>IF(B441&gt;0,ABS(R441-T441)*-1,"")</f>
        <v/>
      </c>
      <c r="AC441" s="419" t="str">
        <f>IF(B441="","",IF(Q441="LONG",(U441-R441),(R441-U441)))</f>
        <v/>
      </c>
      <c r="AD441" s="390"/>
      <c r="AE441" s="396" t="str">
        <f t="shared" si="43"/>
        <v/>
      </c>
      <c r="AF441" s="397" t="str">
        <f t="shared" si="44"/>
        <v/>
      </c>
      <c r="AG441" s="392"/>
      <c r="AH441" s="437" t="str">
        <f>IF(B441&gt;0,(R441*O441),"")</f>
        <v/>
      </c>
      <c r="AI441" s="438" t="str">
        <f>IF(B441&gt;0,(U441*O441),"")</f>
        <v/>
      </c>
      <c r="AJ441" s="390"/>
      <c r="AK441" s="437" t="str">
        <f t="shared" si="45"/>
        <v/>
      </c>
      <c r="AL441" s="288" t="str">
        <f t="shared" si="46"/>
        <v/>
      </c>
      <c r="AM441" s="293"/>
    </row>
    <row r="442" spans="1:39" x14ac:dyDescent="0.3">
      <c r="A442" s="236"/>
      <c r="B442" s="401"/>
      <c r="C442" s="274"/>
      <c r="D442" s="285"/>
      <c r="E442" s="286"/>
      <c r="F442" s="286"/>
      <c r="G442" s="286"/>
      <c r="H442" s="287" t="str">
        <f t="shared" si="41"/>
        <v/>
      </c>
      <c r="I442" s="435" t="str">
        <f t="shared" si="40"/>
        <v/>
      </c>
      <c r="J442" s="427" t="str">
        <f t="shared" si="42"/>
        <v/>
      </c>
      <c r="K442" s="382"/>
      <c r="L442" s="411"/>
      <c r="M442" s="425"/>
      <c r="O442" s="415" t="str">
        <f>IF(L442&gt;0,ROUNDDOWN((J442/AB442),2),"")</f>
        <v/>
      </c>
      <c r="P442" s="429" t="str">
        <f>IF(B442&gt;0,(#REF!*O442),"")</f>
        <v/>
      </c>
      <c r="Q442" s="285"/>
      <c r="R442" s="405"/>
      <c r="S442" s="405"/>
      <c r="T442" s="405"/>
      <c r="U442" s="406"/>
      <c r="V442" s="407" t="str">
        <f>IF(B442&gt;0,(R442-T442)+R442,"")</f>
        <v/>
      </c>
      <c r="W442" s="398"/>
      <c r="X442" s="292" t="str">
        <f>IF(B442&gt;0,IF(AE442&gt;0,(S442-R442)/(R442-T442),""),"")</f>
        <v/>
      </c>
      <c r="Y442" s="418" t="str">
        <f>IF(U442="","",IF(C442&gt;0,AK442,""))</f>
        <v/>
      </c>
      <c r="Z442" s="419" t="str">
        <f>IF(F442&gt;0,AK442+Z441,"")</f>
        <v/>
      </c>
      <c r="AA442" s="284"/>
      <c r="AB442" s="417" t="str">
        <f>IF(B442&gt;0,ABS(R442-T442)*-1,"")</f>
        <v/>
      </c>
      <c r="AC442" s="419" t="str">
        <f>IF(B442="","",IF(Q442="LONG",(U442-R442),(R442-U442)))</f>
        <v/>
      </c>
      <c r="AD442" s="390"/>
      <c r="AE442" s="396" t="str">
        <f t="shared" si="43"/>
        <v/>
      </c>
      <c r="AF442" s="397" t="str">
        <f t="shared" si="44"/>
        <v/>
      </c>
      <c r="AG442" s="392"/>
      <c r="AH442" s="437" t="str">
        <f>IF(B442&gt;0,(R442*O442),"")</f>
        <v/>
      </c>
      <c r="AI442" s="438" t="str">
        <f>IF(B442&gt;0,(U442*O442),"")</f>
        <v/>
      </c>
      <c r="AJ442" s="390"/>
      <c r="AK442" s="437" t="str">
        <f t="shared" si="45"/>
        <v/>
      </c>
      <c r="AL442" s="288" t="str">
        <f t="shared" si="46"/>
        <v/>
      </c>
      <c r="AM442" s="293"/>
    </row>
    <row r="443" spans="1:39" x14ac:dyDescent="0.3">
      <c r="A443" s="236"/>
      <c r="B443" s="401"/>
      <c r="C443" s="274"/>
      <c r="D443" s="285"/>
      <c r="E443" s="286"/>
      <c r="F443" s="286"/>
      <c r="G443" s="286"/>
      <c r="H443" s="287" t="str">
        <f t="shared" si="41"/>
        <v/>
      </c>
      <c r="I443" s="435" t="str">
        <f t="shared" si="40"/>
        <v/>
      </c>
      <c r="J443" s="427" t="str">
        <f t="shared" si="42"/>
        <v/>
      </c>
      <c r="K443" s="382"/>
      <c r="L443" s="411"/>
      <c r="M443" s="425"/>
      <c r="O443" s="415" t="str">
        <f>IF(L443&gt;0,ROUNDDOWN((J443/AB443),2),"")</f>
        <v/>
      </c>
      <c r="P443" s="429" t="str">
        <f>IF(B443&gt;0,(#REF!*O443),"")</f>
        <v/>
      </c>
      <c r="Q443" s="285"/>
      <c r="R443" s="405"/>
      <c r="S443" s="405"/>
      <c r="T443" s="405"/>
      <c r="U443" s="406"/>
      <c r="V443" s="407" t="str">
        <f>IF(B443&gt;0,(R443-T443)+R443,"")</f>
        <v/>
      </c>
      <c r="W443" s="398"/>
      <c r="X443" s="292" t="str">
        <f>IF(B443&gt;0,IF(AE443&gt;0,(S443-R443)/(R443-T443),""),"")</f>
        <v/>
      </c>
      <c r="Y443" s="418" t="str">
        <f>IF(U443="","",IF(C443&gt;0,AK443,""))</f>
        <v/>
      </c>
      <c r="Z443" s="419" t="str">
        <f>IF(F443&gt;0,AK443+Z442,"")</f>
        <v/>
      </c>
      <c r="AA443" s="284"/>
      <c r="AB443" s="417" t="str">
        <f>IF(B443&gt;0,ABS(R443-T443)*-1,"")</f>
        <v/>
      </c>
      <c r="AC443" s="419" t="str">
        <f>IF(B443="","",IF(Q443="LONG",(U443-R443),(R443-U443)))</f>
        <v/>
      </c>
      <c r="AD443" s="390"/>
      <c r="AE443" s="396" t="str">
        <f t="shared" si="43"/>
        <v/>
      </c>
      <c r="AF443" s="397" t="str">
        <f t="shared" si="44"/>
        <v/>
      </c>
      <c r="AG443" s="392"/>
      <c r="AH443" s="437" t="str">
        <f>IF(B443&gt;0,(R443*O443),"")</f>
        <v/>
      </c>
      <c r="AI443" s="438" t="str">
        <f>IF(B443&gt;0,(U443*O443),"")</f>
        <v/>
      </c>
      <c r="AJ443" s="390"/>
      <c r="AK443" s="437" t="str">
        <f t="shared" si="45"/>
        <v/>
      </c>
      <c r="AL443" s="288" t="str">
        <f t="shared" si="46"/>
        <v/>
      </c>
      <c r="AM443" s="293"/>
    </row>
    <row r="444" spans="1:39" x14ac:dyDescent="0.3">
      <c r="A444" s="236"/>
      <c r="B444" s="401"/>
      <c r="C444" s="274"/>
      <c r="D444" s="285"/>
      <c r="E444" s="286"/>
      <c r="F444" s="286"/>
      <c r="G444" s="286"/>
      <c r="H444" s="287" t="str">
        <f t="shared" si="41"/>
        <v/>
      </c>
      <c r="I444" s="435" t="str">
        <f t="shared" si="40"/>
        <v/>
      </c>
      <c r="J444" s="427" t="str">
        <f t="shared" si="42"/>
        <v/>
      </c>
      <c r="K444" s="382"/>
      <c r="L444" s="411"/>
      <c r="M444" s="425"/>
      <c r="O444" s="415" t="str">
        <f>IF(L444&gt;0,ROUNDDOWN((J444/AB444),2),"")</f>
        <v/>
      </c>
      <c r="P444" s="429" t="str">
        <f>IF(B444&gt;0,(#REF!*O444),"")</f>
        <v/>
      </c>
      <c r="Q444" s="285"/>
      <c r="R444" s="405"/>
      <c r="S444" s="405"/>
      <c r="T444" s="405"/>
      <c r="U444" s="406"/>
      <c r="V444" s="407" t="str">
        <f>IF(B444&gt;0,(R444-T444)+R444,"")</f>
        <v/>
      </c>
      <c r="W444" s="398"/>
      <c r="X444" s="292" t="str">
        <f>IF(B444&gt;0,IF(AE444&gt;0,(S444-R444)/(R444-T444),""),"")</f>
        <v/>
      </c>
      <c r="Y444" s="418" t="str">
        <f>IF(U444="","",IF(C444&gt;0,AK444,""))</f>
        <v/>
      </c>
      <c r="Z444" s="419" t="str">
        <f>IF(F444&gt;0,AK444+Z443,"")</f>
        <v/>
      </c>
      <c r="AA444" s="284"/>
      <c r="AB444" s="417" t="str">
        <f>IF(B444&gt;0,ABS(R444-T444)*-1,"")</f>
        <v/>
      </c>
      <c r="AC444" s="419" t="str">
        <f>IF(B444="","",IF(Q444="LONG",(U444-R444),(R444-U444)))</f>
        <v/>
      </c>
      <c r="AD444" s="390"/>
      <c r="AE444" s="396" t="str">
        <f t="shared" si="43"/>
        <v/>
      </c>
      <c r="AF444" s="397" t="str">
        <f t="shared" si="44"/>
        <v/>
      </c>
      <c r="AG444" s="392"/>
      <c r="AH444" s="437" t="str">
        <f>IF(B444&gt;0,(R444*O444),"")</f>
        <v/>
      </c>
      <c r="AI444" s="438" t="str">
        <f>IF(B444&gt;0,(U444*O444),"")</f>
        <v/>
      </c>
      <c r="AJ444" s="390"/>
      <c r="AK444" s="437" t="str">
        <f t="shared" si="45"/>
        <v/>
      </c>
      <c r="AL444" s="288" t="str">
        <f t="shared" si="46"/>
        <v/>
      </c>
      <c r="AM444" s="293"/>
    </row>
    <row r="445" spans="1:39" x14ac:dyDescent="0.3">
      <c r="A445" s="236"/>
      <c r="B445" s="401"/>
      <c r="C445" s="274"/>
      <c r="D445" s="285"/>
      <c r="E445" s="286"/>
      <c r="F445" s="286"/>
      <c r="G445" s="286"/>
      <c r="H445" s="287" t="str">
        <f t="shared" si="41"/>
        <v/>
      </c>
      <c r="I445" s="435" t="str">
        <f t="shared" si="40"/>
        <v/>
      </c>
      <c r="J445" s="427" t="str">
        <f t="shared" si="42"/>
        <v/>
      </c>
      <c r="K445" s="382"/>
      <c r="L445" s="411"/>
      <c r="M445" s="425"/>
      <c r="O445" s="415" t="str">
        <f>IF(L445&gt;0,ROUNDDOWN((J445/AB445),2),"")</f>
        <v/>
      </c>
      <c r="P445" s="429" t="str">
        <f>IF(B445&gt;0,(#REF!*O445),"")</f>
        <v/>
      </c>
      <c r="Q445" s="285"/>
      <c r="R445" s="405"/>
      <c r="S445" s="405"/>
      <c r="T445" s="405"/>
      <c r="U445" s="406"/>
      <c r="V445" s="407" t="str">
        <f>IF(B445&gt;0,(R445-T445)+R445,"")</f>
        <v/>
      </c>
      <c r="W445" s="398"/>
      <c r="X445" s="292" t="str">
        <f>IF(B445&gt;0,IF(AE445&gt;0,(S445-R445)/(R445-T445),""),"")</f>
        <v/>
      </c>
      <c r="Y445" s="418" t="str">
        <f>IF(U445="","",IF(C445&gt;0,AK445,""))</f>
        <v/>
      </c>
      <c r="Z445" s="419" t="str">
        <f>IF(F445&gt;0,AK445+Z444,"")</f>
        <v/>
      </c>
      <c r="AA445" s="284"/>
      <c r="AB445" s="417" t="str">
        <f>IF(B445&gt;0,ABS(R445-T445)*-1,"")</f>
        <v/>
      </c>
      <c r="AC445" s="419" t="str">
        <f>IF(B445="","",IF(Q445="LONG",(U445-R445),(R445-U445)))</f>
        <v/>
      </c>
      <c r="AD445" s="390"/>
      <c r="AE445" s="396" t="str">
        <f t="shared" si="43"/>
        <v/>
      </c>
      <c r="AF445" s="397" t="str">
        <f t="shared" si="44"/>
        <v/>
      </c>
      <c r="AG445" s="392"/>
      <c r="AH445" s="437" t="str">
        <f>IF(B445&gt;0,(R445*O445),"")</f>
        <v/>
      </c>
      <c r="AI445" s="438" t="str">
        <f>IF(B445&gt;0,(U445*O445),"")</f>
        <v/>
      </c>
      <c r="AJ445" s="390"/>
      <c r="AK445" s="437" t="str">
        <f t="shared" si="45"/>
        <v/>
      </c>
      <c r="AL445" s="288" t="str">
        <f t="shared" si="46"/>
        <v/>
      </c>
      <c r="AM445" s="293"/>
    </row>
    <row r="446" spans="1:39" x14ac:dyDescent="0.3">
      <c r="A446" s="236"/>
      <c r="B446" s="401"/>
      <c r="C446" s="274"/>
      <c r="D446" s="285"/>
      <c r="E446" s="286"/>
      <c r="F446" s="286"/>
      <c r="G446" s="286"/>
      <c r="H446" s="287" t="str">
        <f t="shared" si="41"/>
        <v/>
      </c>
      <c r="I446" s="435" t="str">
        <f t="shared" si="40"/>
        <v/>
      </c>
      <c r="J446" s="427" t="str">
        <f t="shared" si="42"/>
        <v/>
      </c>
      <c r="K446" s="382"/>
      <c r="L446" s="411"/>
      <c r="M446" s="425"/>
      <c r="O446" s="415" t="str">
        <f>IF(L446&gt;0,ROUNDDOWN((J446/AB446),2),"")</f>
        <v/>
      </c>
      <c r="P446" s="429" t="str">
        <f>IF(B446&gt;0,(#REF!*O446),"")</f>
        <v/>
      </c>
      <c r="Q446" s="285"/>
      <c r="R446" s="405"/>
      <c r="S446" s="405"/>
      <c r="T446" s="405"/>
      <c r="U446" s="406"/>
      <c r="V446" s="407" t="str">
        <f>IF(B446&gt;0,(R446-T446)+R446,"")</f>
        <v/>
      </c>
      <c r="W446" s="398"/>
      <c r="X446" s="292" t="str">
        <f>IF(B446&gt;0,IF(AE446&gt;0,(S446-R446)/(R446-T446),""),"")</f>
        <v/>
      </c>
      <c r="Y446" s="418" t="str">
        <f>IF(U446="","",IF(C446&gt;0,AK446,""))</f>
        <v/>
      </c>
      <c r="Z446" s="419" t="str">
        <f>IF(F446&gt;0,AK446+Z445,"")</f>
        <v/>
      </c>
      <c r="AA446" s="284"/>
      <c r="AB446" s="417" t="str">
        <f>IF(B446&gt;0,ABS(R446-T446)*-1,"")</f>
        <v/>
      </c>
      <c r="AC446" s="419" t="str">
        <f>IF(B446="","",IF(Q446="LONG",(U446-R446),(R446-U446)))</f>
        <v/>
      </c>
      <c r="AD446" s="390"/>
      <c r="AE446" s="396" t="str">
        <f t="shared" si="43"/>
        <v/>
      </c>
      <c r="AF446" s="397" t="str">
        <f t="shared" si="44"/>
        <v/>
      </c>
      <c r="AG446" s="392"/>
      <c r="AH446" s="437" t="str">
        <f>IF(B446&gt;0,(R446*O446),"")</f>
        <v/>
      </c>
      <c r="AI446" s="438" t="str">
        <f>IF(B446&gt;0,(U446*O446),"")</f>
        <v/>
      </c>
      <c r="AJ446" s="390"/>
      <c r="AK446" s="437" t="str">
        <f t="shared" si="45"/>
        <v/>
      </c>
      <c r="AL446" s="288" t="str">
        <f t="shared" si="46"/>
        <v/>
      </c>
      <c r="AM446" s="293"/>
    </row>
    <row r="447" spans="1:39" x14ac:dyDescent="0.3">
      <c r="A447" s="236"/>
      <c r="B447" s="401"/>
      <c r="C447" s="274"/>
      <c r="D447" s="285"/>
      <c r="E447" s="286"/>
      <c r="F447" s="286"/>
      <c r="G447" s="286"/>
      <c r="H447" s="287" t="str">
        <f t="shared" si="41"/>
        <v/>
      </c>
      <c r="I447" s="435" t="str">
        <f t="shared" ref="I447:I510" si="47">IF(B447&gt;0,I446+Y447,"")</f>
        <v/>
      </c>
      <c r="J447" s="427" t="str">
        <f t="shared" si="42"/>
        <v/>
      </c>
      <c r="K447" s="382"/>
      <c r="L447" s="411"/>
      <c r="M447" s="425"/>
      <c r="O447" s="415" t="str">
        <f>IF(L447&gt;0,ROUNDDOWN((J447/AB447),2),"")</f>
        <v/>
      </c>
      <c r="P447" s="429" t="str">
        <f>IF(B447&gt;0,(#REF!*O447),"")</f>
        <v/>
      </c>
      <c r="Q447" s="285"/>
      <c r="R447" s="405"/>
      <c r="S447" s="405"/>
      <c r="T447" s="405"/>
      <c r="U447" s="406"/>
      <c r="V447" s="407" t="str">
        <f>IF(B447&gt;0,(R447-T447)+R447,"")</f>
        <v/>
      </c>
      <c r="W447" s="398"/>
      <c r="X447" s="292" t="str">
        <f>IF(B447&gt;0,IF(AE447&gt;0,(S447-R447)/(R447-T447),""),"")</f>
        <v/>
      </c>
      <c r="Y447" s="418" t="str">
        <f>IF(U447="","",IF(C447&gt;0,AK447,""))</f>
        <v/>
      </c>
      <c r="Z447" s="419" t="str">
        <f>IF(F447&gt;0,AK447+Z446,"")</f>
        <v/>
      </c>
      <c r="AA447" s="284"/>
      <c r="AB447" s="417" t="str">
        <f>IF(B447&gt;0,ABS(R447-T447)*-1,"")</f>
        <v/>
      </c>
      <c r="AC447" s="419" t="str">
        <f>IF(B447="","",IF(Q447="LONG",(U447-R447),(R447-U447)))</f>
        <v/>
      </c>
      <c r="AD447" s="390"/>
      <c r="AE447" s="396" t="str">
        <f t="shared" si="43"/>
        <v/>
      </c>
      <c r="AF447" s="397" t="str">
        <f t="shared" si="44"/>
        <v/>
      </c>
      <c r="AG447" s="392"/>
      <c r="AH447" s="437" t="str">
        <f>IF(B447&gt;0,(R447*O447),"")</f>
        <v/>
      </c>
      <c r="AI447" s="438" t="str">
        <f>IF(B447&gt;0,(U447*O447),"")</f>
        <v/>
      </c>
      <c r="AJ447" s="390"/>
      <c r="AK447" s="437" t="str">
        <f t="shared" si="45"/>
        <v/>
      </c>
      <c r="AL447" s="288" t="str">
        <f t="shared" si="46"/>
        <v/>
      </c>
      <c r="AM447" s="293"/>
    </row>
    <row r="448" spans="1:39" x14ac:dyDescent="0.3">
      <c r="A448" s="236"/>
      <c r="B448" s="401"/>
      <c r="C448" s="274"/>
      <c r="D448" s="285"/>
      <c r="E448" s="286"/>
      <c r="F448" s="286"/>
      <c r="G448" s="286"/>
      <c r="H448" s="287" t="str">
        <f t="shared" si="41"/>
        <v/>
      </c>
      <c r="I448" s="435" t="str">
        <f t="shared" si="47"/>
        <v/>
      </c>
      <c r="J448" s="427" t="str">
        <f t="shared" si="42"/>
        <v/>
      </c>
      <c r="K448" s="382"/>
      <c r="L448" s="411"/>
      <c r="M448" s="425"/>
      <c r="O448" s="415" t="str">
        <f>IF(L448&gt;0,ROUNDDOWN((J448/AB448),2),"")</f>
        <v/>
      </c>
      <c r="P448" s="429" t="str">
        <f>IF(B448&gt;0,(#REF!*O448),"")</f>
        <v/>
      </c>
      <c r="Q448" s="285"/>
      <c r="R448" s="405"/>
      <c r="S448" s="405"/>
      <c r="T448" s="405"/>
      <c r="U448" s="406"/>
      <c r="V448" s="407" t="str">
        <f>IF(B448&gt;0,(R448-T448)+R448,"")</f>
        <v/>
      </c>
      <c r="W448" s="398"/>
      <c r="X448" s="292" t="str">
        <f>IF(B448&gt;0,IF(AE448&gt;0,(S448-R448)/(R448-T448),""),"")</f>
        <v/>
      </c>
      <c r="Y448" s="418" t="str">
        <f>IF(U448="","",IF(C448&gt;0,AK448,""))</f>
        <v/>
      </c>
      <c r="Z448" s="419" t="str">
        <f>IF(F448&gt;0,AK448+Z447,"")</f>
        <v/>
      </c>
      <c r="AA448" s="284"/>
      <c r="AB448" s="417" t="str">
        <f>IF(B448&gt;0,ABS(R448-T448)*-1,"")</f>
        <v/>
      </c>
      <c r="AC448" s="419" t="str">
        <f>IF(B448="","",IF(Q448="LONG",(U448-R448),(R448-U448)))</f>
        <v/>
      </c>
      <c r="AD448" s="390"/>
      <c r="AE448" s="396" t="str">
        <f t="shared" si="43"/>
        <v/>
      </c>
      <c r="AF448" s="397" t="str">
        <f t="shared" si="44"/>
        <v/>
      </c>
      <c r="AG448" s="392"/>
      <c r="AH448" s="437" t="str">
        <f>IF(B448&gt;0,(R448*O448),"")</f>
        <v/>
      </c>
      <c r="AI448" s="438" t="str">
        <f>IF(B448&gt;0,(U448*O448),"")</f>
        <v/>
      </c>
      <c r="AJ448" s="390"/>
      <c r="AK448" s="437" t="str">
        <f t="shared" si="45"/>
        <v/>
      </c>
      <c r="AL448" s="288" t="str">
        <f t="shared" si="46"/>
        <v/>
      </c>
      <c r="AM448" s="293"/>
    </row>
    <row r="449" spans="1:39" x14ac:dyDescent="0.3">
      <c r="A449" s="236"/>
      <c r="B449" s="401"/>
      <c r="C449" s="274"/>
      <c r="D449" s="285"/>
      <c r="E449" s="286"/>
      <c r="F449" s="286"/>
      <c r="G449" s="286"/>
      <c r="H449" s="287" t="str">
        <f t="shared" si="41"/>
        <v/>
      </c>
      <c r="I449" s="435" t="str">
        <f t="shared" si="47"/>
        <v/>
      </c>
      <c r="J449" s="427" t="str">
        <f t="shared" si="42"/>
        <v/>
      </c>
      <c r="K449" s="382"/>
      <c r="L449" s="411"/>
      <c r="M449" s="425"/>
      <c r="O449" s="415" t="str">
        <f>IF(L449&gt;0,ROUNDDOWN((J449/AB449),2),"")</f>
        <v/>
      </c>
      <c r="P449" s="429" t="str">
        <f>IF(B449&gt;0,(#REF!*O449),"")</f>
        <v/>
      </c>
      <c r="Q449" s="285"/>
      <c r="R449" s="405"/>
      <c r="S449" s="405"/>
      <c r="T449" s="405"/>
      <c r="U449" s="406"/>
      <c r="V449" s="407" t="str">
        <f>IF(B449&gt;0,(R449-T449)+R449,"")</f>
        <v/>
      </c>
      <c r="W449" s="398"/>
      <c r="X449" s="292" t="str">
        <f>IF(B449&gt;0,IF(AE449&gt;0,(S449-R449)/(R449-T449),""),"")</f>
        <v/>
      </c>
      <c r="Y449" s="418" t="str">
        <f>IF(U449="","",IF(C449&gt;0,AK449,""))</f>
        <v/>
      </c>
      <c r="Z449" s="419" t="str">
        <f>IF(F449&gt;0,AK449+Z448,"")</f>
        <v/>
      </c>
      <c r="AA449" s="284"/>
      <c r="AB449" s="417" t="str">
        <f>IF(B449&gt;0,ABS(R449-T449)*-1,"")</f>
        <v/>
      </c>
      <c r="AC449" s="419" t="str">
        <f>IF(B449="","",IF(Q449="LONG",(U449-R449),(R449-U449)))</f>
        <v/>
      </c>
      <c r="AD449" s="390"/>
      <c r="AE449" s="396" t="str">
        <f t="shared" si="43"/>
        <v/>
      </c>
      <c r="AF449" s="397" t="str">
        <f t="shared" si="44"/>
        <v/>
      </c>
      <c r="AG449" s="392"/>
      <c r="AH449" s="437" t="str">
        <f>IF(B449&gt;0,(R449*O449),"")</f>
        <v/>
      </c>
      <c r="AI449" s="438" t="str">
        <f>IF(B449&gt;0,(U449*O449),"")</f>
        <v/>
      </c>
      <c r="AJ449" s="390"/>
      <c r="AK449" s="437" t="str">
        <f t="shared" si="45"/>
        <v/>
      </c>
      <c r="AL449" s="288" t="str">
        <f t="shared" si="46"/>
        <v/>
      </c>
      <c r="AM449" s="293"/>
    </row>
    <row r="450" spans="1:39" x14ac:dyDescent="0.3">
      <c r="A450" s="236"/>
      <c r="B450" s="401"/>
      <c r="C450" s="274"/>
      <c r="D450" s="285"/>
      <c r="E450" s="286"/>
      <c r="F450" s="286"/>
      <c r="G450" s="286"/>
      <c r="H450" s="287" t="str">
        <f t="shared" si="41"/>
        <v/>
      </c>
      <c r="I450" s="435" t="str">
        <f t="shared" si="47"/>
        <v/>
      </c>
      <c r="J450" s="427" t="str">
        <f t="shared" si="42"/>
        <v/>
      </c>
      <c r="K450" s="382"/>
      <c r="L450" s="411"/>
      <c r="M450" s="425"/>
      <c r="O450" s="415" t="str">
        <f>IF(L450&gt;0,ROUNDDOWN((J450/AB450),2),"")</f>
        <v/>
      </c>
      <c r="P450" s="429" t="str">
        <f>IF(B450&gt;0,(#REF!*O450),"")</f>
        <v/>
      </c>
      <c r="Q450" s="285"/>
      <c r="R450" s="405"/>
      <c r="S450" s="405"/>
      <c r="T450" s="405"/>
      <c r="U450" s="406"/>
      <c r="V450" s="407" t="str">
        <f>IF(B450&gt;0,(R450-T450)+R450,"")</f>
        <v/>
      </c>
      <c r="W450" s="398"/>
      <c r="X450" s="292" t="str">
        <f>IF(B450&gt;0,IF(AE450&gt;0,(S450-R450)/(R450-T450),""),"")</f>
        <v/>
      </c>
      <c r="Y450" s="418" t="str">
        <f>IF(U450="","",IF(C450&gt;0,AK450,""))</f>
        <v/>
      </c>
      <c r="Z450" s="419" t="str">
        <f>IF(F450&gt;0,AK450+Z449,"")</f>
        <v/>
      </c>
      <c r="AA450" s="284"/>
      <c r="AB450" s="417" t="str">
        <f>IF(B450&gt;0,ABS(R450-T450)*-1,"")</f>
        <v/>
      </c>
      <c r="AC450" s="419" t="str">
        <f>IF(B450="","",IF(Q450="LONG",(U450-R450),(R450-U450)))</f>
        <v/>
      </c>
      <c r="AD450" s="390"/>
      <c r="AE450" s="396" t="str">
        <f t="shared" si="43"/>
        <v/>
      </c>
      <c r="AF450" s="397" t="str">
        <f t="shared" si="44"/>
        <v/>
      </c>
      <c r="AG450" s="392"/>
      <c r="AH450" s="437" t="str">
        <f>IF(B450&gt;0,(R450*O450),"")</f>
        <v/>
      </c>
      <c r="AI450" s="438" t="str">
        <f>IF(B450&gt;0,(U450*O450),"")</f>
        <v/>
      </c>
      <c r="AJ450" s="390"/>
      <c r="AK450" s="437" t="str">
        <f t="shared" si="45"/>
        <v/>
      </c>
      <c r="AL450" s="288" t="str">
        <f t="shared" si="46"/>
        <v/>
      </c>
      <c r="AM450" s="293"/>
    </row>
    <row r="451" spans="1:39" x14ac:dyDescent="0.3">
      <c r="A451" s="236"/>
      <c r="B451" s="401"/>
      <c r="C451" s="274"/>
      <c r="D451" s="285"/>
      <c r="E451" s="286"/>
      <c r="F451" s="286"/>
      <c r="G451" s="286"/>
      <c r="H451" s="287" t="str">
        <f t="shared" si="41"/>
        <v/>
      </c>
      <c r="I451" s="435" t="str">
        <f t="shared" si="47"/>
        <v/>
      </c>
      <c r="J451" s="427" t="str">
        <f t="shared" si="42"/>
        <v/>
      </c>
      <c r="K451" s="382"/>
      <c r="L451" s="411"/>
      <c r="M451" s="425"/>
      <c r="O451" s="415" t="str">
        <f>IF(L451&gt;0,ROUNDDOWN((J451/AB451),2),"")</f>
        <v/>
      </c>
      <c r="P451" s="429" t="str">
        <f>IF(B451&gt;0,(#REF!*O451),"")</f>
        <v/>
      </c>
      <c r="Q451" s="285"/>
      <c r="R451" s="405"/>
      <c r="S451" s="405"/>
      <c r="T451" s="405"/>
      <c r="U451" s="406"/>
      <c r="V451" s="407" t="str">
        <f>IF(B451&gt;0,(R451-T451)+R451,"")</f>
        <v/>
      </c>
      <c r="W451" s="398"/>
      <c r="X451" s="292" t="str">
        <f>IF(B451&gt;0,IF(AE451&gt;0,(S451-R451)/(R451-T451),""),"")</f>
        <v/>
      </c>
      <c r="Y451" s="418" t="str">
        <f>IF(U451="","",IF(C451&gt;0,AK451,""))</f>
        <v/>
      </c>
      <c r="Z451" s="419" t="str">
        <f>IF(F451&gt;0,AK451+Z450,"")</f>
        <v/>
      </c>
      <c r="AA451" s="284"/>
      <c r="AB451" s="417" t="str">
        <f>IF(B451&gt;0,ABS(R451-T451)*-1,"")</f>
        <v/>
      </c>
      <c r="AC451" s="419" t="str">
        <f>IF(B451="","",IF(Q451="LONG",(U451-R451),(R451-U451)))</f>
        <v/>
      </c>
      <c r="AD451" s="390"/>
      <c r="AE451" s="396" t="str">
        <f t="shared" si="43"/>
        <v/>
      </c>
      <c r="AF451" s="397" t="str">
        <f t="shared" si="44"/>
        <v/>
      </c>
      <c r="AG451" s="392"/>
      <c r="AH451" s="437" t="str">
        <f>IF(B451&gt;0,(R451*O451),"")</f>
        <v/>
      </c>
      <c r="AI451" s="438" t="str">
        <f>IF(B451&gt;0,(U451*O451),"")</f>
        <v/>
      </c>
      <c r="AJ451" s="390"/>
      <c r="AK451" s="437" t="str">
        <f t="shared" si="45"/>
        <v/>
      </c>
      <c r="AL451" s="288" t="str">
        <f t="shared" si="46"/>
        <v/>
      </c>
      <c r="AM451" s="293"/>
    </row>
    <row r="452" spans="1:39" x14ac:dyDescent="0.3">
      <c r="A452" s="236"/>
      <c r="B452" s="401"/>
      <c r="C452" s="274"/>
      <c r="D452" s="285"/>
      <c r="E452" s="286"/>
      <c r="F452" s="286"/>
      <c r="G452" s="286"/>
      <c r="H452" s="287" t="str">
        <f t="shared" si="41"/>
        <v/>
      </c>
      <c r="I452" s="435" t="str">
        <f t="shared" si="47"/>
        <v/>
      </c>
      <c r="J452" s="427" t="str">
        <f t="shared" si="42"/>
        <v/>
      </c>
      <c r="K452" s="382"/>
      <c r="L452" s="411"/>
      <c r="M452" s="425"/>
      <c r="O452" s="415" t="str">
        <f>IF(L452&gt;0,ROUNDDOWN((J452/AB452),2),"")</f>
        <v/>
      </c>
      <c r="P452" s="429" t="str">
        <f>IF(B452&gt;0,(#REF!*O452),"")</f>
        <v/>
      </c>
      <c r="Q452" s="285"/>
      <c r="R452" s="405"/>
      <c r="S452" s="405"/>
      <c r="T452" s="405"/>
      <c r="U452" s="406"/>
      <c r="V452" s="407" t="str">
        <f>IF(B452&gt;0,(R452-T452)+R452,"")</f>
        <v/>
      </c>
      <c r="W452" s="398"/>
      <c r="X452" s="292" t="str">
        <f>IF(B452&gt;0,IF(AE452&gt;0,(S452-R452)/(R452-T452),""),"")</f>
        <v/>
      </c>
      <c r="Y452" s="418" t="str">
        <f>IF(U452="","",IF(C452&gt;0,AK452,""))</f>
        <v/>
      </c>
      <c r="Z452" s="419" t="str">
        <f>IF(F452&gt;0,AK452+Z451,"")</f>
        <v/>
      </c>
      <c r="AA452" s="284"/>
      <c r="AB452" s="417" t="str">
        <f>IF(B452&gt;0,ABS(R452-T452)*-1,"")</f>
        <v/>
      </c>
      <c r="AC452" s="419" t="str">
        <f>IF(B452="","",IF(Q452="LONG",(U452-R452),(R452-U452)))</f>
        <v/>
      </c>
      <c r="AD452" s="390"/>
      <c r="AE452" s="396" t="str">
        <f t="shared" si="43"/>
        <v/>
      </c>
      <c r="AF452" s="397" t="str">
        <f t="shared" si="44"/>
        <v/>
      </c>
      <c r="AG452" s="392"/>
      <c r="AH452" s="437" t="str">
        <f>IF(B452&gt;0,(R452*O452),"")</f>
        <v/>
      </c>
      <c r="AI452" s="438" t="str">
        <f>IF(B452&gt;0,(U452*O452),"")</f>
        <v/>
      </c>
      <c r="AJ452" s="390"/>
      <c r="AK452" s="437" t="str">
        <f t="shared" si="45"/>
        <v/>
      </c>
      <c r="AL452" s="288" t="str">
        <f t="shared" si="46"/>
        <v/>
      </c>
      <c r="AM452" s="293"/>
    </row>
    <row r="453" spans="1:39" x14ac:dyDescent="0.3">
      <c r="A453" s="236"/>
      <c r="B453" s="401"/>
      <c r="C453" s="274"/>
      <c r="D453" s="285"/>
      <c r="E453" s="286"/>
      <c r="F453" s="286"/>
      <c r="G453" s="286"/>
      <c r="H453" s="287" t="str">
        <f t="shared" si="41"/>
        <v/>
      </c>
      <c r="I453" s="435" t="str">
        <f t="shared" si="47"/>
        <v/>
      </c>
      <c r="J453" s="427" t="str">
        <f t="shared" si="42"/>
        <v/>
      </c>
      <c r="K453" s="382"/>
      <c r="L453" s="411"/>
      <c r="M453" s="425"/>
      <c r="O453" s="415" t="str">
        <f>IF(L453&gt;0,ROUNDDOWN((J453/AB453),2),"")</f>
        <v/>
      </c>
      <c r="P453" s="429" t="str">
        <f>IF(B453&gt;0,(#REF!*O453),"")</f>
        <v/>
      </c>
      <c r="Q453" s="285"/>
      <c r="R453" s="405"/>
      <c r="S453" s="405"/>
      <c r="T453" s="405"/>
      <c r="U453" s="406"/>
      <c r="V453" s="407" t="str">
        <f>IF(B453&gt;0,(R453-T453)+R453,"")</f>
        <v/>
      </c>
      <c r="W453" s="398"/>
      <c r="X453" s="292" t="str">
        <f>IF(B453&gt;0,IF(AE453&gt;0,(S453-R453)/(R453-T453),""),"")</f>
        <v/>
      </c>
      <c r="Y453" s="418" t="str">
        <f>IF(U453="","",IF(C453&gt;0,AK453,""))</f>
        <v/>
      </c>
      <c r="Z453" s="419" t="str">
        <f>IF(F453&gt;0,AK453+Z452,"")</f>
        <v/>
      </c>
      <c r="AA453" s="284"/>
      <c r="AB453" s="417" t="str">
        <f>IF(B453&gt;0,ABS(R453-T453)*-1,"")</f>
        <v/>
      </c>
      <c r="AC453" s="419" t="str">
        <f>IF(B453="","",IF(Q453="LONG",(U453-R453),(R453-U453)))</f>
        <v/>
      </c>
      <c r="AD453" s="390"/>
      <c r="AE453" s="396" t="str">
        <f t="shared" si="43"/>
        <v/>
      </c>
      <c r="AF453" s="397" t="str">
        <f t="shared" si="44"/>
        <v/>
      </c>
      <c r="AG453" s="392"/>
      <c r="AH453" s="437" t="str">
        <f>IF(B453&gt;0,(R453*O453),"")</f>
        <v/>
      </c>
      <c r="AI453" s="438" t="str">
        <f>IF(B453&gt;0,(U453*O453),"")</f>
        <v/>
      </c>
      <c r="AJ453" s="390"/>
      <c r="AK453" s="437" t="str">
        <f t="shared" si="45"/>
        <v/>
      </c>
      <c r="AL453" s="288" t="str">
        <f t="shared" si="46"/>
        <v/>
      </c>
      <c r="AM453" s="293"/>
    </row>
    <row r="454" spans="1:39" x14ac:dyDescent="0.3">
      <c r="A454" s="236"/>
      <c r="B454" s="401"/>
      <c r="C454" s="274"/>
      <c r="D454" s="285"/>
      <c r="E454" s="286"/>
      <c r="F454" s="286"/>
      <c r="G454" s="286"/>
      <c r="H454" s="287" t="str">
        <f t="shared" si="41"/>
        <v/>
      </c>
      <c r="I454" s="435" t="str">
        <f t="shared" si="47"/>
        <v/>
      </c>
      <c r="J454" s="427" t="str">
        <f t="shared" si="42"/>
        <v/>
      </c>
      <c r="K454" s="382"/>
      <c r="L454" s="411"/>
      <c r="M454" s="425"/>
      <c r="O454" s="415" t="str">
        <f>IF(L454&gt;0,ROUNDDOWN((J454/AB454),2),"")</f>
        <v/>
      </c>
      <c r="P454" s="429" t="str">
        <f>IF(B454&gt;0,(#REF!*O454),"")</f>
        <v/>
      </c>
      <c r="Q454" s="285"/>
      <c r="R454" s="405"/>
      <c r="S454" s="405"/>
      <c r="T454" s="405"/>
      <c r="U454" s="406"/>
      <c r="V454" s="407" t="str">
        <f>IF(B454&gt;0,(R454-T454)+R454,"")</f>
        <v/>
      </c>
      <c r="W454" s="398"/>
      <c r="X454" s="292" t="str">
        <f>IF(B454&gt;0,IF(AE454&gt;0,(S454-R454)/(R454-T454),""),"")</f>
        <v/>
      </c>
      <c r="Y454" s="418" t="str">
        <f>IF(U454="","",IF(C454&gt;0,AK454,""))</f>
        <v/>
      </c>
      <c r="Z454" s="419" t="str">
        <f>IF(F454&gt;0,AK454+Z453,"")</f>
        <v/>
      </c>
      <c r="AA454" s="284"/>
      <c r="AB454" s="417" t="str">
        <f>IF(B454&gt;0,ABS(R454-T454)*-1,"")</f>
        <v/>
      </c>
      <c r="AC454" s="419" t="str">
        <f>IF(B454="","",IF(Q454="LONG",(U454-R454),(R454-U454)))</f>
        <v/>
      </c>
      <c r="AD454" s="390"/>
      <c r="AE454" s="396" t="str">
        <f t="shared" si="43"/>
        <v/>
      </c>
      <c r="AF454" s="397" t="str">
        <f t="shared" si="44"/>
        <v/>
      </c>
      <c r="AG454" s="392"/>
      <c r="AH454" s="437" t="str">
        <f>IF(B454&gt;0,(R454*O454),"")</f>
        <v/>
      </c>
      <c r="AI454" s="438" t="str">
        <f>IF(B454&gt;0,(U454*O454),"")</f>
        <v/>
      </c>
      <c r="AJ454" s="390"/>
      <c r="AK454" s="437" t="str">
        <f t="shared" si="45"/>
        <v/>
      </c>
      <c r="AL454" s="288" t="str">
        <f t="shared" si="46"/>
        <v/>
      </c>
      <c r="AM454" s="293"/>
    </row>
    <row r="455" spans="1:39" x14ac:dyDescent="0.3">
      <c r="A455" s="236"/>
      <c r="B455" s="401"/>
      <c r="C455" s="274"/>
      <c r="D455" s="285"/>
      <c r="E455" s="286"/>
      <c r="F455" s="286"/>
      <c r="G455" s="286"/>
      <c r="H455" s="287" t="str">
        <f t="shared" si="41"/>
        <v/>
      </c>
      <c r="I455" s="435" t="str">
        <f t="shared" si="47"/>
        <v/>
      </c>
      <c r="J455" s="427" t="str">
        <f t="shared" si="42"/>
        <v/>
      </c>
      <c r="K455" s="382"/>
      <c r="L455" s="411"/>
      <c r="M455" s="425"/>
      <c r="O455" s="415" t="str">
        <f>IF(L455&gt;0,ROUNDDOWN((J455/AB455),2),"")</f>
        <v/>
      </c>
      <c r="P455" s="429" t="str">
        <f>IF(B455&gt;0,(#REF!*O455),"")</f>
        <v/>
      </c>
      <c r="Q455" s="285"/>
      <c r="R455" s="405"/>
      <c r="S455" s="405"/>
      <c r="T455" s="405"/>
      <c r="U455" s="406"/>
      <c r="V455" s="407" t="str">
        <f>IF(B455&gt;0,(R455-T455)+R455,"")</f>
        <v/>
      </c>
      <c r="W455" s="398"/>
      <c r="X455" s="292" t="str">
        <f>IF(B455&gt;0,IF(AE455&gt;0,(S455-R455)/(R455-T455),""),"")</f>
        <v/>
      </c>
      <c r="Y455" s="418" t="str">
        <f>IF(U455="","",IF(C455&gt;0,AK455,""))</f>
        <v/>
      </c>
      <c r="Z455" s="419" t="str">
        <f>IF(F455&gt;0,AK455+Z454,"")</f>
        <v/>
      </c>
      <c r="AA455" s="284"/>
      <c r="AB455" s="417" t="str">
        <f>IF(B455&gt;0,ABS(R455-T455)*-1,"")</f>
        <v/>
      </c>
      <c r="AC455" s="419" t="str">
        <f>IF(B455="","",IF(Q455="LONG",(U455-R455),(R455-U455)))</f>
        <v/>
      </c>
      <c r="AD455" s="390"/>
      <c r="AE455" s="396" t="str">
        <f t="shared" si="43"/>
        <v/>
      </c>
      <c r="AF455" s="397" t="str">
        <f t="shared" si="44"/>
        <v/>
      </c>
      <c r="AG455" s="392"/>
      <c r="AH455" s="437" t="str">
        <f>IF(B455&gt;0,(R455*O455),"")</f>
        <v/>
      </c>
      <c r="AI455" s="438" t="str">
        <f>IF(B455&gt;0,(U455*O455),"")</f>
        <v/>
      </c>
      <c r="AJ455" s="390"/>
      <c r="AK455" s="437" t="str">
        <f t="shared" si="45"/>
        <v/>
      </c>
      <c r="AL455" s="288" t="str">
        <f t="shared" si="46"/>
        <v/>
      </c>
      <c r="AM455" s="293"/>
    </row>
    <row r="456" spans="1:39" x14ac:dyDescent="0.3">
      <c r="A456" s="236"/>
      <c r="B456" s="401"/>
      <c r="C456" s="274"/>
      <c r="D456" s="285"/>
      <c r="E456" s="286"/>
      <c r="F456" s="286"/>
      <c r="G456" s="286"/>
      <c r="H456" s="287" t="str">
        <f t="shared" si="41"/>
        <v/>
      </c>
      <c r="I456" s="435" t="str">
        <f t="shared" si="47"/>
        <v/>
      </c>
      <c r="J456" s="427" t="str">
        <f t="shared" si="42"/>
        <v/>
      </c>
      <c r="K456" s="382"/>
      <c r="L456" s="411"/>
      <c r="M456" s="425"/>
      <c r="O456" s="415" t="str">
        <f>IF(L456&gt;0,ROUNDDOWN((J456/AB456),2),"")</f>
        <v/>
      </c>
      <c r="P456" s="429" t="str">
        <f>IF(B456&gt;0,(#REF!*O456),"")</f>
        <v/>
      </c>
      <c r="Q456" s="285"/>
      <c r="R456" s="405"/>
      <c r="S456" s="405"/>
      <c r="T456" s="405"/>
      <c r="U456" s="406"/>
      <c r="V456" s="407" t="str">
        <f>IF(B456&gt;0,(R456-T456)+R456,"")</f>
        <v/>
      </c>
      <c r="W456" s="398"/>
      <c r="X456" s="292" t="str">
        <f>IF(B456&gt;0,IF(AE456&gt;0,(S456-R456)/(R456-T456),""),"")</f>
        <v/>
      </c>
      <c r="Y456" s="418" t="str">
        <f>IF(U456="","",IF(C456&gt;0,AK456,""))</f>
        <v/>
      </c>
      <c r="Z456" s="419" t="str">
        <f>IF(F456&gt;0,AK456+Z455,"")</f>
        <v/>
      </c>
      <c r="AA456" s="284"/>
      <c r="AB456" s="417" t="str">
        <f>IF(B456&gt;0,ABS(R456-T456)*-1,"")</f>
        <v/>
      </c>
      <c r="AC456" s="419" t="str">
        <f>IF(B456="","",IF(Q456="LONG",(U456-R456),(R456-U456)))</f>
        <v/>
      </c>
      <c r="AD456" s="390"/>
      <c r="AE456" s="396" t="str">
        <f t="shared" si="43"/>
        <v/>
      </c>
      <c r="AF456" s="397" t="str">
        <f t="shared" si="44"/>
        <v/>
      </c>
      <c r="AG456" s="392"/>
      <c r="AH456" s="437" t="str">
        <f>IF(B456&gt;0,(R456*O456),"")</f>
        <v/>
      </c>
      <c r="AI456" s="438" t="str">
        <f>IF(B456&gt;0,(U456*O456),"")</f>
        <v/>
      </c>
      <c r="AJ456" s="390"/>
      <c r="AK456" s="437" t="str">
        <f t="shared" si="45"/>
        <v/>
      </c>
      <c r="AL456" s="288" t="str">
        <f t="shared" si="46"/>
        <v/>
      </c>
      <c r="AM456" s="293"/>
    </row>
    <row r="457" spans="1:39" x14ac:dyDescent="0.3">
      <c r="A457" s="236"/>
      <c r="B457" s="401"/>
      <c r="C457" s="274"/>
      <c r="D457" s="285"/>
      <c r="E457" s="286"/>
      <c r="F457" s="286"/>
      <c r="G457" s="286"/>
      <c r="H457" s="287" t="str">
        <f t="shared" ref="H457:H520" si="48">IF(F457="","",IF(E457&gt;1,ABS(E457-F457),""))</f>
        <v/>
      </c>
      <c r="I457" s="435" t="str">
        <f t="shared" si="47"/>
        <v/>
      </c>
      <c r="J457" s="427" t="str">
        <f t="shared" si="42"/>
        <v/>
      </c>
      <c r="K457" s="382"/>
      <c r="L457" s="411"/>
      <c r="M457" s="425"/>
      <c r="O457" s="415" t="str">
        <f>IF(L457&gt;0,ROUNDDOWN((J457/AB457),2),"")</f>
        <v/>
      </c>
      <c r="P457" s="429" t="str">
        <f>IF(B457&gt;0,(#REF!*O457),"")</f>
        <v/>
      </c>
      <c r="Q457" s="285"/>
      <c r="R457" s="405"/>
      <c r="S457" s="405"/>
      <c r="T457" s="405"/>
      <c r="U457" s="406"/>
      <c r="V457" s="407" t="str">
        <f>IF(B457&gt;0,(R457-T457)+R457,"")</f>
        <v/>
      </c>
      <c r="W457" s="398"/>
      <c r="X457" s="292" t="str">
        <f>IF(B457&gt;0,IF(AE457&gt;0,(S457-R457)/(R457-T457),""),"")</f>
        <v/>
      </c>
      <c r="Y457" s="418" t="str">
        <f>IF(U457="","",IF(C457&gt;0,AK457,""))</f>
        <v/>
      </c>
      <c r="Z457" s="419" t="str">
        <f>IF(F457&gt;0,AK457+Z456,"")</f>
        <v/>
      </c>
      <c r="AA457" s="284"/>
      <c r="AB457" s="417" t="str">
        <f>IF(B457&gt;0,ABS(R457-T457)*-1,"")</f>
        <v/>
      </c>
      <c r="AC457" s="419" t="str">
        <f>IF(B457="","",IF(Q457="LONG",(U457-R457),(R457-U457)))</f>
        <v/>
      </c>
      <c r="AD457" s="390"/>
      <c r="AE457" s="396" t="str">
        <f t="shared" si="43"/>
        <v/>
      </c>
      <c r="AF457" s="397" t="str">
        <f t="shared" si="44"/>
        <v/>
      </c>
      <c r="AG457" s="392"/>
      <c r="AH457" s="437" t="str">
        <f>IF(B457&gt;0,(R457*O457),"")</f>
        <v/>
      </c>
      <c r="AI457" s="438" t="str">
        <f>IF(B457&gt;0,(U457*O457),"")</f>
        <v/>
      </c>
      <c r="AJ457" s="390"/>
      <c r="AK457" s="437" t="str">
        <f t="shared" si="45"/>
        <v/>
      </c>
      <c r="AL457" s="288" t="str">
        <f t="shared" si="46"/>
        <v/>
      </c>
      <c r="AM457" s="293"/>
    </row>
    <row r="458" spans="1:39" x14ac:dyDescent="0.3">
      <c r="A458" s="236"/>
      <c r="B458" s="401"/>
      <c r="C458" s="274"/>
      <c r="D458" s="285"/>
      <c r="E458" s="286"/>
      <c r="F458" s="286"/>
      <c r="G458" s="286"/>
      <c r="H458" s="287" t="str">
        <f t="shared" si="48"/>
        <v/>
      </c>
      <c r="I458" s="435" t="str">
        <f t="shared" si="47"/>
        <v/>
      </c>
      <c r="J458" s="427" t="str">
        <f t="shared" si="42"/>
        <v/>
      </c>
      <c r="K458" s="382"/>
      <c r="L458" s="411"/>
      <c r="M458" s="425"/>
      <c r="O458" s="415" t="str">
        <f>IF(L458&gt;0,ROUNDDOWN((J458/AB458),2),"")</f>
        <v/>
      </c>
      <c r="P458" s="429" t="str">
        <f>IF(B458&gt;0,(#REF!*O458),"")</f>
        <v/>
      </c>
      <c r="Q458" s="285"/>
      <c r="R458" s="405"/>
      <c r="S458" s="405"/>
      <c r="T458" s="405"/>
      <c r="U458" s="406"/>
      <c r="V458" s="407" t="str">
        <f>IF(B458&gt;0,(R458-T458)+R458,"")</f>
        <v/>
      </c>
      <c r="W458" s="398"/>
      <c r="X458" s="292" t="str">
        <f>IF(B458&gt;0,IF(AE458&gt;0,(S458-R458)/(R458-T458),""),"")</f>
        <v/>
      </c>
      <c r="Y458" s="418" t="str">
        <f>IF(U458="","",IF(C458&gt;0,AK458,""))</f>
        <v/>
      </c>
      <c r="Z458" s="419" t="str">
        <f>IF(F458&gt;0,AK458+Z457,"")</f>
        <v/>
      </c>
      <c r="AA458" s="284"/>
      <c r="AB458" s="417" t="str">
        <f>IF(B458&gt;0,ABS(R458-T458)*-1,"")</f>
        <v/>
      </c>
      <c r="AC458" s="419" t="str">
        <f>IF(B458="","",IF(Q458="LONG",(U458-R458),(R458-U458)))</f>
        <v/>
      </c>
      <c r="AD458" s="390"/>
      <c r="AE458" s="396" t="str">
        <f t="shared" si="43"/>
        <v/>
      </c>
      <c r="AF458" s="397" t="str">
        <f t="shared" si="44"/>
        <v/>
      </c>
      <c r="AG458" s="392"/>
      <c r="AH458" s="437" t="str">
        <f>IF(B458&gt;0,(R458*O458),"")</f>
        <v/>
      </c>
      <c r="AI458" s="438" t="str">
        <f>IF(B458&gt;0,(U458*O458),"")</f>
        <v/>
      </c>
      <c r="AJ458" s="390"/>
      <c r="AK458" s="437" t="str">
        <f t="shared" si="45"/>
        <v/>
      </c>
      <c r="AL458" s="288" t="str">
        <f t="shared" si="46"/>
        <v/>
      </c>
      <c r="AM458" s="293"/>
    </row>
    <row r="459" spans="1:39" x14ac:dyDescent="0.3">
      <c r="A459" s="236"/>
      <c r="B459" s="401"/>
      <c r="C459" s="274"/>
      <c r="D459" s="285"/>
      <c r="E459" s="286"/>
      <c r="F459" s="286"/>
      <c r="G459" s="286"/>
      <c r="H459" s="287" t="str">
        <f t="shared" si="48"/>
        <v/>
      </c>
      <c r="I459" s="435" t="str">
        <f t="shared" si="47"/>
        <v/>
      </c>
      <c r="J459" s="427" t="str">
        <f t="shared" si="42"/>
        <v/>
      </c>
      <c r="K459" s="382"/>
      <c r="L459" s="411"/>
      <c r="M459" s="425"/>
      <c r="O459" s="415" t="str">
        <f>IF(L459&gt;0,ROUNDDOWN((J459/AB459),2),"")</f>
        <v/>
      </c>
      <c r="P459" s="429" t="str">
        <f>IF(B459&gt;0,(#REF!*O459),"")</f>
        <v/>
      </c>
      <c r="Q459" s="285"/>
      <c r="R459" s="405"/>
      <c r="S459" s="405"/>
      <c r="T459" s="405"/>
      <c r="U459" s="406"/>
      <c r="V459" s="407" t="str">
        <f>IF(B459&gt;0,(R459-T459)+R459,"")</f>
        <v/>
      </c>
      <c r="W459" s="398"/>
      <c r="X459" s="292" t="str">
        <f>IF(B459&gt;0,IF(AE459&gt;0,(S459-R459)/(R459-T459),""),"")</f>
        <v/>
      </c>
      <c r="Y459" s="418" t="str">
        <f>IF(U459="","",IF(C459&gt;0,AK459,""))</f>
        <v/>
      </c>
      <c r="Z459" s="419" t="str">
        <f>IF(F459&gt;0,AK459+Z458,"")</f>
        <v/>
      </c>
      <c r="AA459" s="284"/>
      <c r="AB459" s="417" t="str">
        <f>IF(B459&gt;0,ABS(R459-T459)*-1,"")</f>
        <v/>
      </c>
      <c r="AC459" s="419" t="str">
        <f>IF(B459="","",IF(Q459="LONG",(U459-R459),(R459-U459)))</f>
        <v/>
      </c>
      <c r="AD459" s="390"/>
      <c r="AE459" s="396" t="str">
        <f t="shared" si="43"/>
        <v/>
      </c>
      <c r="AF459" s="397" t="str">
        <f t="shared" si="44"/>
        <v/>
      </c>
      <c r="AG459" s="392"/>
      <c r="AH459" s="437" t="str">
        <f>IF(B459&gt;0,(R459*O459),"")</f>
        <v/>
      </c>
      <c r="AI459" s="438" t="str">
        <f>IF(B459&gt;0,(U459*O459),"")</f>
        <v/>
      </c>
      <c r="AJ459" s="390"/>
      <c r="AK459" s="437" t="str">
        <f t="shared" si="45"/>
        <v/>
      </c>
      <c r="AL459" s="288" t="str">
        <f t="shared" si="46"/>
        <v/>
      </c>
      <c r="AM459" s="293"/>
    </row>
    <row r="460" spans="1:39" x14ac:dyDescent="0.3">
      <c r="A460" s="236"/>
      <c r="B460" s="401"/>
      <c r="C460" s="274"/>
      <c r="D460" s="285"/>
      <c r="E460" s="286"/>
      <c r="F460" s="286"/>
      <c r="G460" s="286"/>
      <c r="H460" s="287" t="str">
        <f t="shared" si="48"/>
        <v/>
      </c>
      <c r="I460" s="435" t="str">
        <f t="shared" si="47"/>
        <v/>
      </c>
      <c r="J460" s="427" t="str">
        <f t="shared" ref="J460:J523" si="49">IF(B460&gt;0,I459*L460*-1,"")</f>
        <v/>
      </c>
      <c r="K460" s="382"/>
      <c r="L460" s="411"/>
      <c r="M460" s="425"/>
      <c r="O460" s="415" t="str">
        <f>IF(L460&gt;0,ROUNDDOWN((J460/AB460),2),"")</f>
        <v/>
      </c>
      <c r="P460" s="429" t="str">
        <f>IF(B460&gt;0,(#REF!*O460),"")</f>
        <v/>
      </c>
      <c r="Q460" s="285"/>
      <c r="R460" s="405"/>
      <c r="S460" s="405"/>
      <c r="T460" s="405"/>
      <c r="U460" s="406"/>
      <c r="V460" s="407" t="str">
        <f>IF(B460&gt;0,(R460-T460)+R460,"")</f>
        <v/>
      </c>
      <c r="W460" s="398"/>
      <c r="X460" s="292" t="str">
        <f>IF(B460&gt;0,IF(AE460&gt;0,(S460-R460)/(R460-T460),""),"")</f>
        <v/>
      </c>
      <c r="Y460" s="418" t="str">
        <f>IF(U460="","",IF(C460&gt;0,AK460,""))</f>
        <v/>
      </c>
      <c r="Z460" s="419" t="str">
        <f>IF(F460&gt;0,AK460+Z459,"")</f>
        <v/>
      </c>
      <c r="AA460" s="284"/>
      <c r="AB460" s="417" t="str">
        <f>IF(B460&gt;0,ABS(R460-T460)*-1,"")</f>
        <v/>
      </c>
      <c r="AC460" s="419" t="str">
        <f>IF(B460="","",IF(Q460="LONG",(U460-R460),(R460-U460)))</f>
        <v/>
      </c>
      <c r="AD460" s="390"/>
      <c r="AE460" s="396" t="str">
        <f t="shared" ref="AE460:AE523" si="50">IF(C460&gt;0,R460/M460,"")</f>
        <v/>
      </c>
      <c r="AF460" s="397" t="str">
        <f t="shared" ref="AF460:AF523" si="51">IF(C460&gt;0,M460/R460,"")</f>
        <v/>
      </c>
      <c r="AG460" s="392"/>
      <c r="AH460" s="437" t="str">
        <f>IF(B460&gt;0,(R460*O460),"")</f>
        <v/>
      </c>
      <c r="AI460" s="438" t="str">
        <f>IF(B460&gt;0,(U460*O460),"")</f>
        <v/>
      </c>
      <c r="AJ460" s="390"/>
      <c r="AK460" s="437" t="str">
        <f t="shared" ref="AK460:AK523" si="52">IF(C460&gt;0,AI460-AH460,"")</f>
        <v/>
      </c>
      <c r="AL460" s="288" t="str">
        <f t="shared" ref="AL460:AL523" si="53">IF(B460&gt;0,IF(O460&gt;0,(Y460/I460),""),"")</f>
        <v/>
      </c>
      <c r="AM460" s="293"/>
    </row>
    <row r="461" spans="1:39" x14ac:dyDescent="0.3">
      <c r="A461" s="236"/>
      <c r="B461" s="401"/>
      <c r="C461" s="274"/>
      <c r="D461" s="285"/>
      <c r="E461" s="286"/>
      <c r="F461" s="286"/>
      <c r="G461" s="286"/>
      <c r="H461" s="287" t="str">
        <f t="shared" si="48"/>
        <v/>
      </c>
      <c r="I461" s="435" t="str">
        <f t="shared" si="47"/>
        <v/>
      </c>
      <c r="J461" s="427" t="str">
        <f t="shared" si="49"/>
        <v/>
      </c>
      <c r="K461" s="382"/>
      <c r="L461" s="411"/>
      <c r="M461" s="425"/>
      <c r="O461" s="415" t="str">
        <f>IF(L461&gt;0,ROUNDDOWN((J461/AB461),2),"")</f>
        <v/>
      </c>
      <c r="P461" s="429" t="str">
        <f>IF(B461&gt;0,(#REF!*O461),"")</f>
        <v/>
      </c>
      <c r="Q461" s="285"/>
      <c r="R461" s="405"/>
      <c r="S461" s="405"/>
      <c r="T461" s="405"/>
      <c r="U461" s="406"/>
      <c r="V461" s="407" t="str">
        <f>IF(B461&gt;0,(R461-T461)+R461,"")</f>
        <v/>
      </c>
      <c r="W461" s="398"/>
      <c r="X461" s="292" t="str">
        <f>IF(B461&gt;0,IF(AE461&gt;0,(S461-R461)/(R461-T461),""),"")</f>
        <v/>
      </c>
      <c r="Y461" s="418" t="str">
        <f>IF(U461="","",IF(C461&gt;0,AK461,""))</f>
        <v/>
      </c>
      <c r="Z461" s="419" t="str">
        <f>IF(F461&gt;0,AK461+Z460,"")</f>
        <v/>
      </c>
      <c r="AA461" s="284"/>
      <c r="AB461" s="417" t="str">
        <f>IF(B461&gt;0,ABS(R461-T461)*-1,"")</f>
        <v/>
      </c>
      <c r="AC461" s="419" t="str">
        <f>IF(B461="","",IF(Q461="LONG",(U461-R461),(R461-U461)))</f>
        <v/>
      </c>
      <c r="AD461" s="390"/>
      <c r="AE461" s="396" t="str">
        <f t="shared" si="50"/>
        <v/>
      </c>
      <c r="AF461" s="397" t="str">
        <f t="shared" si="51"/>
        <v/>
      </c>
      <c r="AG461" s="392"/>
      <c r="AH461" s="437" t="str">
        <f>IF(B461&gt;0,(R461*O461),"")</f>
        <v/>
      </c>
      <c r="AI461" s="438" t="str">
        <f>IF(B461&gt;0,(U461*O461),"")</f>
        <v/>
      </c>
      <c r="AJ461" s="390"/>
      <c r="AK461" s="437" t="str">
        <f t="shared" si="52"/>
        <v/>
      </c>
      <c r="AL461" s="288" t="str">
        <f t="shared" si="53"/>
        <v/>
      </c>
      <c r="AM461" s="293"/>
    </row>
    <row r="462" spans="1:39" x14ac:dyDescent="0.3">
      <c r="A462" s="236"/>
      <c r="B462" s="401"/>
      <c r="C462" s="274"/>
      <c r="D462" s="285"/>
      <c r="E462" s="286"/>
      <c r="F462" s="286"/>
      <c r="G462" s="286"/>
      <c r="H462" s="287" t="str">
        <f t="shared" si="48"/>
        <v/>
      </c>
      <c r="I462" s="435" t="str">
        <f t="shared" si="47"/>
        <v/>
      </c>
      <c r="J462" s="427" t="str">
        <f t="shared" si="49"/>
        <v/>
      </c>
      <c r="K462" s="382"/>
      <c r="L462" s="411"/>
      <c r="M462" s="425"/>
      <c r="O462" s="415" t="str">
        <f>IF(L462&gt;0,ROUNDDOWN((J462/AB462),2),"")</f>
        <v/>
      </c>
      <c r="P462" s="429" t="str">
        <f>IF(B462&gt;0,(#REF!*O462),"")</f>
        <v/>
      </c>
      <c r="Q462" s="285"/>
      <c r="R462" s="405"/>
      <c r="S462" s="405"/>
      <c r="T462" s="405"/>
      <c r="U462" s="406"/>
      <c r="V462" s="407" t="str">
        <f>IF(B462&gt;0,(R462-T462)+R462,"")</f>
        <v/>
      </c>
      <c r="W462" s="398"/>
      <c r="X462" s="292" t="str">
        <f>IF(B462&gt;0,IF(AE462&gt;0,(S462-R462)/(R462-T462),""),"")</f>
        <v/>
      </c>
      <c r="Y462" s="418" t="str">
        <f>IF(U462="","",IF(C462&gt;0,AK462,""))</f>
        <v/>
      </c>
      <c r="Z462" s="419" t="str">
        <f>IF(F462&gt;0,AK462+Z461,"")</f>
        <v/>
      </c>
      <c r="AA462" s="284"/>
      <c r="AB462" s="417" t="str">
        <f>IF(B462&gt;0,ABS(R462-T462)*-1,"")</f>
        <v/>
      </c>
      <c r="AC462" s="419" t="str">
        <f>IF(B462="","",IF(Q462="LONG",(U462-R462),(R462-U462)))</f>
        <v/>
      </c>
      <c r="AD462" s="390"/>
      <c r="AE462" s="396" t="str">
        <f t="shared" si="50"/>
        <v/>
      </c>
      <c r="AF462" s="397" t="str">
        <f t="shared" si="51"/>
        <v/>
      </c>
      <c r="AG462" s="392"/>
      <c r="AH462" s="437" t="str">
        <f>IF(B462&gt;0,(R462*O462),"")</f>
        <v/>
      </c>
      <c r="AI462" s="438" t="str">
        <f>IF(B462&gt;0,(U462*O462),"")</f>
        <v/>
      </c>
      <c r="AJ462" s="390"/>
      <c r="AK462" s="437" t="str">
        <f t="shared" si="52"/>
        <v/>
      </c>
      <c r="AL462" s="288" t="str">
        <f t="shared" si="53"/>
        <v/>
      </c>
      <c r="AM462" s="293"/>
    </row>
    <row r="463" spans="1:39" x14ac:dyDescent="0.3">
      <c r="A463" s="236"/>
      <c r="B463" s="401"/>
      <c r="C463" s="274"/>
      <c r="D463" s="285"/>
      <c r="E463" s="286"/>
      <c r="F463" s="286"/>
      <c r="G463" s="286"/>
      <c r="H463" s="287" t="str">
        <f t="shared" si="48"/>
        <v/>
      </c>
      <c r="I463" s="435" t="str">
        <f t="shared" si="47"/>
        <v/>
      </c>
      <c r="J463" s="427" t="str">
        <f t="shared" si="49"/>
        <v/>
      </c>
      <c r="K463" s="382"/>
      <c r="L463" s="411"/>
      <c r="M463" s="425"/>
      <c r="O463" s="415" t="str">
        <f>IF(L463&gt;0,ROUNDDOWN((J463/AB463),2),"")</f>
        <v/>
      </c>
      <c r="P463" s="429" t="str">
        <f>IF(B463&gt;0,(#REF!*O463),"")</f>
        <v/>
      </c>
      <c r="Q463" s="285"/>
      <c r="R463" s="405"/>
      <c r="S463" s="405"/>
      <c r="T463" s="405"/>
      <c r="U463" s="406"/>
      <c r="V463" s="407" t="str">
        <f>IF(B463&gt;0,(R463-T463)+R463,"")</f>
        <v/>
      </c>
      <c r="W463" s="398"/>
      <c r="X463" s="292" t="str">
        <f>IF(B463&gt;0,IF(AE463&gt;0,(S463-R463)/(R463-T463),""),"")</f>
        <v/>
      </c>
      <c r="Y463" s="418" t="str">
        <f>IF(U463="","",IF(C463&gt;0,AK463,""))</f>
        <v/>
      </c>
      <c r="Z463" s="419" t="str">
        <f>IF(F463&gt;0,AK463+Z462,"")</f>
        <v/>
      </c>
      <c r="AA463" s="284"/>
      <c r="AB463" s="417" t="str">
        <f>IF(B463&gt;0,ABS(R463-T463)*-1,"")</f>
        <v/>
      </c>
      <c r="AC463" s="419" t="str">
        <f>IF(B463="","",IF(Q463="LONG",(U463-R463),(R463-U463)))</f>
        <v/>
      </c>
      <c r="AD463" s="390"/>
      <c r="AE463" s="396" t="str">
        <f t="shared" si="50"/>
        <v/>
      </c>
      <c r="AF463" s="397" t="str">
        <f t="shared" si="51"/>
        <v/>
      </c>
      <c r="AG463" s="392"/>
      <c r="AH463" s="437" t="str">
        <f>IF(B463&gt;0,(R463*O463),"")</f>
        <v/>
      </c>
      <c r="AI463" s="438" t="str">
        <f>IF(B463&gt;0,(U463*O463),"")</f>
        <v/>
      </c>
      <c r="AJ463" s="390"/>
      <c r="AK463" s="437" t="str">
        <f t="shared" si="52"/>
        <v/>
      </c>
      <c r="AL463" s="288" t="str">
        <f t="shared" si="53"/>
        <v/>
      </c>
      <c r="AM463" s="293"/>
    </row>
    <row r="464" spans="1:39" x14ac:dyDescent="0.3">
      <c r="A464" s="236"/>
      <c r="B464" s="401"/>
      <c r="C464" s="274"/>
      <c r="D464" s="285"/>
      <c r="E464" s="286"/>
      <c r="F464" s="286"/>
      <c r="G464" s="286"/>
      <c r="H464" s="287" t="str">
        <f t="shared" si="48"/>
        <v/>
      </c>
      <c r="I464" s="435" t="str">
        <f t="shared" si="47"/>
        <v/>
      </c>
      <c r="J464" s="427" t="str">
        <f t="shared" si="49"/>
        <v/>
      </c>
      <c r="K464" s="382"/>
      <c r="L464" s="411"/>
      <c r="M464" s="425"/>
      <c r="O464" s="415" t="str">
        <f>IF(L464&gt;0,ROUNDDOWN((J464/AB464),2),"")</f>
        <v/>
      </c>
      <c r="P464" s="429" t="str">
        <f>IF(B464&gt;0,(#REF!*O464),"")</f>
        <v/>
      </c>
      <c r="Q464" s="285"/>
      <c r="R464" s="405"/>
      <c r="S464" s="405"/>
      <c r="T464" s="405"/>
      <c r="U464" s="406"/>
      <c r="V464" s="407" t="str">
        <f>IF(B464&gt;0,(R464-T464)+R464,"")</f>
        <v/>
      </c>
      <c r="W464" s="398"/>
      <c r="X464" s="292" t="str">
        <f>IF(B464&gt;0,IF(AE464&gt;0,(S464-R464)/(R464-T464),""),"")</f>
        <v/>
      </c>
      <c r="Y464" s="418" t="str">
        <f>IF(U464="","",IF(C464&gt;0,AK464,""))</f>
        <v/>
      </c>
      <c r="Z464" s="419" t="str">
        <f>IF(F464&gt;0,AK464+Z463,"")</f>
        <v/>
      </c>
      <c r="AA464" s="284"/>
      <c r="AB464" s="417" t="str">
        <f>IF(B464&gt;0,ABS(R464-T464)*-1,"")</f>
        <v/>
      </c>
      <c r="AC464" s="419" t="str">
        <f>IF(B464="","",IF(Q464="LONG",(U464-R464),(R464-U464)))</f>
        <v/>
      </c>
      <c r="AD464" s="390"/>
      <c r="AE464" s="396" t="str">
        <f t="shared" si="50"/>
        <v/>
      </c>
      <c r="AF464" s="397" t="str">
        <f t="shared" si="51"/>
        <v/>
      </c>
      <c r="AG464" s="392"/>
      <c r="AH464" s="437" t="str">
        <f>IF(B464&gt;0,(R464*O464),"")</f>
        <v/>
      </c>
      <c r="AI464" s="438" t="str">
        <f>IF(B464&gt;0,(U464*O464),"")</f>
        <v/>
      </c>
      <c r="AJ464" s="390"/>
      <c r="AK464" s="437" t="str">
        <f t="shared" si="52"/>
        <v/>
      </c>
      <c r="AL464" s="288" t="str">
        <f t="shared" si="53"/>
        <v/>
      </c>
      <c r="AM464" s="293"/>
    </row>
    <row r="465" spans="1:39" x14ac:dyDescent="0.3">
      <c r="A465" s="236"/>
      <c r="B465" s="401"/>
      <c r="C465" s="274"/>
      <c r="D465" s="285"/>
      <c r="E465" s="286"/>
      <c r="F465" s="286"/>
      <c r="G465" s="286"/>
      <c r="H465" s="287" t="str">
        <f t="shared" si="48"/>
        <v/>
      </c>
      <c r="I465" s="435" t="str">
        <f t="shared" si="47"/>
        <v/>
      </c>
      <c r="J465" s="427" t="str">
        <f t="shared" si="49"/>
        <v/>
      </c>
      <c r="K465" s="382"/>
      <c r="L465" s="411"/>
      <c r="M465" s="425"/>
      <c r="O465" s="415" t="str">
        <f>IF(L465&gt;0,ROUNDDOWN((J465/AB465),2),"")</f>
        <v/>
      </c>
      <c r="P465" s="429" t="str">
        <f>IF(B465&gt;0,(#REF!*O465),"")</f>
        <v/>
      </c>
      <c r="Q465" s="285"/>
      <c r="R465" s="405"/>
      <c r="S465" s="405"/>
      <c r="T465" s="405"/>
      <c r="U465" s="406"/>
      <c r="V465" s="407" t="str">
        <f>IF(B465&gt;0,(R465-T465)+R465,"")</f>
        <v/>
      </c>
      <c r="W465" s="398"/>
      <c r="X465" s="292" t="str">
        <f>IF(B465&gt;0,IF(AE465&gt;0,(S465-R465)/(R465-T465),""),"")</f>
        <v/>
      </c>
      <c r="Y465" s="418" t="str">
        <f>IF(U465="","",IF(C465&gt;0,AK465,""))</f>
        <v/>
      </c>
      <c r="Z465" s="419" t="str">
        <f>IF(F465&gt;0,AK465+Z464,"")</f>
        <v/>
      </c>
      <c r="AA465" s="284"/>
      <c r="AB465" s="417" t="str">
        <f>IF(B465&gt;0,ABS(R465-T465)*-1,"")</f>
        <v/>
      </c>
      <c r="AC465" s="419" t="str">
        <f>IF(B465="","",IF(Q465="LONG",(U465-R465),(R465-U465)))</f>
        <v/>
      </c>
      <c r="AD465" s="390"/>
      <c r="AE465" s="396" t="str">
        <f t="shared" si="50"/>
        <v/>
      </c>
      <c r="AF465" s="397" t="str">
        <f t="shared" si="51"/>
        <v/>
      </c>
      <c r="AG465" s="392"/>
      <c r="AH465" s="437" t="str">
        <f>IF(B465&gt;0,(R465*O465),"")</f>
        <v/>
      </c>
      <c r="AI465" s="438" t="str">
        <f>IF(B465&gt;0,(U465*O465),"")</f>
        <v/>
      </c>
      <c r="AJ465" s="390"/>
      <c r="AK465" s="437" t="str">
        <f t="shared" si="52"/>
        <v/>
      </c>
      <c r="AL465" s="288" t="str">
        <f t="shared" si="53"/>
        <v/>
      </c>
      <c r="AM465" s="293"/>
    </row>
    <row r="466" spans="1:39" x14ac:dyDescent="0.3">
      <c r="A466" s="236"/>
      <c r="B466" s="401"/>
      <c r="C466" s="274"/>
      <c r="D466" s="285"/>
      <c r="E466" s="286"/>
      <c r="F466" s="286"/>
      <c r="G466" s="286"/>
      <c r="H466" s="287" t="str">
        <f t="shared" si="48"/>
        <v/>
      </c>
      <c r="I466" s="435" t="str">
        <f t="shared" si="47"/>
        <v/>
      </c>
      <c r="J466" s="427" t="str">
        <f t="shared" si="49"/>
        <v/>
      </c>
      <c r="K466" s="382"/>
      <c r="L466" s="411"/>
      <c r="M466" s="425"/>
      <c r="O466" s="415" t="str">
        <f>IF(L466&gt;0,ROUNDDOWN((J466/AB466),2),"")</f>
        <v/>
      </c>
      <c r="P466" s="429" t="str">
        <f>IF(B466&gt;0,(#REF!*O466),"")</f>
        <v/>
      </c>
      <c r="Q466" s="285"/>
      <c r="R466" s="405"/>
      <c r="S466" s="405"/>
      <c r="T466" s="405"/>
      <c r="U466" s="406"/>
      <c r="V466" s="407" t="str">
        <f>IF(B466&gt;0,(R466-T466)+R466,"")</f>
        <v/>
      </c>
      <c r="W466" s="398"/>
      <c r="X466" s="292" t="str">
        <f>IF(B466&gt;0,IF(AE466&gt;0,(S466-R466)/(R466-T466),""),"")</f>
        <v/>
      </c>
      <c r="Y466" s="418" t="str">
        <f>IF(U466="","",IF(C466&gt;0,AK466,""))</f>
        <v/>
      </c>
      <c r="Z466" s="419" t="str">
        <f>IF(F466&gt;0,AK466+Z465,"")</f>
        <v/>
      </c>
      <c r="AA466" s="284"/>
      <c r="AB466" s="417" t="str">
        <f>IF(B466&gt;0,ABS(R466-T466)*-1,"")</f>
        <v/>
      </c>
      <c r="AC466" s="419" t="str">
        <f>IF(B466="","",IF(Q466="LONG",(U466-R466),(R466-U466)))</f>
        <v/>
      </c>
      <c r="AD466" s="390"/>
      <c r="AE466" s="396" t="str">
        <f t="shared" si="50"/>
        <v/>
      </c>
      <c r="AF466" s="397" t="str">
        <f t="shared" si="51"/>
        <v/>
      </c>
      <c r="AG466" s="392"/>
      <c r="AH466" s="437" t="str">
        <f>IF(B466&gt;0,(R466*O466),"")</f>
        <v/>
      </c>
      <c r="AI466" s="438" t="str">
        <f>IF(B466&gt;0,(U466*O466),"")</f>
        <v/>
      </c>
      <c r="AJ466" s="390"/>
      <c r="AK466" s="437" t="str">
        <f t="shared" si="52"/>
        <v/>
      </c>
      <c r="AL466" s="288" t="str">
        <f t="shared" si="53"/>
        <v/>
      </c>
      <c r="AM466" s="293"/>
    </row>
    <row r="467" spans="1:39" x14ac:dyDescent="0.3">
      <c r="A467" s="236"/>
      <c r="B467" s="401"/>
      <c r="C467" s="274"/>
      <c r="D467" s="285"/>
      <c r="E467" s="286"/>
      <c r="F467" s="286"/>
      <c r="G467" s="286"/>
      <c r="H467" s="287" t="str">
        <f t="shared" si="48"/>
        <v/>
      </c>
      <c r="I467" s="435" t="str">
        <f t="shared" si="47"/>
        <v/>
      </c>
      <c r="J467" s="427" t="str">
        <f t="shared" si="49"/>
        <v/>
      </c>
      <c r="K467" s="382"/>
      <c r="L467" s="411"/>
      <c r="M467" s="425"/>
      <c r="O467" s="415" t="str">
        <f>IF(L467&gt;0,ROUNDDOWN((J467/AB467),2),"")</f>
        <v/>
      </c>
      <c r="P467" s="429" t="str">
        <f>IF(B467&gt;0,(#REF!*O467),"")</f>
        <v/>
      </c>
      <c r="Q467" s="285"/>
      <c r="R467" s="405"/>
      <c r="S467" s="405"/>
      <c r="T467" s="405"/>
      <c r="U467" s="406"/>
      <c r="V467" s="407" t="str">
        <f>IF(B467&gt;0,(R467-T467)+R467,"")</f>
        <v/>
      </c>
      <c r="W467" s="398"/>
      <c r="X467" s="292" t="str">
        <f>IF(B467&gt;0,IF(AE467&gt;0,(S467-R467)/(R467-T467),""),"")</f>
        <v/>
      </c>
      <c r="Y467" s="418" t="str">
        <f>IF(U467="","",IF(C467&gt;0,AK467,""))</f>
        <v/>
      </c>
      <c r="Z467" s="419" t="str">
        <f>IF(F467&gt;0,AK467+Z466,"")</f>
        <v/>
      </c>
      <c r="AA467" s="284"/>
      <c r="AB467" s="417" t="str">
        <f>IF(B467&gt;0,ABS(R467-T467)*-1,"")</f>
        <v/>
      </c>
      <c r="AC467" s="419" t="str">
        <f>IF(B467="","",IF(Q467="LONG",(U467-R467),(R467-U467)))</f>
        <v/>
      </c>
      <c r="AD467" s="390"/>
      <c r="AE467" s="396" t="str">
        <f t="shared" si="50"/>
        <v/>
      </c>
      <c r="AF467" s="397" t="str">
        <f t="shared" si="51"/>
        <v/>
      </c>
      <c r="AG467" s="392"/>
      <c r="AH467" s="437" t="str">
        <f>IF(B467&gt;0,(R467*O467),"")</f>
        <v/>
      </c>
      <c r="AI467" s="438" t="str">
        <f>IF(B467&gt;0,(U467*O467),"")</f>
        <v/>
      </c>
      <c r="AJ467" s="390"/>
      <c r="AK467" s="437" t="str">
        <f t="shared" si="52"/>
        <v/>
      </c>
      <c r="AL467" s="288" t="str">
        <f t="shared" si="53"/>
        <v/>
      </c>
      <c r="AM467" s="293"/>
    </row>
    <row r="468" spans="1:39" x14ac:dyDescent="0.3">
      <c r="A468" s="236"/>
      <c r="B468" s="401"/>
      <c r="C468" s="274"/>
      <c r="D468" s="285"/>
      <c r="E468" s="286"/>
      <c r="F468" s="286"/>
      <c r="G468" s="286"/>
      <c r="H468" s="287" t="str">
        <f t="shared" si="48"/>
        <v/>
      </c>
      <c r="I468" s="435" t="str">
        <f t="shared" si="47"/>
        <v/>
      </c>
      <c r="J468" s="427" t="str">
        <f t="shared" si="49"/>
        <v/>
      </c>
      <c r="K468" s="382"/>
      <c r="L468" s="411"/>
      <c r="M468" s="425"/>
      <c r="O468" s="415" t="str">
        <f>IF(L468&gt;0,ROUNDDOWN((J468/AB468),2),"")</f>
        <v/>
      </c>
      <c r="P468" s="429" t="str">
        <f>IF(B468&gt;0,(#REF!*O468),"")</f>
        <v/>
      </c>
      <c r="Q468" s="285"/>
      <c r="R468" s="405"/>
      <c r="S468" s="405"/>
      <c r="T468" s="405"/>
      <c r="U468" s="406"/>
      <c r="V468" s="407" t="str">
        <f>IF(B468&gt;0,(R468-T468)+R468,"")</f>
        <v/>
      </c>
      <c r="W468" s="398"/>
      <c r="X468" s="292" t="str">
        <f>IF(B468&gt;0,IF(AE468&gt;0,(S468-R468)/(R468-T468),""),"")</f>
        <v/>
      </c>
      <c r="Y468" s="418" t="str">
        <f>IF(U468="","",IF(C468&gt;0,AK468,""))</f>
        <v/>
      </c>
      <c r="Z468" s="419" t="str">
        <f>IF(F468&gt;0,AK468+Z467,"")</f>
        <v/>
      </c>
      <c r="AA468" s="284"/>
      <c r="AB468" s="417" t="str">
        <f>IF(B468&gt;0,ABS(R468-T468)*-1,"")</f>
        <v/>
      </c>
      <c r="AC468" s="419" t="str">
        <f>IF(B468="","",IF(Q468="LONG",(U468-R468),(R468-U468)))</f>
        <v/>
      </c>
      <c r="AD468" s="390"/>
      <c r="AE468" s="396" t="str">
        <f t="shared" si="50"/>
        <v/>
      </c>
      <c r="AF468" s="397" t="str">
        <f t="shared" si="51"/>
        <v/>
      </c>
      <c r="AG468" s="392"/>
      <c r="AH468" s="437" t="str">
        <f>IF(B468&gt;0,(R468*O468),"")</f>
        <v/>
      </c>
      <c r="AI468" s="438" t="str">
        <f>IF(B468&gt;0,(U468*O468),"")</f>
        <v/>
      </c>
      <c r="AJ468" s="390"/>
      <c r="AK468" s="437" t="str">
        <f t="shared" si="52"/>
        <v/>
      </c>
      <c r="AL468" s="288" t="str">
        <f t="shared" si="53"/>
        <v/>
      </c>
      <c r="AM468" s="293"/>
    </row>
    <row r="469" spans="1:39" x14ac:dyDescent="0.3">
      <c r="A469" s="236"/>
      <c r="B469" s="401"/>
      <c r="C469" s="274"/>
      <c r="D469" s="285"/>
      <c r="E469" s="286"/>
      <c r="F469" s="286"/>
      <c r="G469" s="286"/>
      <c r="H469" s="287" t="str">
        <f t="shared" si="48"/>
        <v/>
      </c>
      <c r="I469" s="435" t="str">
        <f t="shared" si="47"/>
        <v/>
      </c>
      <c r="J469" s="427" t="str">
        <f t="shared" si="49"/>
        <v/>
      </c>
      <c r="K469" s="382"/>
      <c r="L469" s="411"/>
      <c r="M469" s="425"/>
      <c r="O469" s="415" t="str">
        <f>IF(L469&gt;0,ROUNDDOWN((J469/AB469),2),"")</f>
        <v/>
      </c>
      <c r="P469" s="429" t="str">
        <f>IF(B469&gt;0,(#REF!*O469),"")</f>
        <v/>
      </c>
      <c r="Q469" s="285"/>
      <c r="R469" s="405"/>
      <c r="S469" s="405"/>
      <c r="T469" s="405"/>
      <c r="U469" s="406"/>
      <c r="V469" s="407" t="str">
        <f>IF(B469&gt;0,(R469-T469)+R469,"")</f>
        <v/>
      </c>
      <c r="W469" s="398"/>
      <c r="X469" s="292" t="str">
        <f>IF(B469&gt;0,IF(AE469&gt;0,(S469-R469)/(R469-T469),""),"")</f>
        <v/>
      </c>
      <c r="Y469" s="418" t="str">
        <f>IF(U469="","",IF(C469&gt;0,AK469,""))</f>
        <v/>
      </c>
      <c r="Z469" s="419" t="str">
        <f>IF(F469&gt;0,AK469+Z468,"")</f>
        <v/>
      </c>
      <c r="AA469" s="284"/>
      <c r="AB469" s="417" t="str">
        <f>IF(B469&gt;0,ABS(R469-T469)*-1,"")</f>
        <v/>
      </c>
      <c r="AC469" s="419" t="str">
        <f>IF(B469="","",IF(Q469="LONG",(U469-R469),(R469-U469)))</f>
        <v/>
      </c>
      <c r="AD469" s="390"/>
      <c r="AE469" s="396" t="str">
        <f t="shared" si="50"/>
        <v/>
      </c>
      <c r="AF469" s="397" t="str">
        <f t="shared" si="51"/>
        <v/>
      </c>
      <c r="AG469" s="392"/>
      <c r="AH469" s="437" t="str">
        <f>IF(B469&gt;0,(R469*O469),"")</f>
        <v/>
      </c>
      <c r="AI469" s="438" t="str">
        <f>IF(B469&gt;0,(U469*O469),"")</f>
        <v/>
      </c>
      <c r="AJ469" s="390"/>
      <c r="AK469" s="437" t="str">
        <f t="shared" si="52"/>
        <v/>
      </c>
      <c r="AL469" s="288" t="str">
        <f t="shared" si="53"/>
        <v/>
      </c>
      <c r="AM469" s="293"/>
    </row>
    <row r="470" spans="1:39" x14ac:dyDescent="0.3">
      <c r="A470" s="236"/>
      <c r="B470" s="401"/>
      <c r="C470" s="274"/>
      <c r="D470" s="285"/>
      <c r="E470" s="286"/>
      <c r="F470" s="286"/>
      <c r="G470" s="286"/>
      <c r="H470" s="287" t="str">
        <f t="shared" si="48"/>
        <v/>
      </c>
      <c r="I470" s="435" t="str">
        <f t="shared" si="47"/>
        <v/>
      </c>
      <c r="J470" s="427" t="str">
        <f t="shared" si="49"/>
        <v/>
      </c>
      <c r="K470" s="382"/>
      <c r="L470" s="411"/>
      <c r="M470" s="425"/>
      <c r="O470" s="415" t="str">
        <f>IF(L470&gt;0,ROUNDDOWN((J470/AB470),2),"")</f>
        <v/>
      </c>
      <c r="P470" s="429" t="str">
        <f>IF(B470&gt;0,(#REF!*O470),"")</f>
        <v/>
      </c>
      <c r="Q470" s="285"/>
      <c r="R470" s="405"/>
      <c r="S470" s="405"/>
      <c r="T470" s="405"/>
      <c r="U470" s="406"/>
      <c r="V470" s="407" t="str">
        <f>IF(B470&gt;0,(R470-T470)+R470,"")</f>
        <v/>
      </c>
      <c r="W470" s="398"/>
      <c r="X470" s="292" t="str">
        <f>IF(B470&gt;0,IF(AE470&gt;0,(S470-R470)/(R470-T470),""),"")</f>
        <v/>
      </c>
      <c r="Y470" s="418" t="str">
        <f>IF(U470="","",IF(C470&gt;0,AK470,""))</f>
        <v/>
      </c>
      <c r="Z470" s="419" t="str">
        <f>IF(F470&gt;0,AK470+Z469,"")</f>
        <v/>
      </c>
      <c r="AA470" s="284"/>
      <c r="AB470" s="417" t="str">
        <f>IF(B470&gt;0,ABS(R470-T470)*-1,"")</f>
        <v/>
      </c>
      <c r="AC470" s="419" t="str">
        <f>IF(B470="","",IF(Q470="LONG",(U470-R470),(R470-U470)))</f>
        <v/>
      </c>
      <c r="AD470" s="390"/>
      <c r="AE470" s="396" t="str">
        <f t="shared" si="50"/>
        <v/>
      </c>
      <c r="AF470" s="397" t="str">
        <f t="shared" si="51"/>
        <v/>
      </c>
      <c r="AG470" s="392"/>
      <c r="AH470" s="437" t="str">
        <f>IF(B470&gt;0,(R470*O470),"")</f>
        <v/>
      </c>
      <c r="AI470" s="438" t="str">
        <f>IF(B470&gt;0,(U470*O470),"")</f>
        <v/>
      </c>
      <c r="AJ470" s="390"/>
      <c r="AK470" s="437" t="str">
        <f t="shared" si="52"/>
        <v/>
      </c>
      <c r="AL470" s="288" t="str">
        <f t="shared" si="53"/>
        <v/>
      </c>
      <c r="AM470" s="293"/>
    </row>
    <row r="471" spans="1:39" x14ac:dyDescent="0.3">
      <c r="A471" s="236"/>
      <c r="B471" s="401"/>
      <c r="C471" s="274"/>
      <c r="D471" s="285"/>
      <c r="E471" s="286"/>
      <c r="F471" s="286"/>
      <c r="G471" s="286"/>
      <c r="H471" s="287" t="str">
        <f t="shared" si="48"/>
        <v/>
      </c>
      <c r="I471" s="435" t="str">
        <f t="shared" si="47"/>
        <v/>
      </c>
      <c r="J471" s="427" t="str">
        <f t="shared" si="49"/>
        <v/>
      </c>
      <c r="K471" s="382"/>
      <c r="L471" s="411"/>
      <c r="M471" s="425"/>
      <c r="O471" s="415" t="str">
        <f>IF(L471&gt;0,ROUNDDOWN((J471/AB471),2),"")</f>
        <v/>
      </c>
      <c r="P471" s="429" t="str">
        <f>IF(B471&gt;0,(#REF!*O471),"")</f>
        <v/>
      </c>
      <c r="Q471" s="285"/>
      <c r="R471" s="405"/>
      <c r="S471" s="405"/>
      <c r="T471" s="405"/>
      <c r="U471" s="406"/>
      <c r="V471" s="407" t="str">
        <f>IF(B471&gt;0,(R471-T471)+R471,"")</f>
        <v/>
      </c>
      <c r="W471" s="398"/>
      <c r="X471" s="292" t="str">
        <f>IF(B471&gt;0,IF(AE471&gt;0,(S471-R471)/(R471-T471),""),"")</f>
        <v/>
      </c>
      <c r="Y471" s="418" t="str">
        <f>IF(U471="","",IF(C471&gt;0,AK471,""))</f>
        <v/>
      </c>
      <c r="Z471" s="419" t="str">
        <f>IF(F471&gt;0,AK471+Z470,"")</f>
        <v/>
      </c>
      <c r="AA471" s="284"/>
      <c r="AB471" s="417" t="str">
        <f>IF(B471&gt;0,ABS(R471-T471)*-1,"")</f>
        <v/>
      </c>
      <c r="AC471" s="419" t="str">
        <f>IF(B471="","",IF(Q471="LONG",(U471-R471),(R471-U471)))</f>
        <v/>
      </c>
      <c r="AD471" s="390"/>
      <c r="AE471" s="396" t="str">
        <f t="shared" si="50"/>
        <v/>
      </c>
      <c r="AF471" s="397" t="str">
        <f t="shared" si="51"/>
        <v/>
      </c>
      <c r="AG471" s="392"/>
      <c r="AH471" s="437" t="str">
        <f>IF(B471&gt;0,(R471*O471),"")</f>
        <v/>
      </c>
      <c r="AI471" s="438" t="str">
        <f>IF(B471&gt;0,(U471*O471),"")</f>
        <v/>
      </c>
      <c r="AJ471" s="390"/>
      <c r="AK471" s="437" t="str">
        <f t="shared" si="52"/>
        <v/>
      </c>
      <c r="AL471" s="288" t="str">
        <f t="shared" si="53"/>
        <v/>
      </c>
      <c r="AM471" s="293"/>
    </row>
    <row r="472" spans="1:39" x14ac:dyDescent="0.3">
      <c r="A472" s="236"/>
      <c r="B472" s="401"/>
      <c r="C472" s="274"/>
      <c r="D472" s="285"/>
      <c r="E472" s="286"/>
      <c r="F472" s="286"/>
      <c r="G472" s="286"/>
      <c r="H472" s="287" t="str">
        <f t="shared" si="48"/>
        <v/>
      </c>
      <c r="I472" s="435" t="str">
        <f t="shared" si="47"/>
        <v/>
      </c>
      <c r="J472" s="427" t="str">
        <f t="shared" si="49"/>
        <v/>
      </c>
      <c r="K472" s="382"/>
      <c r="L472" s="411"/>
      <c r="M472" s="425"/>
      <c r="O472" s="415" t="str">
        <f>IF(L472&gt;0,ROUNDDOWN((J472/AB472),2),"")</f>
        <v/>
      </c>
      <c r="P472" s="429" t="str">
        <f>IF(B472&gt;0,(#REF!*O472),"")</f>
        <v/>
      </c>
      <c r="Q472" s="285"/>
      <c r="R472" s="405"/>
      <c r="S472" s="405"/>
      <c r="T472" s="405"/>
      <c r="U472" s="406"/>
      <c r="V472" s="407" t="str">
        <f>IF(B472&gt;0,(R472-T472)+R472,"")</f>
        <v/>
      </c>
      <c r="W472" s="398"/>
      <c r="X472" s="292" t="str">
        <f>IF(B472&gt;0,IF(AE472&gt;0,(S472-R472)/(R472-T472),""),"")</f>
        <v/>
      </c>
      <c r="Y472" s="418" t="str">
        <f>IF(U472="","",IF(C472&gt;0,AK472,""))</f>
        <v/>
      </c>
      <c r="Z472" s="419" t="str">
        <f>IF(F472&gt;0,AK472+Z471,"")</f>
        <v/>
      </c>
      <c r="AA472" s="284"/>
      <c r="AB472" s="417" t="str">
        <f>IF(B472&gt;0,ABS(R472-T472)*-1,"")</f>
        <v/>
      </c>
      <c r="AC472" s="419" t="str">
        <f>IF(B472="","",IF(Q472="LONG",(U472-R472),(R472-U472)))</f>
        <v/>
      </c>
      <c r="AD472" s="390"/>
      <c r="AE472" s="396" t="str">
        <f t="shared" si="50"/>
        <v/>
      </c>
      <c r="AF472" s="397" t="str">
        <f t="shared" si="51"/>
        <v/>
      </c>
      <c r="AG472" s="392"/>
      <c r="AH472" s="437" t="str">
        <f>IF(B472&gt;0,(R472*O472),"")</f>
        <v/>
      </c>
      <c r="AI472" s="438" t="str">
        <f>IF(B472&gt;0,(U472*O472),"")</f>
        <v/>
      </c>
      <c r="AJ472" s="390"/>
      <c r="AK472" s="437" t="str">
        <f t="shared" si="52"/>
        <v/>
      </c>
      <c r="AL472" s="288" t="str">
        <f t="shared" si="53"/>
        <v/>
      </c>
      <c r="AM472" s="293"/>
    </row>
    <row r="473" spans="1:39" x14ac:dyDescent="0.3">
      <c r="A473" s="236"/>
      <c r="B473" s="401"/>
      <c r="C473" s="274"/>
      <c r="D473" s="285"/>
      <c r="E473" s="286"/>
      <c r="F473" s="286"/>
      <c r="G473" s="286"/>
      <c r="H473" s="287" t="str">
        <f t="shared" si="48"/>
        <v/>
      </c>
      <c r="I473" s="435" t="str">
        <f t="shared" si="47"/>
        <v/>
      </c>
      <c r="J473" s="427" t="str">
        <f t="shared" si="49"/>
        <v/>
      </c>
      <c r="K473" s="382"/>
      <c r="L473" s="411"/>
      <c r="M473" s="425"/>
      <c r="O473" s="415" t="str">
        <f>IF(L473&gt;0,ROUNDDOWN((J473/AB473),2),"")</f>
        <v/>
      </c>
      <c r="P473" s="429" t="str">
        <f>IF(B473&gt;0,(#REF!*O473),"")</f>
        <v/>
      </c>
      <c r="Q473" s="285"/>
      <c r="R473" s="405"/>
      <c r="S473" s="405"/>
      <c r="T473" s="405"/>
      <c r="U473" s="406"/>
      <c r="V473" s="407" t="str">
        <f>IF(B473&gt;0,(R473-T473)+R473,"")</f>
        <v/>
      </c>
      <c r="W473" s="398"/>
      <c r="X473" s="292" t="str">
        <f>IF(B473&gt;0,IF(AE473&gt;0,(S473-R473)/(R473-T473),""),"")</f>
        <v/>
      </c>
      <c r="Y473" s="418" t="str">
        <f>IF(U473="","",IF(C473&gt;0,AK473,""))</f>
        <v/>
      </c>
      <c r="Z473" s="419" t="str">
        <f>IF(F473&gt;0,AK473+Z472,"")</f>
        <v/>
      </c>
      <c r="AA473" s="284"/>
      <c r="AB473" s="417" t="str">
        <f>IF(B473&gt;0,ABS(R473-T473)*-1,"")</f>
        <v/>
      </c>
      <c r="AC473" s="419" t="str">
        <f>IF(B473="","",IF(Q473="LONG",(U473-R473),(R473-U473)))</f>
        <v/>
      </c>
      <c r="AD473" s="390"/>
      <c r="AE473" s="396" t="str">
        <f t="shared" si="50"/>
        <v/>
      </c>
      <c r="AF473" s="397" t="str">
        <f t="shared" si="51"/>
        <v/>
      </c>
      <c r="AG473" s="392"/>
      <c r="AH473" s="437" t="str">
        <f>IF(B473&gt;0,(R473*O473),"")</f>
        <v/>
      </c>
      <c r="AI473" s="438" t="str">
        <f>IF(B473&gt;0,(U473*O473),"")</f>
        <v/>
      </c>
      <c r="AJ473" s="390"/>
      <c r="AK473" s="437" t="str">
        <f t="shared" si="52"/>
        <v/>
      </c>
      <c r="AL473" s="288" t="str">
        <f t="shared" si="53"/>
        <v/>
      </c>
      <c r="AM473" s="293"/>
    </row>
    <row r="474" spans="1:39" x14ac:dyDescent="0.3">
      <c r="A474" s="236"/>
      <c r="B474" s="401"/>
      <c r="C474" s="274"/>
      <c r="D474" s="285"/>
      <c r="E474" s="286"/>
      <c r="F474" s="286"/>
      <c r="G474" s="286"/>
      <c r="H474" s="287" t="str">
        <f t="shared" si="48"/>
        <v/>
      </c>
      <c r="I474" s="435" t="str">
        <f t="shared" si="47"/>
        <v/>
      </c>
      <c r="J474" s="427" t="str">
        <f t="shared" si="49"/>
        <v/>
      </c>
      <c r="K474" s="382"/>
      <c r="L474" s="411"/>
      <c r="M474" s="425"/>
      <c r="O474" s="415" t="str">
        <f>IF(L474&gt;0,ROUNDDOWN((J474/AB474),2),"")</f>
        <v/>
      </c>
      <c r="P474" s="429" t="str">
        <f>IF(B474&gt;0,(#REF!*O474),"")</f>
        <v/>
      </c>
      <c r="Q474" s="285"/>
      <c r="R474" s="405"/>
      <c r="S474" s="405"/>
      <c r="T474" s="405"/>
      <c r="U474" s="406"/>
      <c r="V474" s="407" t="str">
        <f>IF(B474&gt;0,(R474-T474)+R474,"")</f>
        <v/>
      </c>
      <c r="W474" s="398"/>
      <c r="X474" s="292" t="str">
        <f>IF(B474&gt;0,IF(AE474&gt;0,(S474-R474)/(R474-T474),""),"")</f>
        <v/>
      </c>
      <c r="Y474" s="418" t="str">
        <f>IF(U474="","",IF(C474&gt;0,AK474,""))</f>
        <v/>
      </c>
      <c r="Z474" s="419" t="str">
        <f>IF(F474&gt;0,AK474+Z473,"")</f>
        <v/>
      </c>
      <c r="AA474" s="284"/>
      <c r="AB474" s="417" t="str">
        <f>IF(B474&gt;0,ABS(R474-T474)*-1,"")</f>
        <v/>
      </c>
      <c r="AC474" s="419" t="str">
        <f>IF(B474="","",IF(Q474="LONG",(U474-R474),(R474-U474)))</f>
        <v/>
      </c>
      <c r="AD474" s="390"/>
      <c r="AE474" s="396" t="str">
        <f t="shared" si="50"/>
        <v/>
      </c>
      <c r="AF474" s="397" t="str">
        <f t="shared" si="51"/>
        <v/>
      </c>
      <c r="AG474" s="392"/>
      <c r="AH474" s="437" t="str">
        <f>IF(B474&gt;0,(R474*O474),"")</f>
        <v/>
      </c>
      <c r="AI474" s="438" t="str">
        <f>IF(B474&gt;0,(U474*O474),"")</f>
        <v/>
      </c>
      <c r="AJ474" s="390"/>
      <c r="AK474" s="437" t="str">
        <f t="shared" si="52"/>
        <v/>
      </c>
      <c r="AL474" s="288" t="str">
        <f t="shared" si="53"/>
        <v/>
      </c>
      <c r="AM474" s="293"/>
    </row>
    <row r="475" spans="1:39" x14ac:dyDescent="0.3">
      <c r="A475" s="236"/>
      <c r="B475" s="401"/>
      <c r="C475" s="274"/>
      <c r="D475" s="285"/>
      <c r="E475" s="286"/>
      <c r="F475" s="286"/>
      <c r="G475" s="286"/>
      <c r="H475" s="287" t="str">
        <f t="shared" si="48"/>
        <v/>
      </c>
      <c r="I475" s="435" t="str">
        <f t="shared" si="47"/>
        <v/>
      </c>
      <c r="J475" s="427" t="str">
        <f t="shared" si="49"/>
        <v/>
      </c>
      <c r="K475" s="382"/>
      <c r="L475" s="411"/>
      <c r="M475" s="425"/>
      <c r="O475" s="415" t="str">
        <f>IF(L475&gt;0,ROUNDDOWN((J475/AB475),2),"")</f>
        <v/>
      </c>
      <c r="P475" s="429" t="str">
        <f>IF(B475&gt;0,(#REF!*O475),"")</f>
        <v/>
      </c>
      <c r="Q475" s="285"/>
      <c r="R475" s="405"/>
      <c r="S475" s="405"/>
      <c r="T475" s="405"/>
      <c r="U475" s="406"/>
      <c r="V475" s="407" t="str">
        <f>IF(B475&gt;0,(R475-T475)+R475,"")</f>
        <v/>
      </c>
      <c r="W475" s="398"/>
      <c r="X475" s="292" t="str">
        <f>IF(B475&gt;0,IF(AE475&gt;0,(S475-R475)/(R475-T475),""),"")</f>
        <v/>
      </c>
      <c r="Y475" s="418" t="str">
        <f>IF(U475="","",IF(C475&gt;0,AK475,""))</f>
        <v/>
      </c>
      <c r="Z475" s="419" t="str">
        <f>IF(F475&gt;0,AK475+Z474,"")</f>
        <v/>
      </c>
      <c r="AA475" s="284"/>
      <c r="AB475" s="417" t="str">
        <f>IF(B475&gt;0,ABS(R475-T475)*-1,"")</f>
        <v/>
      </c>
      <c r="AC475" s="419" t="str">
        <f>IF(B475="","",IF(Q475="LONG",(U475-R475),(R475-U475)))</f>
        <v/>
      </c>
      <c r="AD475" s="390"/>
      <c r="AE475" s="396" t="str">
        <f t="shared" si="50"/>
        <v/>
      </c>
      <c r="AF475" s="397" t="str">
        <f t="shared" si="51"/>
        <v/>
      </c>
      <c r="AG475" s="392"/>
      <c r="AH475" s="437" t="str">
        <f>IF(B475&gt;0,(R475*O475),"")</f>
        <v/>
      </c>
      <c r="AI475" s="438" t="str">
        <f>IF(B475&gt;0,(U475*O475),"")</f>
        <v/>
      </c>
      <c r="AJ475" s="390"/>
      <c r="AK475" s="437" t="str">
        <f t="shared" si="52"/>
        <v/>
      </c>
      <c r="AL475" s="288" t="str">
        <f t="shared" si="53"/>
        <v/>
      </c>
      <c r="AM475" s="293"/>
    </row>
    <row r="476" spans="1:39" x14ac:dyDescent="0.3">
      <c r="A476" s="236"/>
      <c r="B476" s="401"/>
      <c r="C476" s="274"/>
      <c r="D476" s="285"/>
      <c r="E476" s="286"/>
      <c r="F476" s="286"/>
      <c r="G476" s="286"/>
      <c r="H476" s="287" t="str">
        <f t="shared" si="48"/>
        <v/>
      </c>
      <c r="I476" s="435" t="str">
        <f t="shared" si="47"/>
        <v/>
      </c>
      <c r="J476" s="427" t="str">
        <f t="shared" si="49"/>
        <v/>
      </c>
      <c r="K476" s="382"/>
      <c r="L476" s="411"/>
      <c r="M476" s="425"/>
      <c r="O476" s="415" t="str">
        <f>IF(L476&gt;0,ROUNDDOWN((J476/AB476),2),"")</f>
        <v/>
      </c>
      <c r="P476" s="429" t="str">
        <f>IF(B476&gt;0,(#REF!*O476),"")</f>
        <v/>
      </c>
      <c r="Q476" s="285"/>
      <c r="R476" s="405"/>
      <c r="S476" s="405"/>
      <c r="T476" s="405"/>
      <c r="U476" s="406"/>
      <c r="V476" s="407" t="str">
        <f>IF(B476&gt;0,(R476-T476)+R476,"")</f>
        <v/>
      </c>
      <c r="W476" s="398"/>
      <c r="X476" s="292" t="str">
        <f>IF(B476&gt;0,IF(AE476&gt;0,(S476-R476)/(R476-T476),""),"")</f>
        <v/>
      </c>
      <c r="Y476" s="418" t="str">
        <f>IF(U476="","",IF(C476&gt;0,AK476,""))</f>
        <v/>
      </c>
      <c r="Z476" s="419" t="str">
        <f>IF(F476&gt;0,AK476+Z475,"")</f>
        <v/>
      </c>
      <c r="AA476" s="284"/>
      <c r="AB476" s="417" t="str">
        <f>IF(B476&gt;0,ABS(R476-T476)*-1,"")</f>
        <v/>
      </c>
      <c r="AC476" s="419" t="str">
        <f>IF(B476="","",IF(Q476="LONG",(U476-R476),(R476-U476)))</f>
        <v/>
      </c>
      <c r="AD476" s="390"/>
      <c r="AE476" s="396" t="str">
        <f t="shared" si="50"/>
        <v/>
      </c>
      <c r="AF476" s="397" t="str">
        <f t="shared" si="51"/>
        <v/>
      </c>
      <c r="AG476" s="392"/>
      <c r="AH476" s="437" t="str">
        <f>IF(B476&gt;0,(R476*O476),"")</f>
        <v/>
      </c>
      <c r="AI476" s="438" t="str">
        <f>IF(B476&gt;0,(U476*O476),"")</f>
        <v/>
      </c>
      <c r="AJ476" s="390"/>
      <c r="AK476" s="437" t="str">
        <f t="shared" si="52"/>
        <v/>
      </c>
      <c r="AL476" s="288" t="str">
        <f t="shared" si="53"/>
        <v/>
      </c>
      <c r="AM476" s="293"/>
    </row>
    <row r="477" spans="1:39" x14ac:dyDescent="0.3">
      <c r="A477" s="236"/>
      <c r="B477" s="401"/>
      <c r="C477" s="274"/>
      <c r="D477" s="285"/>
      <c r="E477" s="286"/>
      <c r="F477" s="286"/>
      <c r="G477" s="286"/>
      <c r="H477" s="287" t="str">
        <f t="shared" si="48"/>
        <v/>
      </c>
      <c r="I477" s="435" t="str">
        <f t="shared" si="47"/>
        <v/>
      </c>
      <c r="J477" s="427" t="str">
        <f t="shared" si="49"/>
        <v/>
      </c>
      <c r="K477" s="382"/>
      <c r="L477" s="411"/>
      <c r="M477" s="425"/>
      <c r="O477" s="415" t="str">
        <f>IF(L477&gt;0,ROUNDDOWN((J477/AB477),2),"")</f>
        <v/>
      </c>
      <c r="P477" s="429" t="str">
        <f>IF(B477&gt;0,(#REF!*O477),"")</f>
        <v/>
      </c>
      <c r="Q477" s="285"/>
      <c r="R477" s="405"/>
      <c r="S477" s="405"/>
      <c r="T477" s="405"/>
      <c r="U477" s="406"/>
      <c r="V477" s="407" t="str">
        <f>IF(B477&gt;0,(R477-T477)+R477,"")</f>
        <v/>
      </c>
      <c r="W477" s="398"/>
      <c r="X477" s="292" t="str">
        <f>IF(B477&gt;0,IF(AE477&gt;0,(S477-R477)/(R477-T477),""),"")</f>
        <v/>
      </c>
      <c r="Y477" s="418" t="str">
        <f>IF(U477="","",IF(C477&gt;0,AK477,""))</f>
        <v/>
      </c>
      <c r="Z477" s="419" t="str">
        <f>IF(F477&gt;0,AK477+Z476,"")</f>
        <v/>
      </c>
      <c r="AA477" s="284"/>
      <c r="AB477" s="417" t="str">
        <f>IF(B477&gt;0,ABS(R477-T477)*-1,"")</f>
        <v/>
      </c>
      <c r="AC477" s="419" t="str">
        <f>IF(B477="","",IF(Q477="LONG",(U477-R477),(R477-U477)))</f>
        <v/>
      </c>
      <c r="AD477" s="390"/>
      <c r="AE477" s="396" t="str">
        <f t="shared" si="50"/>
        <v/>
      </c>
      <c r="AF477" s="397" t="str">
        <f t="shared" si="51"/>
        <v/>
      </c>
      <c r="AG477" s="392"/>
      <c r="AH477" s="437" t="str">
        <f>IF(B477&gt;0,(R477*O477),"")</f>
        <v/>
      </c>
      <c r="AI477" s="438" t="str">
        <f>IF(B477&gt;0,(U477*O477),"")</f>
        <v/>
      </c>
      <c r="AJ477" s="390"/>
      <c r="AK477" s="437" t="str">
        <f t="shared" si="52"/>
        <v/>
      </c>
      <c r="AL477" s="288" t="str">
        <f t="shared" si="53"/>
        <v/>
      </c>
      <c r="AM477" s="293"/>
    </row>
    <row r="478" spans="1:39" x14ac:dyDescent="0.3">
      <c r="A478" s="236"/>
      <c r="B478" s="401"/>
      <c r="C478" s="274"/>
      <c r="D478" s="285"/>
      <c r="E478" s="286"/>
      <c r="F478" s="286"/>
      <c r="G478" s="286"/>
      <c r="H478" s="287" t="str">
        <f t="shared" si="48"/>
        <v/>
      </c>
      <c r="I478" s="435" t="str">
        <f t="shared" si="47"/>
        <v/>
      </c>
      <c r="J478" s="427" t="str">
        <f t="shared" si="49"/>
        <v/>
      </c>
      <c r="K478" s="382"/>
      <c r="L478" s="411"/>
      <c r="M478" s="425"/>
      <c r="O478" s="415" t="str">
        <f>IF(L478&gt;0,ROUNDDOWN((J478/AB478),2),"")</f>
        <v/>
      </c>
      <c r="P478" s="429" t="str">
        <f>IF(B478&gt;0,(#REF!*O478),"")</f>
        <v/>
      </c>
      <c r="Q478" s="285"/>
      <c r="R478" s="405"/>
      <c r="S478" s="405"/>
      <c r="T478" s="405"/>
      <c r="U478" s="406"/>
      <c r="V478" s="407" t="str">
        <f>IF(B478&gt;0,(R478-T478)+R478,"")</f>
        <v/>
      </c>
      <c r="W478" s="398"/>
      <c r="X478" s="292" t="str">
        <f>IF(B478&gt;0,IF(AE478&gt;0,(S478-R478)/(R478-T478),""),"")</f>
        <v/>
      </c>
      <c r="Y478" s="418" t="str">
        <f>IF(U478="","",IF(C478&gt;0,AK478,""))</f>
        <v/>
      </c>
      <c r="Z478" s="419" t="str">
        <f>IF(F478&gt;0,AK478+Z477,"")</f>
        <v/>
      </c>
      <c r="AA478" s="284"/>
      <c r="AB478" s="417" t="str">
        <f>IF(B478&gt;0,ABS(R478-T478)*-1,"")</f>
        <v/>
      </c>
      <c r="AC478" s="419" t="str">
        <f>IF(B478="","",IF(Q478="LONG",(U478-R478),(R478-U478)))</f>
        <v/>
      </c>
      <c r="AD478" s="390"/>
      <c r="AE478" s="396" t="str">
        <f t="shared" si="50"/>
        <v/>
      </c>
      <c r="AF478" s="397" t="str">
        <f t="shared" si="51"/>
        <v/>
      </c>
      <c r="AG478" s="392"/>
      <c r="AH478" s="437" t="str">
        <f>IF(B478&gt;0,(R478*O478),"")</f>
        <v/>
      </c>
      <c r="AI478" s="438" t="str">
        <f>IF(B478&gt;0,(U478*O478),"")</f>
        <v/>
      </c>
      <c r="AJ478" s="390"/>
      <c r="AK478" s="437" t="str">
        <f t="shared" si="52"/>
        <v/>
      </c>
      <c r="AL478" s="288" t="str">
        <f t="shared" si="53"/>
        <v/>
      </c>
      <c r="AM478" s="293"/>
    </row>
    <row r="479" spans="1:39" x14ac:dyDescent="0.3">
      <c r="A479" s="236"/>
      <c r="B479" s="401"/>
      <c r="C479" s="274"/>
      <c r="D479" s="285"/>
      <c r="E479" s="286"/>
      <c r="F479" s="286"/>
      <c r="G479" s="286"/>
      <c r="H479" s="287" t="str">
        <f t="shared" si="48"/>
        <v/>
      </c>
      <c r="I479" s="435" t="str">
        <f t="shared" si="47"/>
        <v/>
      </c>
      <c r="J479" s="427" t="str">
        <f t="shared" si="49"/>
        <v/>
      </c>
      <c r="K479" s="382"/>
      <c r="L479" s="411"/>
      <c r="M479" s="425"/>
      <c r="O479" s="415" t="str">
        <f>IF(L479&gt;0,ROUNDDOWN((J479/AB479),2),"")</f>
        <v/>
      </c>
      <c r="P479" s="429" t="str">
        <f>IF(B479&gt;0,(#REF!*O479),"")</f>
        <v/>
      </c>
      <c r="Q479" s="285"/>
      <c r="R479" s="405"/>
      <c r="S479" s="405"/>
      <c r="T479" s="405"/>
      <c r="U479" s="406"/>
      <c r="V479" s="407" t="str">
        <f>IF(B479&gt;0,(R479-T479)+R479,"")</f>
        <v/>
      </c>
      <c r="W479" s="398"/>
      <c r="X479" s="292" t="str">
        <f>IF(B479&gt;0,IF(AE479&gt;0,(S479-R479)/(R479-T479),""),"")</f>
        <v/>
      </c>
      <c r="Y479" s="418" t="str">
        <f>IF(U479="","",IF(C479&gt;0,AK479,""))</f>
        <v/>
      </c>
      <c r="Z479" s="419" t="str">
        <f>IF(F479&gt;0,AK479+Z478,"")</f>
        <v/>
      </c>
      <c r="AA479" s="284"/>
      <c r="AB479" s="417" t="str">
        <f>IF(B479&gt;0,ABS(R479-T479)*-1,"")</f>
        <v/>
      </c>
      <c r="AC479" s="419" t="str">
        <f>IF(B479="","",IF(Q479="LONG",(U479-R479),(R479-U479)))</f>
        <v/>
      </c>
      <c r="AD479" s="390"/>
      <c r="AE479" s="396" t="str">
        <f t="shared" si="50"/>
        <v/>
      </c>
      <c r="AF479" s="397" t="str">
        <f t="shared" si="51"/>
        <v/>
      </c>
      <c r="AG479" s="392"/>
      <c r="AH479" s="437" t="str">
        <f>IF(B479&gt;0,(R479*O479),"")</f>
        <v/>
      </c>
      <c r="AI479" s="438" t="str">
        <f>IF(B479&gt;0,(U479*O479),"")</f>
        <v/>
      </c>
      <c r="AJ479" s="390"/>
      <c r="AK479" s="437" t="str">
        <f t="shared" si="52"/>
        <v/>
      </c>
      <c r="AL479" s="288" t="str">
        <f t="shared" si="53"/>
        <v/>
      </c>
      <c r="AM479" s="293"/>
    </row>
    <row r="480" spans="1:39" x14ac:dyDescent="0.3">
      <c r="A480" s="236"/>
      <c r="B480" s="401"/>
      <c r="C480" s="274"/>
      <c r="D480" s="285"/>
      <c r="E480" s="286"/>
      <c r="F480" s="286"/>
      <c r="G480" s="286"/>
      <c r="H480" s="287" t="str">
        <f t="shared" si="48"/>
        <v/>
      </c>
      <c r="I480" s="435" t="str">
        <f t="shared" si="47"/>
        <v/>
      </c>
      <c r="J480" s="427" t="str">
        <f t="shared" si="49"/>
        <v/>
      </c>
      <c r="K480" s="382"/>
      <c r="L480" s="411"/>
      <c r="M480" s="425"/>
      <c r="O480" s="415" t="str">
        <f>IF(L480&gt;0,ROUNDDOWN((J480/AB480),2),"")</f>
        <v/>
      </c>
      <c r="P480" s="429" t="str">
        <f>IF(B480&gt;0,(#REF!*O480),"")</f>
        <v/>
      </c>
      <c r="Q480" s="285"/>
      <c r="R480" s="405"/>
      <c r="S480" s="405"/>
      <c r="T480" s="405"/>
      <c r="U480" s="406"/>
      <c r="V480" s="407" t="str">
        <f>IF(B480&gt;0,(R480-T480)+R480,"")</f>
        <v/>
      </c>
      <c r="W480" s="398"/>
      <c r="X480" s="292" t="str">
        <f>IF(B480&gt;0,IF(AE480&gt;0,(S480-R480)/(R480-T480),""),"")</f>
        <v/>
      </c>
      <c r="Y480" s="418" t="str">
        <f>IF(U480="","",IF(C480&gt;0,AK480,""))</f>
        <v/>
      </c>
      <c r="Z480" s="419" t="str">
        <f>IF(F480&gt;0,AK480+Z479,"")</f>
        <v/>
      </c>
      <c r="AA480" s="284"/>
      <c r="AB480" s="417" t="str">
        <f>IF(B480&gt;0,ABS(R480-T480)*-1,"")</f>
        <v/>
      </c>
      <c r="AC480" s="419" t="str">
        <f>IF(B480="","",IF(Q480="LONG",(U480-R480),(R480-U480)))</f>
        <v/>
      </c>
      <c r="AD480" s="390"/>
      <c r="AE480" s="396" t="str">
        <f t="shared" si="50"/>
        <v/>
      </c>
      <c r="AF480" s="397" t="str">
        <f t="shared" si="51"/>
        <v/>
      </c>
      <c r="AG480" s="392"/>
      <c r="AH480" s="437" t="str">
        <f>IF(B480&gt;0,(R480*O480),"")</f>
        <v/>
      </c>
      <c r="AI480" s="438" t="str">
        <f>IF(B480&gt;0,(U480*O480),"")</f>
        <v/>
      </c>
      <c r="AJ480" s="390"/>
      <c r="AK480" s="437" t="str">
        <f t="shared" si="52"/>
        <v/>
      </c>
      <c r="AL480" s="288" t="str">
        <f t="shared" si="53"/>
        <v/>
      </c>
      <c r="AM480" s="293"/>
    </row>
    <row r="481" spans="1:39" x14ac:dyDescent="0.3">
      <c r="A481" s="236"/>
      <c r="B481" s="401"/>
      <c r="C481" s="274"/>
      <c r="D481" s="285"/>
      <c r="E481" s="286"/>
      <c r="F481" s="286"/>
      <c r="G481" s="286"/>
      <c r="H481" s="287" t="str">
        <f t="shared" si="48"/>
        <v/>
      </c>
      <c r="I481" s="435" t="str">
        <f t="shared" si="47"/>
        <v/>
      </c>
      <c r="J481" s="427" t="str">
        <f t="shared" si="49"/>
        <v/>
      </c>
      <c r="K481" s="382"/>
      <c r="L481" s="411"/>
      <c r="M481" s="425"/>
      <c r="O481" s="415" t="str">
        <f>IF(L481&gt;0,ROUNDDOWN((J481/AB481),2),"")</f>
        <v/>
      </c>
      <c r="P481" s="429" t="str">
        <f>IF(B481&gt;0,(#REF!*O481),"")</f>
        <v/>
      </c>
      <c r="Q481" s="285"/>
      <c r="R481" s="405"/>
      <c r="S481" s="405"/>
      <c r="T481" s="405"/>
      <c r="U481" s="406"/>
      <c r="V481" s="407" t="str">
        <f>IF(B481&gt;0,(R481-T481)+R481,"")</f>
        <v/>
      </c>
      <c r="W481" s="398"/>
      <c r="X481" s="292" t="str">
        <f>IF(B481&gt;0,IF(AE481&gt;0,(S481-R481)/(R481-T481),""),"")</f>
        <v/>
      </c>
      <c r="Y481" s="418" t="str">
        <f>IF(U481="","",IF(C481&gt;0,AK481,""))</f>
        <v/>
      </c>
      <c r="Z481" s="419" t="str">
        <f>IF(F481&gt;0,AK481+Z480,"")</f>
        <v/>
      </c>
      <c r="AA481" s="284"/>
      <c r="AB481" s="417" t="str">
        <f>IF(B481&gt;0,ABS(R481-T481)*-1,"")</f>
        <v/>
      </c>
      <c r="AC481" s="419" t="str">
        <f>IF(B481="","",IF(Q481="LONG",(U481-R481),(R481-U481)))</f>
        <v/>
      </c>
      <c r="AD481" s="390"/>
      <c r="AE481" s="396" t="str">
        <f t="shared" si="50"/>
        <v/>
      </c>
      <c r="AF481" s="397" t="str">
        <f t="shared" si="51"/>
        <v/>
      </c>
      <c r="AG481" s="392"/>
      <c r="AH481" s="437" t="str">
        <f>IF(B481&gt;0,(R481*O481),"")</f>
        <v/>
      </c>
      <c r="AI481" s="438" t="str">
        <f>IF(B481&gt;0,(U481*O481),"")</f>
        <v/>
      </c>
      <c r="AJ481" s="390"/>
      <c r="AK481" s="437" t="str">
        <f t="shared" si="52"/>
        <v/>
      </c>
      <c r="AL481" s="288" t="str">
        <f t="shared" si="53"/>
        <v/>
      </c>
      <c r="AM481" s="293"/>
    </row>
    <row r="482" spans="1:39" x14ac:dyDescent="0.3">
      <c r="A482" s="236"/>
      <c r="B482" s="401"/>
      <c r="C482" s="274"/>
      <c r="D482" s="285"/>
      <c r="E482" s="286"/>
      <c r="F482" s="286"/>
      <c r="G482" s="286"/>
      <c r="H482" s="287" t="str">
        <f t="shared" si="48"/>
        <v/>
      </c>
      <c r="I482" s="435" t="str">
        <f t="shared" si="47"/>
        <v/>
      </c>
      <c r="J482" s="427" t="str">
        <f t="shared" si="49"/>
        <v/>
      </c>
      <c r="K482" s="382"/>
      <c r="L482" s="411"/>
      <c r="M482" s="425"/>
      <c r="O482" s="415" t="str">
        <f>IF(L482&gt;0,ROUNDDOWN((J482/AB482),2),"")</f>
        <v/>
      </c>
      <c r="P482" s="429" t="str">
        <f>IF(B482&gt;0,(#REF!*O482),"")</f>
        <v/>
      </c>
      <c r="Q482" s="285"/>
      <c r="R482" s="405"/>
      <c r="S482" s="405"/>
      <c r="T482" s="405"/>
      <c r="U482" s="406"/>
      <c r="V482" s="407" t="str">
        <f>IF(B482&gt;0,(R482-T482)+R482,"")</f>
        <v/>
      </c>
      <c r="W482" s="398"/>
      <c r="X482" s="292" t="str">
        <f>IF(B482&gt;0,IF(AE482&gt;0,(S482-R482)/(R482-T482),""),"")</f>
        <v/>
      </c>
      <c r="Y482" s="418" t="str">
        <f>IF(U482="","",IF(C482&gt;0,AK482,""))</f>
        <v/>
      </c>
      <c r="Z482" s="419" t="str">
        <f>IF(F482&gt;0,AK482+Z481,"")</f>
        <v/>
      </c>
      <c r="AA482" s="284"/>
      <c r="AB482" s="417" t="str">
        <f>IF(B482&gt;0,ABS(R482-T482)*-1,"")</f>
        <v/>
      </c>
      <c r="AC482" s="419" t="str">
        <f>IF(B482="","",IF(Q482="LONG",(U482-R482),(R482-U482)))</f>
        <v/>
      </c>
      <c r="AD482" s="390"/>
      <c r="AE482" s="396" t="str">
        <f t="shared" si="50"/>
        <v/>
      </c>
      <c r="AF482" s="397" t="str">
        <f t="shared" si="51"/>
        <v/>
      </c>
      <c r="AG482" s="392"/>
      <c r="AH482" s="437" t="str">
        <f>IF(B482&gt;0,(R482*O482),"")</f>
        <v/>
      </c>
      <c r="AI482" s="438" t="str">
        <f>IF(B482&gt;0,(U482*O482),"")</f>
        <v/>
      </c>
      <c r="AJ482" s="390"/>
      <c r="AK482" s="437" t="str">
        <f t="shared" si="52"/>
        <v/>
      </c>
      <c r="AL482" s="288" t="str">
        <f t="shared" si="53"/>
        <v/>
      </c>
      <c r="AM482" s="293"/>
    </row>
    <row r="483" spans="1:39" x14ac:dyDescent="0.3">
      <c r="A483" s="236"/>
      <c r="B483" s="401"/>
      <c r="C483" s="274"/>
      <c r="D483" s="285"/>
      <c r="E483" s="286"/>
      <c r="F483" s="286"/>
      <c r="G483" s="286"/>
      <c r="H483" s="287" t="str">
        <f t="shared" si="48"/>
        <v/>
      </c>
      <c r="I483" s="435" t="str">
        <f t="shared" si="47"/>
        <v/>
      </c>
      <c r="J483" s="427" t="str">
        <f t="shared" si="49"/>
        <v/>
      </c>
      <c r="K483" s="382"/>
      <c r="L483" s="411"/>
      <c r="M483" s="425"/>
      <c r="O483" s="415" t="str">
        <f>IF(L483&gt;0,ROUNDDOWN((J483/AB483),2),"")</f>
        <v/>
      </c>
      <c r="P483" s="429" t="str">
        <f>IF(B483&gt;0,(#REF!*O483),"")</f>
        <v/>
      </c>
      <c r="Q483" s="285"/>
      <c r="R483" s="405"/>
      <c r="S483" s="405"/>
      <c r="T483" s="405"/>
      <c r="U483" s="406"/>
      <c r="V483" s="407" t="str">
        <f>IF(B483&gt;0,(R483-T483)+R483,"")</f>
        <v/>
      </c>
      <c r="W483" s="398"/>
      <c r="X483" s="292" t="str">
        <f>IF(B483&gt;0,IF(AE483&gt;0,(S483-R483)/(R483-T483),""),"")</f>
        <v/>
      </c>
      <c r="Y483" s="418" t="str">
        <f>IF(U483="","",IF(C483&gt;0,AK483,""))</f>
        <v/>
      </c>
      <c r="Z483" s="419" t="str">
        <f>IF(F483&gt;0,AK483+Z482,"")</f>
        <v/>
      </c>
      <c r="AA483" s="284"/>
      <c r="AB483" s="417" t="str">
        <f>IF(B483&gt;0,ABS(R483-T483)*-1,"")</f>
        <v/>
      </c>
      <c r="AC483" s="419" t="str">
        <f>IF(B483="","",IF(Q483="LONG",(U483-R483),(R483-U483)))</f>
        <v/>
      </c>
      <c r="AD483" s="390"/>
      <c r="AE483" s="396" t="str">
        <f t="shared" si="50"/>
        <v/>
      </c>
      <c r="AF483" s="397" t="str">
        <f t="shared" si="51"/>
        <v/>
      </c>
      <c r="AG483" s="392"/>
      <c r="AH483" s="437" t="str">
        <f>IF(B483&gt;0,(R483*O483),"")</f>
        <v/>
      </c>
      <c r="AI483" s="438" t="str">
        <f>IF(B483&gt;0,(U483*O483),"")</f>
        <v/>
      </c>
      <c r="AJ483" s="390"/>
      <c r="AK483" s="437" t="str">
        <f t="shared" si="52"/>
        <v/>
      </c>
      <c r="AL483" s="288" t="str">
        <f t="shared" si="53"/>
        <v/>
      </c>
      <c r="AM483" s="293"/>
    </row>
    <row r="484" spans="1:39" x14ac:dyDescent="0.3">
      <c r="A484" s="236"/>
      <c r="B484" s="401"/>
      <c r="C484" s="274"/>
      <c r="D484" s="285"/>
      <c r="E484" s="286"/>
      <c r="F484" s="286"/>
      <c r="G484" s="286"/>
      <c r="H484" s="287" t="str">
        <f t="shared" si="48"/>
        <v/>
      </c>
      <c r="I484" s="435" t="str">
        <f t="shared" si="47"/>
        <v/>
      </c>
      <c r="J484" s="427" t="str">
        <f t="shared" si="49"/>
        <v/>
      </c>
      <c r="K484" s="382"/>
      <c r="L484" s="411"/>
      <c r="M484" s="425"/>
      <c r="O484" s="415" t="str">
        <f>IF(L484&gt;0,ROUNDDOWN((J484/AB484),2),"")</f>
        <v/>
      </c>
      <c r="P484" s="429" t="str">
        <f>IF(B484&gt;0,(#REF!*O484),"")</f>
        <v/>
      </c>
      <c r="Q484" s="285"/>
      <c r="R484" s="405"/>
      <c r="S484" s="405"/>
      <c r="T484" s="405"/>
      <c r="U484" s="406"/>
      <c r="V484" s="407" t="str">
        <f>IF(B484&gt;0,(R484-T484)+R484,"")</f>
        <v/>
      </c>
      <c r="W484" s="398"/>
      <c r="X484" s="292" t="str">
        <f>IF(B484&gt;0,IF(AE484&gt;0,(S484-R484)/(R484-T484),""),"")</f>
        <v/>
      </c>
      <c r="Y484" s="418" t="str">
        <f>IF(U484="","",IF(C484&gt;0,AK484,""))</f>
        <v/>
      </c>
      <c r="Z484" s="419" t="str">
        <f>IF(F484&gt;0,AK484+Z483,"")</f>
        <v/>
      </c>
      <c r="AA484" s="284"/>
      <c r="AB484" s="417" t="str">
        <f>IF(B484&gt;0,ABS(R484-T484)*-1,"")</f>
        <v/>
      </c>
      <c r="AC484" s="419" t="str">
        <f>IF(B484="","",IF(Q484="LONG",(U484-R484),(R484-U484)))</f>
        <v/>
      </c>
      <c r="AD484" s="390"/>
      <c r="AE484" s="396" t="str">
        <f t="shared" si="50"/>
        <v/>
      </c>
      <c r="AF484" s="397" t="str">
        <f t="shared" si="51"/>
        <v/>
      </c>
      <c r="AG484" s="392"/>
      <c r="AH484" s="437" t="str">
        <f>IF(B484&gt;0,(R484*O484),"")</f>
        <v/>
      </c>
      <c r="AI484" s="438" t="str">
        <f>IF(B484&gt;0,(U484*O484),"")</f>
        <v/>
      </c>
      <c r="AJ484" s="390"/>
      <c r="AK484" s="437" t="str">
        <f t="shared" si="52"/>
        <v/>
      </c>
      <c r="AL484" s="288" t="str">
        <f t="shared" si="53"/>
        <v/>
      </c>
      <c r="AM484" s="293"/>
    </row>
    <row r="485" spans="1:39" x14ac:dyDescent="0.3">
      <c r="A485" s="236"/>
      <c r="B485" s="401"/>
      <c r="C485" s="274"/>
      <c r="D485" s="285"/>
      <c r="E485" s="286"/>
      <c r="F485" s="286"/>
      <c r="G485" s="286"/>
      <c r="H485" s="287" t="str">
        <f t="shared" si="48"/>
        <v/>
      </c>
      <c r="I485" s="435" t="str">
        <f t="shared" si="47"/>
        <v/>
      </c>
      <c r="J485" s="427" t="str">
        <f t="shared" si="49"/>
        <v/>
      </c>
      <c r="K485" s="382"/>
      <c r="L485" s="411"/>
      <c r="M485" s="425"/>
      <c r="O485" s="415" t="str">
        <f>IF(L485&gt;0,ROUNDDOWN((J485/AB485),2),"")</f>
        <v/>
      </c>
      <c r="P485" s="429" t="str">
        <f>IF(B485&gt;0,(#REF!*O485),"")</f>
        <v/>
      </c>
      <c r="Q485" s="285"/>
      <c r="R485" s="405"/>
      <c r="S485" s="405"/>
      <c r="T485" s="405"/>
      <c r="U485" s="406"/>
      <c r="V485" s="407" t="str">
        <f>IF(B485&gt;0,(R485-T485)+R485,"")</f>
        <v/>
      </c>
      <c r="W485" s="398"/>
      <c r="X485" s="292" t="str">
        <f>IF(B485&gt;0,IF(AE485&gt;0,(S485-R485)/(R485-T485),""),"")</f>
        <v/>
      </c>
      <c r="Y485" s="418" t="str">
        <f>IF(U485="","",IF(C485&gt;0,AK485,""))</f>
        <v/>
      </c>
      <c r="Z485" s="419" t="str">
        <f>IF(F485&gt;0,AK485+Z484,"")</f>
        <v/>
      </c>
      <c r="AA485" s="284"/>
      <c r="AB485" s="417" t="str">
        <f>IF(B485&gt;0,ABS(R485-T485)*-1,"")</f>
        <v/>
      </c>
      <c r="AC485" s="419" t="str">
        <f>IF(B485="","",IF(Q485="LONG",(U485-R485),(R485-U485)))</f>
        <v/>
      </c>
      <c r="AD485" s="390"/>
      <c r="AE485" s="396" t="str">
        <f t="shared" si="50"/>
        <v/>
      </c>
      <c r="AF485" s="397" t="str">
        <f t="shared" si="51"/>
        <v/>
      </c>
      <c r="AG485" s="392"/>
      <c r="AH485" s="437" t="str">
        <f>IF(B485&gt;0,(R485*O485),"")</f>
        <v/>
      </c>
      <c r="AI485" s="438" t="str">
        <f>IF(B485&gt;0,(U485*O485),"")</f>
        <v/>
      </c>
      <c r="AJ485" s="390"/>
      <c r="AK485" s="437" t="str">
        <f t="shared" si="52"/>
        <v/>
      </c>
      <c r="AL485" s="288" t="str">
        <f t="shared" si="53"/>
        <v/>
      </c>
      <c r="AM485" s="293"/>
    </row>
    <row r="486" spans="1:39" x14ac:dyDescent="0.3">
      <c r="A486" s="236"/>
      <c r="B486" s="401"/>
      <c r="C486" s="274"/>
      <c r="D486" s="285"/>
      <c r="E486" s="286"/>
      <c r="F486" s="286"/>
      <c r="G486" s="286"/>
      <c r="H486" s="287" t="str">
        <f t="shared" si="48"/>
        <v/>
      </c>
      <c r="I486" s="435" t="str">
        <f t="shared" si="47"/>
        <v/>
      </c>
      <c r="J486" s="427" t="str">
        <f t="shared" si="49"/>
        <v/>
      </c>
      <c r="K486" s="382"/>
      <c r="L486" s="411"/>
      <c r="M486" s="425"/>
      <c r="O486" s="415" t="str">
        <f>IF(L486&gt;0,ROUNDDOWN((J486/AB486),2),"")</f>
        <v/>
      </c>
      <c r="P486" s="429" t="str">
        <f>IF(B486&gt;0,(#REF!*O486),"")</f>
        <v/>
      </c>
      <c r="Q486" s="285"/>
      <c r="R486" s="405"/>
      <c r="S486" s="405"/>
      <c r="T486" s="405"/>
      <c r="U486" s="406"/>
      <c r="V486" s="407" t="str">
        <f>IF(B486&gt;0,(R486-T486)+R486,"")</f>
        <v/>
      </c>
      <c r="W486" s="398"/>
      <c r="X486" s="292" t="str">
        <f>IF(B486&gt;0,IF(AE486&gt;0,(S486-R486)/(R486-T486),""),"")</f>
        <v/>
      </c>
      <c r="Y486" s="418" t="str">
        <f>IF(U486="","",IF(C486&gt;0,AK486,""))</f>
        <v/>
      </c>
      <c r="Z486" s="419" t="str">
        <f>IF(F486&gt;0,AK486+Z485,"")</f>
        <v/>
      </c>
      <c r="AA486" s="284"/>
      <c r="AB486" s="417" t="str">
        <f>IF(B486&gt;0,ABS(R486-T486)*-1,"")</f>
        <v/>
      </c>
      <c r="AC486" s="419" t="str">
        <f>IF(B486="","",IF(Q486="LONG",(U486-R486),(R486-U486)))</f>
        <v/>
      </c>
      <c r="AD486" s="390"/>
      <c r="AE486" s="396" t="str">
        <f t="shared" si="50"/>
        <v/>
      </c>
      <c r="AF486" s="397" t="str">
        <f t="shared" si="51"/>
        <v/>
      </c>
      <c r="AG486" s="392"/>
      <c r="AH486" s="437" t="str">
        <f>IF(B486&gt;0,(R486*O486),"")</f>
        <v/>
      </c>
      <c r="AI486" s="438" t="str">
        <f>IF(B486&gt;0,(U486*O486),"")</f>
        <v/>
      </c>
      <c r="AJ486" s="390"/>
      <c r="AK486" s="437" t="str">
        <f t="shared" si="52"/>
        <v/>
      </c>
      <c r="AL486" s="288" t="str">
        <f t="shared" si="53"/>
        <v/>
      </c>
      <c r="AM486" s="293"/>
    </row>
    <row r="487" spans="1:39" x14ac:dyDescent="0.3">
      <c r="A487" s="236"/>
      <c r="B487" s="401"/>
      <c r="C487" s="274"/>
      <c r="D487" s="285"/>
      <c r="E487" s="286"/>
      <c r="F487" s="286"/>
      <c r="G487" s="286"/>
      <c r="H487" s="287" t="str">
        <f t="shared" si="48"/>
        <v/>
      </c>
      <c r="I487" s="435" t="str">
        <f t="shared" si="47"/>
        <v/>
      </c>
      <c r="J487" s="427" t="str">
        <f t="shared" si="49"/>
        <v/>
      </c>
      <c r="K487" s="382"/>
      <c r="L487" s="411"/>
      <c r="M487" s="425"/>
      <c r="O487" s="415" t="str">
        <f>IF(L487&gt;0,ROUNDDOWN((J487/AB487),2),"")</f>
        <v/>
      </c>
      <c r="P487" s="429" t="str">
        <f>IF(B487&gt;0,(#REF!*O487),"")</f>
        <v/>
      </c>
      <c r="Q487" s="285"/>
      <c r="R487" s="405"/>
      <c r="S487" s="405"/>
      <c r="T487" s="405"/>
      <c r="U487" s="406"/>
      <c r="V487" s="407" t="str">
        <f>IF(B487&gt;0,(R487-T487)+R487,"")</f>
        <v/>
      </c>
      <c r="W487" s="398"/>
      <c r="X487" s="292" t="str">
        <f>IF(B487&gt;0,IF(AE487&gt;0,(S487-R487)/(R487-T487),""),"")</f>
        <v/>
      </c>
      <c r="Y487" s="418" t="str">
        <f>IF(U487="","",IF(C487&gt;0,AK487,""))</f>
        <v/>
      </c>
      <c r="Z487" s="419" t="str">
        <f>IF(F487&gt;0,AK487+Z486,"")</f>
        <v/>
      </c>
      <c r="AA487" s="284"/>
      <c r="AB487" s="417" t="str">
        <f>IF(B487&gt;0,ABS(R487-T487)*-1,"")</f>
        <v/>
      </c>
      <c r="AC487" s="419" t="str">
        <f>IF(B487="","",IF(Q487="LONG",(U487-R487),(R487-U487)))</f>
        <v/>
      </c>
      <c r="AD487" s="390"/>
      <c r="AE487" s="396" t="str">
        <f t="shared" si="50"/>
        <v/>
      </c>
      <c r="AF487" s="397" t="str">
        <f t="shared" si="51"/>
        <v/>
      </c>
      <c r="AG487" s="392"/>
      <c r="AH487" s="437" t="str">
        <f>IF(B487&gt;0,(R487*O487),"")</f>
        <v/>
      </c>
      <c r="AI487" s="438" t="str">
        <f>IF(B487&gt;0,(U487*O487),"")</f>
        <v/>
      </c>
      <c r="AJ487" s="390"/>
      <c r="AK487" s="437" t="str">
        <f t="shared" si="52"/>
        <v/>
      </c>
      <c r="AL487" s="288" t="str">
        <f t="shared" si="53"/>
        <v/>
      </c>
      <c r="AM487" s="293"/>
    </row>
    <row r="488" spans="1:39" x14ac:dyDescent="0.3">
      <c r="A488" s="236"/>
      <c r="B488" s="401"/>
      <c r="C488" s="274"/>
      <c r="D488" s="285"/>
      <c r="E488" s="286"/>
      <c r="F488" s="286"/>
      <c r="G488" s="286"/>
      <c r="H488" s="287" t="str">
        <f t="shared" si="48"/>
        <v/>
      </c>
      <c r="I488" s="435" t="str">
        <f t="shared" si="47"/>
        <v/>
      </c>
      <c r="J488" s="427" t="str">
        <f t="shared" si="49"/>
        <v/>
      </c>
      <c r="K488" s="382"/>
      <c r="L488" s="411"/>
      <c r="M488" s="425"/>
      <c r="O488" s="415" t="str">
        <f>IF(L488&gt;0,ROUNDDOWN((J488/AB488),2),"")</f>
        <v/>
      </c>
      <c r="P488" s="429" t="str">
        <f>IF(B488&gt;0,(#REF!*O488),"")</f>
        <v/>
      </c>
      <c r="Q488" s="285"/>
      <c r="R488" s="405"/>
      <c r="S488" s="405"/>
      <c r="T488" s="405"/>
      <c r="U488" s="406"/>
      <c r="V488" s="407" t="str">
        <f>IF(B488&gt;0,(R488-T488)+R488,"")</f>
        <v/>
      </c>
      <c r="W488" s="398"/>
      <c r="X488" s="292" t="str">
        <f>IF(B488&gt;0,IF(AE488&gt;0,(S488-R488)/(R488-T488),""),"")</f>
        <v/>
      </c>
      <c r="Y488" s="418" t="str">
        <f>IF(U488="","",IF(C488&gt;0,AK488,""))</f>
        <v/>
      </c>
      <c r="Z488" s="419" t="str">
        <f>IF(F488&gt;0,AK488+Z487,"")</f>
        <v/>
      </c>
      <c r="AA488" s="284"/>
      <c r="AB488" s="417" t="str">
        <f>IF(B488&gt;0,ABS(R488-T488)*-1,"")</f>
        <v/>
      </c>
      <c r="AC488" s="419" t="str">
        <f>IF(B488="","",IF(Q488="LONG",(U488-R488),(R488-U488)))</f>
        <v/>
      </c>
      <c r="AD488" s="390"/>
      <c r="AE488" s="396" t="str">
        <f t="shared" si="50"/>
        <v/>
      </c>
      <c r="AF488" s="397" t="str">
        <f t="shared" si="51"/>
        <v/>
      </c>
      <c r="AG488" s="392"/>
      <c r="AH488" s="437" t="str">
        <f>IF(B488&gt;0,(R488*O488),"")</f>
        <v/>
      </c>
      <c r="AI488" s="438" t="str">
        <f>IF(B488&gt;0,(U488*O488),"")</f>
        <v/>
      </c>
      <c r="AJ488" s="390"/>
      <c r="AK488" s="437" t="str">
        <f t="shared" si="52"/>
        <v/>
      </c>
      <c r="AL488" s="288" t="str">
        <f t="shared" si="53"/>
        <v/>
      </c>
      <c r="AM488" s="293"/>
    </row>
    <row r="489" spans="1:39" x14ac:dyDescent="0.3">
      <c r="A489" s="236"/>
      <c r="B489" s="401"/>
      <c r="C489" s="274"/>
      <c r="D489" s="285"/>
      <c r="E489" s="286"/>
      <c r="F489" s="286"/>
      <c r="G489" s="286"/>
      <c r="H489" s="287" t="str">
        <f t="shared" si="48"/>
        <v/>
      </c>
      <c r="I489" s="435" t="str">
        <f t="shared" si="47"/>
        <v/>
      </c>
      <c r="J489" s="427" t="str">
        <f t="shared" si="49"/>
        <v/>
      </c>
      <c r="K489" s="382"/>
      <c r="L489" s="411"/>
      <c r="M489" s="425"/>
      <c r="O489" s="415" t="str">
        <f>IF(L489&gt;0,ROUNDDOWN((J489/AB489),2),"")</f>
        <v/>
      </c>
      <c r="P489" s="429" t="str">
        <f>IF(B489&gt;0,(#REF!*O489),"")</f>
        <v/>
      </c>
      <c r="Q489" s="285"/>
      <c r="R489" s="405"/>
      <c r="S489" s="405"/>
      <c r="T489" s="405"/>
      <c r="U489" s="406"/>
      <c r="V489" s="407" t="str">
        <f>IF(B489&gt;0,(R489-T489)+R489,"")</f>
        <v/>
      </c>
      <c r="W489" s="398"/>
      <c r="X489" s="292" t="str">
        <f>IF(B489&gt;0,IF(AE489&gt;0,(S489-R489)/(R489-T489),""),"")</f>
        <v/>
      </c>
      <c r="Y489" s="418" t="str">
        <f>IF(U489="","",IF(C489&gt;0,AK489,""))</f>
        <v/>
      </c>
      <c r="Z489" s="419" t="str">
        <f>IF(F489&gt;0,AK489+Z488,"")</f>
        <v/>
      </c>
      <c r="AA489" s="284"/>
      <c r="AB489" s="417" t="str">
        <f>IF(B489&gt;0,ABS(R489-T489)*-1,"")</f>
        <v/>
      </c>
      <c r="AC489" s="419" t="str">
        <f>IF(B489="","",IF(Q489="LONG",(U489-R489),(R489-U489)))</f>
        <v/>
      </c>
      <c r="AD489" s="390"/>
      <c r="AE489" s="396" t="str">
        <f t="shared" si="50"/>
        <v/>
      </c>
      <c r="AF489" s="397" t="str">
        <f t="shared" si="51"/>
        <v/>
      </c>
      <c r="AG489" s="392"/>
      <c r="AH489" s="437" t="str">
        <f>IF(B489&gt;0,(R489*O489),"")</f>
        <v/>
      </c>
      <c r="AI489" s="438" t="str">
        <f>IF(B489&gt;0,(U489*O489),"")</f>
        <v/>
      </c>
      <c r="AJ489" s="390"/>
      <c r="AK489" s="437" t="str">
        <f t="shared" si="52"/>
        <v/>
      </c>
      <c r="AL489" s="288" t="str">
        <f t="shared" si="53"/>
        <v/>
      </c>
      <c r="AM489" s="293"/>
    </row>
    <row r="490" spans="1:39" x14ac:dyDescent="0.3">
      <c r="A490" s="236"/>
      <c r="B490" s="401"/>
      <c r="C490" s="274"/>
      <c r="D490" s="285"/>
      <c r="E490" s="286"/>
      <c r="F490" s="286"/>
      <c r="G490" s="286"/>
      <c r="H490" s="287" t="str">
        <f t="shared" si="48"/>
        <v/>
      </c>
      <c r="I490" s="435" t="str">
        <f t="shared" si="47"/>
        <v/>
      </c>
      <c r="J490" s="427" t="str">
        <f t="shared" si="49"/>
        <v/>
      </c>
      <c r="K490" s="382"/>
      <c r="L490" s="411"/>
      <c r="M490" s="425"/>
      <c r="O490" s="415" t="str">
        <f>IF(L490&gt;0,ROUNDDOWN((J490/AB490),2),"")</f>
        <v/>
      </c>
      <c r="P490" s="429" t="str">
        <f>IF(B490&gt;0,(#REF!*O490),"")</f>
        <v/>
      </c>
      <c r="Q490" s="285"/>
      <c r="R490" s="405"/>
      <c r="S490" s="405"/>
      <c r="T490" s="405"/>
      <c r="U490" s="406"/>
      <c r="V490" s="407" t="str">
        <f>IF(B490&gt;0,(R490-T490)+R490,"")</f>
        <v/>
      </c>
      <c r="W490" s="398"/>
      <c r="X490" s="292" t="str">
        <f>IF(B490&gt;0,IF(AE490&gt;0,(S490-R490)/(R490-T490),""),"")</f>
        <v/>
      </c>
      <c r="Y490" s="418" t="str">
        <f>IF(U490="","",IF(C490&gt;0,AK490,""))</f>
        <v/>
      </c>
      <c r="Z490" s="419" t="str">
        <f>IF(F490&gt;0,AK490+Z489,"")</f>
        <v/>
      </c>
      <c r="AA490" s="284"/>
      <c r="AB490" s="417" t="str">
        <f>IF(B490&gt;0,ABS(R490-T490)*-1,"")</f>
        <v/>
      </c>
      <c r="AC490" s="419" t="str">
        <f>IF(B490="","",IF(Q490="LONG",(U490-R490),(R490-U490)))</f>
        <v/>
      </c>
      <c r="AD490" s="390"/>
      <c r="AE490" s="396" t="str">
        <f t="shared" si="50"/>
        <v/>
      </c>
      <c r="AF490" s="397" t="str">
        <f t="shared" si="51"/>
        <v/>
      </c>
      <c r="AG490" s="392"/>
      <c r="AH490" s="437" t="str">
        <f>IF(B490&gt;0,(R490*O490),"")</f>
        <v/>
      </c>
      <c r="AI490" s="438" t="str">
        <f>IF(B490&gt;0,(U490*O490),"")</f>
        <v/>
      </c>
      <c r="AJ490" s="390"/>
      <c r="AK490" s="437" t="str">
        <f t="shared" si="52"/>
        <v/>
      </c>
      <c r="AL490" s="288" t="str">
        <f t="shared" si="53"/>
        <v/>
      </c>
      <c r="AM490" s="293"/>
    </row>
    <row r="491" spans="1:39" x14ac:dyDescent="0.3">
      <c r="A491" s="236"/>
      <c r="B491" s="401"/>
      <c r="C491" s="274"/>
      <c r="D491" s="285"/>
      <c r="E491" s="286"/>
      <c r="F491" s="286"/>
      <c r="G491" s="286"/>
      <c r="H491" s="287" t="str">
        <f t="shared" si="48"/>
        <v/>
      </c>
      <c r="I491" s="435" t="str">
        <f t="shared" si="47"/>
        <v/>
      </c>
      <c r="J491" s="427" t="str">
        <f t="shared" si="49"/>
        <v/>
      </c>
      <c r="K491" s="382"/>
      <c r="L491" s="411"/>
      <c r="M491" s="425"/>
      <c r="O491" s="415" t="str">
        <f>IF(L491&gt;0,ROUNDDOWN((J491/AB491),2),"")</f>
        <v/>
      </c>
      <c r="P491" s="429" t="str">
        <f>IF(B491&gt;0,(#REF!*O491),"")</f>
        <v/>
      </c>
      <c r="Q491" s="285"/>
      <c r="R491" s="405"/>
      <c r="S491" s="405"/>
      <c r="T491" s="405"/>
      <c r="U491" s="406"/>
      <c r="V491" s="407" t="str">
        <f>IF(B491&gt;0,(R491-T491)+R491,"")</f>
        <v/>
      </c>
      <c r="W491" s="398"/>
      <c r="X491" s="292" t="str">
        <f>IF(B491&gt;0,IF(AE491&gt;0,(S491-R491)/(R491-T491),""),"")</f>
        <v/>
      </c>
      <c r="Y491" s="418" t="str">
        <f>IF(U491="","",IF(C491&gt;0,AK491,""))</f>
        <v/>
      </c>
      <c r="Z491" s="419" t="str">
        <f>IF(F491&gt;0,AK491+Z490,"")</f>
        <v/>
      </c>
      <c r="AA491" s="284"/>
      <c r="AB491" s="417" t="str">
        <f>IF(B491&gt;0,ABS(R491-T491)*-1,"")</f>
        <v/>
      </c>
      <c r="AC491" s="419" t="str">
        <f>IF(B491="","",IF(Q491="LONG",(U491-R491),(R491-U491)))</f>
        <v/>
      </c>
      <c r="AD491" s="390"/>
      <c r="AE491" s="396" t="str">
        <f t="shared" si="50"/>
        <v/>
      </c>
      <c r="AF491" s="397" t="str">
        <f t="shared" si="51"/>
        <v/>
      </c>
      <c r="AG491" s="392"/>
      <c r="AH491" s="437" t="str">
        <f>IF(B491&gt;0,(R491*O491),"")</f>
        <v/>
      </c>
      <c r="AI491" s="438" t="str">
        <f>IF(B491&gt;0,(U491*O491),"")</f>
        <v/>
      </c>
      <c r="AJ491" s="390"/>
      <c r="AK491" s="437" t="str">
        <f t="shared" si="52"/>
        <v/>
      </c>
      <c r="AL491" s="288" t="str">
        <f t="shared" si="53"/>
        <v/>
      </c>
      <c r="AM491" s="293"/>
    </row>
    <row r="492" spans="1:39" x14ac:dyDescent="0.3">
      <c r="A492" s="236"/>
      <c r="B492" s="401"/>
      <c r="C492" s="274"/>
      <c r="D492" s="285"/>
      <c r="E492" s="286"/>
      <c r="F492" s="286"/>
      <c r="G492" s="286"/>
      <c r="H492" s="287" t="str">
        <f t="shared" si="48"/>
        <v/>
      </c>
      <c r="I492" s="435" t="str">
        <f t="shared" si="47"/>
        <v/>
      </c>
      <c r="J492" s="427" t="str">
        <f t="shared" si="49"/>
        <v/>
      </c>
      <c r="K492" s="382"/>
      <c r="L492" s="411"/>
      <c r="M492" s="425"/>
      <c r="O492" s="415" t="str">
        <f>IF(L492&gt;0,ROUNDDOWN((J492/AB492),2),"")</f>
        <v/>
      </c>
      <c r="P492" s="429" t="str">
        <f>IF(B492&gt;0,(#REF!*O492),"")</f>
        <v/>
      </c>
      <c r="Q492" s="285"/>
      <c r="R492" s="405"/>
      <c r="S492" s="405"/>
      <c r="T492" s="405"/>
      <c r="U492" s="406"/>
      <c r="V492" s="407" t="str">
        <f>IF(B492&gt;0,(R492-T492)+R492,"")</f>
        <v/>
      </c>
      <c r="W492" s="398"/>
      <c r="X492" s="292" t="str">
        <f>IF(B492&gt;0,IF(AE492&gt;0,(S492-R492)/(R492-T492),""),"")</f>
        <v/>
      </c>
      <c r="Y492" s="418" t="str">
        <f>IF(U492="","",IF(C492&gt;0,AK492,""))</f>
        <v/>
      </c>
      <c r="Z492" s="419" t="str">
        <f>IF(F492&gt;0,AK492+Z491,"")</f>
        <v/>
      </c>
      <c r="AA492" s="284"/>
      <c r="AB492" s="417" t="str">
        <f>IF(B492&gt;0,ABS(R492-T492)*-1,"")</f>
        <v/>
      </c>
      <c r="AC492" s="419" t="str">
        <f>IF(B492="","",IF(Q492="LONG",(U492-R492),(R492-U492)))</f>
        <v/>
      </c>
      <c r="AD492" s="390"/>
      <c r="AE492" s="396" t="str">
        <f t="shared" si="50"/>
        <v/>
      </c>
      <c r="AF492" s="397" t="str">
        <f t="shared" si="51"/>
        <v/>
      </c>
      <c r="AG492" s="392"/>
      <c r="AH492" s="437" t="str">
        <f>IF(B492&gt;0,(R492*O492),"")</f>
        <v/>
      </c>
      <c r="AI492" s="438" t="str">
        <f>IF(B492&gt;0,(U492*O492),"")</f>
        <v/>
      </c>
      <c r="AJ492" s="390"/>
      <c r="AK492" s="437" t="str">
        <f t="shared" si="52"/>
        <v/>
      </c>
      <c r="AL492" s="288" t="str">
        <f t="shared" si="53"/>
        <v/>
      </c>
      <c r="AM492" s="293"/>
    </row>
    <row r="493" spans="1:39" x14ac:dyDescent="0.3">
      <c r="A493" s="236"/>
      <c r="B493" s="401"/>
      <c r="C493" s="274"/>
      <c r="D493" s="285"/>
      <c r="E493" s="286"/>
      <c r="F493" s="286"/>
      <c r="G493" s="286"/>
      <c r="H493" s="287" t="str">
        <f t="shared" si="48"/>
        <v/>
      </c>
      <c r="I493" s="435" t="str">
        <f t="shared" si="47"/>
        <v/>
      </c>
      <c r="J493" s="427" t="str">
        <f t="shared" si="49"/>
        <v/>
      </c>
      <c r="K493" s="382"/>
      <c r="L493" s="411"/>
      <c r="M493" s="425"/>
      <c r="O493" s="415" t="str">
        <f>IF(L493&gt;0,ROUNDDOWN((J493/AB493),2),"")</f>
        <v/>
      </c>
      <c r="P493" s="429" t="str">
        <f>IF(B493&gt;0,(#REF!*O493),"")</f>
        <v/>
      </c>
      <c r="Q493" s="285"/>
      <c r="R493" s="405"/>
      <c r="S493" s="405"/>
      <c r="T493" s="405"/>
      <c r="U493" s="406"/>
      <c r="V493" s="407" t="str">
        <f>IF(B493&gt;0,(R493-T493)+R493,"")</f>
        <v/>
      </c>
      <c r="W493" s="398"/>
      <c r="X493" s="292" t="str">
        <f>IF(B493&gt;0,IF(AE493&gt;0,(S493-R493)/(R493-T493),""),"")</f>
        <v/>
      </c>
      <c r="Y493" s="418" t="str">
        <f>IF(U493="","",IF(C493&gt;0,AK493,""))</f>
        <v/>
      </c>
      <c r="Z493" s="419" t="str">
        <f>IF(F493&gt;0,AK493+Z492,"")</f>
        <v/>
      </c>
      <c r="AA493" s="284"/>
      <c r="AB493" s="417" t="str">
        <f>IF(B493&gt;0,ABS(R493-T493)*-1,"")</f>
        <v/>
      </c>
      <c r="AC493" s="419" t="str">
        <f>IF(B493="","",IF(Q493="LONG",(U493-R493),(R493-U493)))</f>
        <v/>
      </c>
      <c r="AD493" s="390"/>
      <c r="AE493" s="396" t="str">
        <f t="shared" si="50"/>
        <v/>
      </c>
      <c r="AF493" s="397" t="str">
        <f t="shared" si="51"/>
        <v/>
      </c>
      <c r="AG493" s="392"/>
      <c r="AH493" s="437" t="str">
        <f>IF(B493&gt;0,(R493*O493),"")</f>
        <v/>
      </c>
      <c r="AI493" s="438" t="str">
        <f>IF(B493&gt;0,(U493*O493),"")</f>
        <v/>
      </c>
      <c r="AJ493" s="390"/>
      <c r="AK493" s="437" t="str">
        <f t="shared" si="52"/>
        <v/>
      </c>
      <c r="AL493" s="288" t="str">
        <f t="shared" si="53"/>
        <v/>
      </c>
      <c r="AM493" s="293"/>
    </row>
    <row r="494" spans="1:39" x14ac:dyDescent="0.3">
      <c r="A494" s="236"/>
      <c r="B494" s="401"/>
      <c r="C494" s="274"/>
      <c r="D494" s="285"/>
      <c r="E494" s="286"/>
      <c r="F494" s="286"/>
      <c r="G494" s="286"/>
      <c r="H494" s="287" t="str">
        <f t="shared" si="48"/>
        <v/>
      </c>
      <c r="I494" s="435" t="str">
        <f t="shared" si="47"/>
        <v/>
      </c>
      <c r="J494" s="427" t="str">
        <f t="shared" si="49"/>
        <v/>
      </c>
      <c r="K494" s="382"/>
      <c r="L494" s="411"/>
      <c r="M494" s="425"/>
      <c r="O494" s="415" t="str">
        <f>IF(L494&gt;0,ROUNDDOWN((J494/AB494),2),"")</f>
        <v/>
      </c>
      <c r="P494" s="429" t="str">
        <f>IF(B494&gt;0,(#REF!*O494),"")</f>
        <v/>
      </c>
      <c r="Q494" s="285"/>
      <c r="R494" s="405"/>
      <c r="S494" s="405"/>
      <c r="T494" s="405"/>
      <c r="U494" s="406"/>
      <c r="V494" s="407" t="str">
        <f>IF(B494&gt;0,(R494-T494)+R494,"")</f>
        <v/>
      </c>
      <c r="W494" s="398"/>
      <c r="X494" s="292" t="str">
        <f>IF(B494&gt;0,IF(AE494&gt;0,(S494-R494)/(R494-T494),""),"")</f>
        <v/>
      </c>
      <c r="Y494" s="418" t="str">
        <f>IF(U494="","",IF(C494&gt;0,AK494,""))</f>
        <v/>
      </c>
      <c r="Z494" s="419" t="str">
        <f>IF(F494&gt;0,AK494+Z493,"")</f>
        <v/>
      </c>
      <c r="AA494" s="284"/>
      <c r="AB494" s="417" t="str">
        <f>IF(B494&gt;0,ABS(R494-T494)*-1,"")</f>
        <v/>
      </c>
      <c r="AC494" s="419" t="str">
        <f>IF(B494="","",IF(Q494="LONG",(U494-R494),(R494-U494)))</f>
        <v/>
      </c>
      <c r="AD494" s="390"/>
      <c r="AE494" s="396" t="str">
        <f t="shared" si="50"/>
        <v/>
      </c>
      <c r="AF494" s="397" t="str">
        <f t="shared" si="51"/>
        <v/>
      </c>
      <c r="AG494" s="392"/>
      <c r="AH494" s="437" t="str">
        <f>IF(B494&gt;0,(R494*O494),"")</f>
        <v/>
      </c>
      <c r="AI494" s="438" t="str">
        <f>IF(B494&gt;0,(U494*O494),"")</f>
        <v/>
      </c>
      <c r="AJ494" s="390"/>
      <c r="AK494" s="437" t="str">
        <f t="shared" si="52"/>
        <v/>
      </c>
      <c r="AL494" s="288" t="str">
        <f t="shared" si="53"/>
        <v/>
      </c>
      <c r="AM494" s="293"/>
    </row>
    <row r="495" spans="1:39" x14ac:dyDescent="0.3">
      <c r="A495" s="236"/>
      <c r="B495" s="401"/>
      <c r="C495" s="274"/>
      <c r="D495" s="285"/>
      <c r="E495" s="286"/>
      <c r="F495" s="286"/>
      <c r="G495" s="286"/>
      <c r="H495" s="287" t="str">
        <f t="shared" si="48"/>
        <v/>
      </c>
      <c r="I495" s="435" t="str">
        <f t="shared" si="47"/>
        <v/>
      </c>
      <c r="J495" s="427" t="str">
        <f t="shared" si="49"/>
        <v/>
      </c>
      <c r="K495" s="382"/>
      <c r="L495" s="411"/>
      <c r="M495" s="425"/>
      <c r="O495" s="415" t="str">
        <f>IF(L495&gt;0,ROUNDDOWN((J495/AB495),2),"")</f>
        <v/>
      </c>
      <c r="P495" s="429" t="str">
        <f>IF(B495&gt;0,(#REF!*O495),"")</f>
        <v/>
      </c>
      <c r="Q495" s="285"/>
      <c r="R495" s="405"/>
      <c r="S495" s="405"/>
      <c r="T495" s="405"/>
      <c r="U495" s="406"/>
      <c r="V495" s="407" t="str">
        <f>IF(B495&gt;0,(R495-T495)+R495,"")</f>
        <v/>
      </c>
      <c r="W495" s="398"/>
      <c r="X495" s="292" t="str">
        <f>IF(B495&gt;0,IF(AE495&gt;0,(S495-R495)/(R495-T495),""),"")</f>
        <v/>
      </c>
      <c r="Y495" s="418" t="str">
        <f>IF(U495="","",IF(C495&gt;0,AK495,""))</f>
        <v/>
      </c>
      <c r="Z495" s="419" t="str">
        <f>IF(F495&gt;0,AK495+Z494,"")</f>
        <v/>
      </c>
      <c r="AA495" s="284"/>
      <c r="AB495" s="417" t="str">
        <f>IF(B495&gt;0,ABS(R495-T495)*-1,"")</f>
        <v/>
      </c>
      <c r="AC495" s="419" t="str">
        <f>IF(B495="","",IF(Q495="LONG",(U495-R495),(R495-U495)))</f>
        <v/>
      </c>
      <c r="AD495" s="390"/>
      <c r="AE495" s="396" t="str">
        <f t="shared" si="50"/>
        <v/>
      </c>
      <c r="AF495" s="397" t="str">
        <f t="shared" si="51"/>
        <v/>
      </c>
      <c r="AG495" s="392"/>
      <c r="AH495" s="437" t="str">
        <f>IF(B495&gt;0,(R495*O495),"")</f>
        <v/>
      </c>
      <c r="AI495" s="438" t="str">
        <f>IF(B495&gt;0,(U495*O495),"")</f>
        <v/>
      </c>
      <c r="AJ495" s="390"/>
      <c r="AK495" s="437" t="str">
        <f t="shared" si="52"/>
        <v/>
      </c>
      <c r="AL495" s="288" t="str">
        <f t="shared" si="53"/>
        <v/>
      </c>
      <c r="AM495" s="293"/>
    </row>
    <row r="496" spans="1:39" x14ac:dyDescent="0.3">
      <c r="A496" s="236"/>
      <c r="B496" s="401"/>
      <c r="C496" s="274"/>
      <c r="D496" s="285"/>
      <c r="E496" s="286"/>
      <c r="F496" s="286"/>
      <c r="G496" s="286"/>
      <c r="H496" s="287" t="str">
        <f t="shared" si="48"/>
        <v/>
      </c>
      <c r="I496" s="435" t="str">
        <f t="shared" si="47"/>
        <v/>
      </c>
      <c r="J496" s="427" t="str">
        <f t="shared" si="49"/>
        <v/>
      </c>
      <c r="K496" s="382"/>
      <c r="L496" s="411"/>
      <c r="M496" s="425"/>
      <c r="O496" s="415" t="str">
        <f>IF(L496&gt;0,ROUNDDOWN((J496/AB496),2),"")</f>
        <v/>
      </c>
      <c r="P496" s="429" t="str">
        <f>IF(B496&gt;0,(#REF!*O496),"")</f>
        <v/>
      </c>
      <c r="Q496" s="285"/>
      <c r="R496" s="405"/>
      <c r="S496" s="405"/>
      <c r="T496" s="405"/>
      <c r="U496" s="406"/>
      <c r="V496" s="407" t="str">
        <f>IF(B496&gt;0,(R496-T496)+R496,"")</f>
        <v/>
      </c>
      <c r="W496" s="398"/>
      <c r="X496" s="292" t="str">
        <f>IF(B496&gt;0,IF(AE496&gt;0,(S496-R496)/(R496-T496),""),"")</f>
        <v/>
      </c>
      <c r="Y496" s="418" t="str">
        <f>IF(U496="","",IF(C496&gt;0,AK496,""))</f>
        <v/>
      </c>
      <c r="Z496" s="419" t="str">
        <f>IF(F496&gt;0,AK496+Z495,"")</f>
        <v/>
      </c>
      <c r="AA496" s="284"/>
      <c r="AB496" s="417" t="str">
        <f>IF(B496&gt;0,ABS(R496-T496)*-1,"")</f>
        <v/>
      </c>
      <c r="AC496" s="419" t="str">
        <f>IF(B496="","",IF(Q496="LONG",(U496-R496),(R496-U496)))</f>
        <v/>
      </c>
      <c r="AD496" s="390"/>
      <c r="AE496" s="396" t="str">
        <f t="shared" si="50"/>
        <v/>
      </c>
      <c r="AF496" s="397" t="str">
        <f t="shared" si="51"/>
        <v/>
      </c>
      <c r="AG496" s="392"/>
      <c r="AH496" s="437" t="str">
        <f>IF(B496&gt;0,(R496*O496),"")</f>
        <v/>
      </c>
      <c r="AI496" s="438" t="str">
        <f>IF(B496&gt;0,(U496*O496),"")</f>
        <v/>
      </c>
      <c r="AJ496" s="390"/>
      <c r="AK496" s="437" t="str">
        <f t="shared" si="52"/>
        <v/>
      </c>
      <c r="AL496" s="288" t="str">
        <f t="shared" si="53"/>
        <v/>
      </c>
      <c r="AM496" s="293"/>
    </row>
    <row r="497" spans="1:39" x14ac:dyDescent="0.3">
      <c r="A497" s="236"/>
      <c r="B497" s="401"/>
      <c r="C497" s="274"/>
      <c r="D497" s="285"/>
      <c r="E497" s="286"/>
      <c r="F497" s="286"/>
      <c r="G497" s="286"/>
      <c r="H497" s="287" t="str">
        <f t="shared" si="48"/>
        <v/>
      </c>
      <c r="I497" s="435" t="str">
        <f t="shared" si="47"/>
        <v/>
      </c>
      <c r="J497" s="427" t="str">
        <f t="shared" si="49"/>
        <v/>
      </c>
      <c r="K497" s="382"/>
      <c r="L497" s="411"/>
      <c r="M497" s="425"/>
      <c r="O497" s="415" t="str">
        <f>IF(L497&gt;0,ROUNDDOWN((J497/AB497),2),"")</f>
        <v/>
      </c>
      <c r="P497" s="429" t="str">
        <f>IF(B497&gt;0,(#REF!*O497),"")</f>
        <v/>
      </c>
      <c r="Q497" s="285"/>
      <c r="R497" s="405"/>
      <c r="S497" s="405"/>
      <c r="T497" s="405"/>
      <c r="U497" s="406"/>
      <c r="V497" s="407" t="str">
        <f>IF(B497&gt;0,(R497-T497)+R497,"")</f>
        <v/>
      </c>
      <c r="W497" s="398"/>
      <c r="X497" s="292" t="str">
        <f>IF(B497&gt;0,IF(AE497&gt;0,(S497-R497)/(R497-T497),""),"")</f>
        <v/>
      </c>
      <c r="Y497" s="418" t="str">
        <f>IF(U497="","",IF(C497&gt;0,AK497,""))</f>
        <v/>
      </c>
      <c r="Z497" s="419" t="str">
        <f>IF(F497&gt;0,AK497+Z496,"")</f>
        <v/>
      </c>
      <c r="AA497" s="284"/>
      <c r="AB497" s="417" t="str">
        <f>IF(B497&gt;0,ABS(R497-T497)*-1,"")</f>
        <v/>
      </c>
      <c r="AC497" s="419" t="str">
        <f>IF(B497="","",IF(Q497="LONG",(U497-R497),(R497-U497)))</f>
        <v/>
      </c>
      <c r="AD497" s="390"/>
      <c r="AE497" s="396" t="str">
        <f t="shared" si="50"/>
        <v/>
      </c>
      <c r="AF497" s="397" t="str">
        <f t="shared" si="51"/>
        <v/>
      </c>
      <c r="AG497" s="392"/>
      <c r="AH497" s="437" t="str">
        <f>IF(B497&gt;0,(R497*O497),"")</f>
        <v/>
      </c>
      <c r="AI497" s="438" t="str">
        <f>IF(B497&gt;0,(U497*O497),"")</f>
        <v/>
      </c>
      <c r="AJ497" s="390"/>
      <c r="AK497" s="437" t="str">
        <f t="shared" si="52"/>
        <v/>
      </c>
      <c r="AL497" s="288" t="str">
        <f t="shared" si="53"/>
        <v/>
      </c>
      <c r="AM497" s="293"/>
    </row>
    <row r="498" spans="1:39" x14ac:dyDescent="0.3">
      <c r="A498" s="236"/>
      <c r="B498" s="401"/>
      <c r="C498" s="274"/>
      <c r="D498" s="285"/>
      <c r="E498" s="286"/>
      <c r="F498" s="286"/>
      <c r="G498" s="286"/>
      <c r="H498" s="287" t="str">
        <f t="shared" si="48"/>
        <v/>
      </c>
      <c r="I498" s="435" t="str">
        <f t="shared" si="47"/>
        <v/>
      </c>
      <c r="J498" s="427" t="str">
        <f t="shared" si="49"/>
        <v/>
      </c>
      <c r="K498" s="382"/>
      <c r="L498" s="411"/>
      <c r="M498" s="425"/>
      <c r="O498" s="415" t="str">
        <f>IF(L498&gt;0,ROUNDDOWN((J498/AB498),2),"")</f>
        <v/>
      </c>
      <c r="P498" s="429" t="str">
        <f>IF(B498&gt;0,(#REF!*O498),"")</f>
        <v/>
      </c>
      <c r="Q498" s="285"/>
      <c r="R498" s="405"/>
      <c r="S498" s="405"/>
      <c r="T498" s="405"/>
      <c r="U498" s="406"/>
      <c r="V498" s="407" t="str">
        <f>IF(B498&gt;0,(R498-T498)+R498,"")</f>
        <v/>
      </c>
      <c r="W498" s="398"/>
      <c r="X498" s="292" t="str">
        <f>IF(B498&gt;0,IF(AE498&gt;0,(S498-R498)/(R498-T498),""),"")</f>
        <v/>
      </c>
      <c r="Y498" s="418" t="str">
        <f>IF(U498="","",IF(C498&gt;0,AK498,""))</f>
        <v/>
      </c>
      <c r="Z498" s="419" t="str">
        <f>IF(F498&gt;0,AK498+Z497,"")</f>
        <v/>
      </c>
      <c r="AA498" s="284"/>
      <c r="AB498" s="417" t="str">
        <f>IF(B498&gt;0,ABS(R498-T498)*-1,"")</f>
        <v/>
      </c>
      <c r="AC498" s="419" t="str">
        <f>IF(B498="","",IF(Q498="LONG",(U498-R498),(R498-U498)))</f>
        <v/>
      </c>
      <c r="AD498" s="390"/>
      <c r="AE498" s="396" t="str">
        <f t="shared" si="50"/>
        <v/>
      </c>
      <c r="AF498" s="397" t="str">
        <f t="shared" si="51"/>
        <v/>
      </c>
      <c r="AG498" s="392"/>
      <c r="AH498" s="437" t="str">
        <f>IF(B498&gt;0,(R498*O498),"")</f>
        <v/>
      </c>
      <c r="AI498" s="438" t="str">
        <f>IF(B498&gt;0,(U498*O498),"")</f>
        <v/>
      </c>
      <c r="AJ498" s="390"/>
      <c r="AK498" s="437" t="str">
        <f t="shared" si="52"/>
        <v/>
      </c>
      <c r="AL498" s="288" t="str">
        <f t="shared" si="53"/>
        <v/>
      </c>
      <c r="AM498" s="293"/>
    </row>
    <row r="499" spans="1:39" x14ac:dyDescent="0.3">
      <c r="A499" s="236"/>
      <c r="B499" s="401"/>
      <c r="C499" s="274"/>
      <c r="D499" s="285"/>
      <c r="E499" s="286"/>
      <c r="F499" s="286"/>
      <c r="G499" s="286"/>
      <c r="H499" s="287" t="str">
        <f t="shared" si="48"/>
        <v/>
      </c>
      <c r="I499" s="435" t="str">
        <f t="shared" si="47"/>
        <v/>
      </c>
      <c r="J499" s="427" t="str">
        <f t="shared" si="49"/>
        <v/>
      </c>
      <c r="K499" s="382"/>
      <c r="L499" s="411"/>
      <c r="M499" s="425"/>
      <c r="O499" s="415" t="str">
        <f>IF(L499&gt;0,ROUNDDOWN((J499/AB499),2),"")</f>
        <v/>
      </c>
      <c r="P499" s="429" t="str">
        <f>IF(B499&gt;0,(#REF!*O499),"")</f>
        <v/>
      </c>
      <c r="Q499" s="285"/>
      <c r="R499" s="405"/>
      <c r="S499" s="405"/>
      <c r="T499" s="405"/>
      <c r="U499" s="406"/>
      <c r="V499" s="407" t="str">
        <f>IF(B499&gt;0,(R499-T499)+R499,"")</f>
        <v/>
      </c>
      <c r="W499" s="398"/>
      <c r="X499" s="292" t="str">
        <f>IF(B499&gt;0,IF(AE499&gt;0,(S499-R499)/(R499-T499),""),"")</f>
        <v/>
      </c>
      <c r="Y499" s="418" t="str">
        <f>IF(U499="","",IF(C499&gt;0,AK499,""))</f>
        <v/>
      </c>
      <c r="Z499" s="419" t="str">
        <f>IF(F499&gt;0,AK499+Z498,"")</f>
        <v/>
      </c>
      <c r="AA499" s="284"/>
      <c r="AB499" s="417" t="str">
        <f>IF(B499&gt;0,ABS(R499-T499)*-1,"")</f>
        <v/>
      </c>
      <c r="AC499" s="419" t="str">
        <f>IF(B499="","",IF(Q499="LONG",(U499-R499),(R499-U499)))</f>
        <v/>
      </c>
      <c r="AD499" s="390"/>
      <c r="AE499" s="396" t="str">
        <f t="shared" si="50"/>
        <v/>
      </c>
      <c r="AF499" s="397" t="str">
        <f t="shared" si="51"/>
        <v/>
      </c>
      <c r="AG499" s="392"/>
      <c r="AH499" s="437" t="str">
        <f>IF(B499&gt;0,(R499*O499),"")</f>
        <v/>
      </c>
      <c r="AI499" s="438" t="str">
        <f>IF(B499&gt;0,(U499*O499),"")</f>
        <v/>
      </c>
      <c r="AJ499" s="390"/>
      <c r="AK499" s="437" t="str">
        <f t="shared" si="52"/>
        <v/>
      </c>
      <c r="AL499" s="288" t="str">
        <f t="shared" si="53"/>
        <v/>
      </c>
      <c r="AM499" s="293"/>
    </row>
    <row r="500" spans="1:39" x14ac:dyDescent="0.3">
      <c r="A500" s="236"/>
      <c r="B500" s="401"/>
      <c r="C500" s="274"/>
      <c r="D500" s="285"/>
      <c r="E500" s="286"/>
      <c r="F500" s="286"/>
      <c r="G500" s="286"/>
      <c r="H500" s="287" t="str">
        <f t="shared" si="48"/>
        <v/>
      </c>
      <c r="I500" s="435" t="str">
        <f t="shared" si="47"/>
        <v/>
      </c>
      <c r="J500" s="427" t="str">
        <f t="shared" si="49"/>
        <v/>
      </c>
      <c r="K500" s="382"/>
      <c r="L500" s="411"/>
      <c r="M500" s="425"/>
      <c r="O500" s="415" t="str">
        <f>IF(L500&gt;0,ROUNDDOWN((J500/AB500),2),"")</f>
        <v/>
      </c>
      <c r="P500" s="429" t="str">
        <f>IF(B500&gt;0,(#REF!*O500),"")</f>
        <v/>
      </c>
      <c r="Q500" s="285"/>
      <c r="R500" s="405"/>
      <c r="S500" s="405"/>
      <c r="T500" s="405"/>
      <c r="U500" s="406"/>
      <c r="V500" s="407" t="str">
        <f>IF(B500&gt;0,(R500-T500)+R500,"")</f>
        <v/>
      </c>
      <c r="W500" s="398"/>
      <c r="X500" s="292" t="str">
        <f>IF(B500&gt;0,IF(AE500&gt;0,(S500-R500)/(R500-T500),""),"")</f>
        <v/>
      </c>
      <c r="Y500" s="418" t="str">
        <f>IF(U500="","",IF(C500&gt;0,AK500,""))</f>
        <v/>
      </c>
      <c r="Z500" s="419" t="str">
        <f>IF(F500&gt;0,AK500+Z499,"")</f>
        <v/>
      </c>
      <c r="AA500" s="284"/>
      <c r="AB500" s="417" t="str">
        <f>IF(B500&gt;0,ABS(R500-T500)*-1,"")</f>
        <v/>
      </c>
      <c r="AC500" s="419" t="str">
        <f>IF(B500="","",IF(Q500="LONG",(U500-R500),(R500-U500)))</f>
        <v/>
      </c>
      <c r="AD500" s="390"/>
      <c r="AE500" s="396" t="str">
        <f t="shared" si="50"/>
        <v/>
      </c>
      <c r="AF500" s="397" t="str">
        <f t="shared" si="51"/>
        <v/>
      </c>
      <c r="AG500" s="392"/>
      <c r="AH500" s="437" t="str">
        <f>IF(B500&gt;0,(R500*O500),"")</f>
        <v/>
      </c>
      <c r="AI500" s="438" t="str">
        <f>IF(B500&gt;0,(U500*O500),"")</f>
        <v/>
      </c>
      <c r="AJ500" s="390"/>
      <c r="AK500" s="437" t="str">
        <f t="shared" si="52"/>
        <v/>
      </c>
      <c r="AL500" s="288" t="str">
        <f t="shared" si="53"/>
        <v/>
      </c>
      <c r="AM500" s="293"/>
    </row>
    <row r="501" spans="1:39" x14ac:dyDescent="0.3">
      <c r="A501" s="236"/>
      <c r="B501" s="401"/>
      <c r="C501" s="274"/>
      <c r="D501" s="285"/>
      <c r="E501" s="286"/>
      <c r="F501" s="286"/>
      <c r="G501" s="286"/>
      <c r="H501" s="287" t="str">
        <f t="shared" si="48"/>
        <v/>
      </c>
      <c r="I501" s="435" t="str">
        <f t="shared" si="47"/>
        <v/>
      </c>
      <c r="J501" s="427" t="str">
        <f t="shared" si="49"/>
        <v/>
      </c>
      <c r="K501" s="382"/>
      <c r="L501" s="411"/>
      <c r="M501" s="425"/>
      <c r="O501" s="415" t="str">
        <f>IF(L501&gt;0,ROUNDDOWN((J501/AB501),2),"")</f>
        <v/>
      </c>
      <c r="P501" s="429" t="str">
        <f>IF(B501&gt;0,(#REF!*O501),"")</f>
        <v/>
      </c>
      <c r="Q501" s="285"/>
      <c r="R501" s="405"/>
      <c r="S501" s="405"/>
      <c r="T501" s="405"/>
      <c r="U501" s="406"/>
      <c r="V501" s="407" t="str">
        <f>IF(B501&gt;0,(R501-T501)+R501,"")</f>
        <v/>
      </c>
      <c r="W501" s="398"/>
      <c r="X501" s="292" t="str">
        <f>IF(B501&gt;0,IF(AE501&gt;0,(S501-R501)/(R501-T501),""),"")</f>
        <v/>
      </c>
      <c r="Y501" s="418" t="str">
        <f>IF(U501="","",IF(C501&gt;0,AK501,""))</f>
        <v/>
      </c>
      <c r="Z501" s="419" t="str">
        <f>IF(F501&gt;0,AK501+Z500,"")</f>
        <v/>
      </c>
      <c r="AA501" s="284"/>
      <c r="AB501" s="417" t="str">
        <f>IF(B501&gt;0,ABS(R501-T501)*-1,"")</f>
        <v/>
      </c>
      <c r="AC501" s="419" t="str">
        <f>IF(B501="","",IF(Q501="LONG",(U501-R501),(R501-U501)))</f>
        <v/>
      </c>
      <c r="AD501" s="390"/>
      <c r="AE501" s="396" t="str">
        <f t="shared" si="50"/>
        <v/>
      </c>
      <c r="AF501" s="397" t="str">
        <f t="shared" si="51"/>
        <v/>
      </c>
      <c r="AG501" s="392"/>
      <c r="AH501" s="437" t="str">
        <f>IF(B501&gt;0,(R501*O501),"")</f>
        <v/>
      </c>
      <c r="AI501" s="438" t="str">
        <f>IF(B501&gt;0,(U501*O501),"")</f>
        <v/>
      </c>
      <c r="AJ501" s="390"/>
      <c r="AK501" s="437" t="str">
        <f t="shared" si="52"/>
        <v/>
      </c>
      <c r="AL501" s="288" t="str">
        <f t="shared" si="53"/>
        <v/>
      </c>
      <c r="AM501" s="293"/>
    </row>
    <row r="502" spans="1:39" x14ac:dyDescent="0.3">
      <c r="A502" s="236"/>
      <c r="B502" s="401"/>
      <c r="C502" s="274"/>
      <c r="D502" s="285"/>
      <c r="E502" s="286"/>
      <c r="F502" s="286"/>
      <c r="G502" s="286"/>
      <c r="H502" s="287" t="str">
        <f t="shared" si="48"/>
        <v/>
      </c>
      <c r="I502" s="435" t="str">
        <f t="shared" si="47"/>
        <v/>
      </c>
      <c r="J502" s="427" t="str">
        <f t="shared" si="49"/>
        <v/>
      </c>
      <c r="K502" s="382"/>
      <c r="L502" s="411"/>
      <c r="M502" s="425"/>
      <c r="O502" s="415" t="str">
        <f>IF(L502&gt;0,ROUNDDOWN((J502/AB502),2),"")</f>
        <v/>
      </c>
      <c r="P502" s="429" t="str">
        <f>IF(B502&gt;0,(#REF!*O502),"")</f>
        <v/>
      </c>
      <c r="Q502" s="285"/>
      <c r="R502" s="405"/>
      <c r="S502" s="405"/>
      <c r="T502" s="405"/>
      <c r="U502" s="406"/>
      <c r="V502" s="407" t="str">
        <f>IF(B502&gt;0,(R502-T502)+R502,"")</f>
        <v/>
      </c>
      <c r="W502" s="398"/>
      <c r="X502" s="292" t="str">
        <f>IF(B502&gt;0,IF(AE502&gt;0,(S502-R502)/(R502-T502),""),"")</f>
        <v/>
      </c>
      <c r="Y502" s="418" t="str">
        <f>IF(U502="","",IF(C502&gt;0,AK502,""))</f>
        <v/>
      </c>
      <c r="Z502" s="419" t="str">
        <f>IF(F502&gt;0,AK502+Z501,"")</f>
        <v/>
      </c>
      <c r="AA502" s="284"/>
      <c r="AB502" s="417" t="str">
        <f>IF(B502&gt;0,ABS(R502-T502)*-1,"")</f>
        <v/>
      </c>
      <c r="AC502" s="419" t="str">
        <f>IF(B502="","",IF(Q502="LONG",(U502-R502),(R502-U502)))</f>
        <v/>
      </c>
      <c r="AD502" s="390"/>
      <c r="AE502" s="396" t="str">
        <f t="shared" si="50"/>
        <v/>
      </c>
      <c r="AF502" s="397" t="str">
        <f t="shared" si="51"/>
        <v/>
      </c>
      <c r="AG502" s="392"/>
      <c r="AH502" s="437" t="str">
        <f>IF(B502&gt;0,(R502*O502),"")</f>
        <v/>
      </c>
      <c r="AI502" s="438" t="str">
        <f>IF(B502&gt;0,(U502*O502),"")</f>
        <v/>
      </c>
      <c r="AJ502" s="390"/>
      <c r="AK502" s="437" t="str">
        <f t="shared" si="52"/>
        <v/>
      </c>
      <c r="AL502" s="288" t="str">
        <f t="shared" si="53"/>
        <v/>
      </c>
      <c r="AM502" s="293"/>
    </row>
    <row r="503" spans="1:39" x14ac:dyDescent="0.3">
      <c r="A503" s="236"/>
      <c r="B503" s="401"/>
      <c r="C503" s="274"/>
      <c r="D503" s="285"/>
      <c r="E503" s="286"/>
      <c r="F503" s="286"/>
      <c r="G503" s="286"/>
      <c r="H503" s="287" t="str">
        <f t="shared" si="48"/>
        <v/>
      </c>
      <c r="I503" s="435" t="str">
        <f t="shared" si="47"/>
        <v/>
      </c>
      <c r="J503" s="427" t="str">
        <f t="shared" si="49"/>
        <v/>
      </c>
      <c r="K503" s="382"/>
      <c r="L503" s="411"/>
      <c r="M503" s="425"/>
      <c r="O503" s="415" t="str">
        <f>IF(L503&gt;0,ROUNDDOWN((J503/AB503),2),"")</f>
        <v/>
      </c>
      <c r="P503" s="429" t="str">
        <f>IF(B503&gt;0,(#REF!*O503),"")</f>
        <v/>
      </c>
      <c r="Q503" s="285"/>
      <c r="R503" s="405"/>
      <c r="S503" s="405"/>
      <c r="T503" s="405"/>
      <c r="U503" s="406"/>
      <c r="V503" s="407" t="str">
        <f>IF(B503&gt;0,(R503-T503)+R503,"")</f>
        <v/>
      </c>
      <c r="W503" s="398"/>
      <c r="X503" s="292" t="str">
        <f>IF(B503&gt;0,IF(AE503&gt;0,(S503-R503)/(R503-T503),""),"")</f>
        <v/>
      </c>
      <c r="Y503" s="418" t="str">
        <f>IF(U503="","",IF(C503&gt;0,AK503,""))</f>
        <v/>
      </c>
      <c r="Z503" s="419" t="str">
        <f>IF(F503&gt;0,AK503+Z502,"")</f>
        <v/>
      </c>
      <c r="AA503" s="284"/>
      <c r="AB503" s="417" t="str">
        <f>IF(B503&gt;0,ABS(R503-T503)*-1,"")</f>
        <v/>
      </c>
      <c r="AC503" s="419" t="str">
        <f>IF(B503="","",IF(Q503="LONG",(U503-R503),(R503-U503)))</f>
        <v/>
      </c>
      <c r="AD503" s="390"/>
      <c r="AE503" s="396" t="str">
        <f t="shared" si="50"/>
        <v/>
      </c>
      <c r="AF503" s="397" t="str">
        <f t="shared" si="51"/>
        <v/>
      </c>
      <c r="AG503" s="392"/>
      <c r="AH503" s="437" t="str">
        <f>IF(B503&gt;0,(R503*O503),"")</f>
        <v/>
      </c>
      <c r="AI503" s="438" t="str">
        <f>IF(B503&gt;0,(U503*O503),"")</f>
        <v/>
      </c>
      <c r="AJ503" s="390"/>
      <c r="AK503" s="437" t="str">
        <f t="shared" si="52"/>
        <v/>
      </c>
      <c r="AL503" s="288" t="str">
        <f t="shared" si="53"/>
        <v/>
      </c>
      <c r="AM503" s="293"/>
    </row>
    <row r="504" spans="1:39" x14ac:dyDescent="0.3">
      <c r="A504" s="236"/>
      <c r="B504" s="401"/>
      <c r="C504" s="274"/>
      <c r="D504" s="285"/>
      <c r="E504" s="286"/>
      <c r="F504" s="286"/>
      <c r="G504" s="286"/>
      <c r="H504" s="287" t="str">
        <f t="shared" si="48"/>
        <v/>
      </c>
      <c r="I504" s="435" t="str">
        <f t="shared" si="47"/>
        <v/>
      </c>
      <c r="J504" s="427" t="str">
        <f t="shared" si="49"/>
        <v/>
      </c>
      <c r="K504" s="382"/>
      <c r="L504" s="411"/>
      <c r="M504" s="425"/>
      <c r="O504" s="415" t="str">
        <f>IF(L504&gt;0,ROUNDDOWN((J504/AB504),2),"")</f>
        <v/>
      </c>
      <c r="P504" s="429" t="str">
        <f>IF(B504&gt;0,(#REF!*O504),"")</f>
        <v/>
      </c>
      <c r="Q504" s="285"/>
      <c r="R504" s="405"/>
      <c r="S504" s="405"/>
      <c r="T504" s="405"/>
      <c r="U504" s="406"/>
      <c r="V504" s="407" t="str">
        <f>IF(B504&gt;0,(R504-T504)+R504,"")</f>
        <v/>
      </c>
      <c r="W504" s="398"/>
      <c r="X504" s="292" t="str">
        <f>IF(B504&gt;0,IF(AE504&gt;0,(S504-R504)/(R504-T504),""),"")</f>
        <v/>
      </c>
      <c r="Y504" s="418" t="str">
        <f>IF(U504="","",IF(C504&gt;0,AK504,""))</f>
        <v/>
      </c>
      <c r="Z504" s="419" t="str">
        <f>IF(F504&gt;0,AK504+Z503,"")</f>
        <v/>
      </c>
      <c r="AA504" s="284"/>
      <c r="AB504" s="417" t="str">
        <f>IF(B504&gt;0,ABS(R504-T504)*-1,"")</f>
        <v/>
      </c>
      <c r="AC504" s="419" t="str">
        <f>IF(B504="","",IF(Q504="LONG",(U504-R504),(R504-U504)))</f>
        <v/>
      </c>
      <c r="AD504" s="390"/>
      <c r="AE504" s="396" t="str">
        <f t="shared" si="50"/>
        <v/>
      </c>
      <c r="AF504" s="397" t="str">
        <f t="shared" si="51"/>
        <v/>
      </c>
      <c r="AG504" s="392"/>
      <c r="AH504" s="437" t="str">
        <f>IF(B504&gt;0,(R504*O504),"")</f>
        <v/>
      </c>
      <c r="AI504" s="438" t="str">
        <f>IF(B504&gt;0,(U504*O504),"")</f>
        <v/>
      </c>
      <c r="AJ504" s="390"/>
      <c r="AK504" s="437" t="str">
        <f t="shared" si="52"/>
        <v/>
      </c>
      <c r="AL504" s="288" t="str">
        <f t="shared" si="53"/>
        <v/>
      </c>
      <c r="AM504" s="293"/>
    </row>
    <row r="505" spans="1:39" x14ac:dyDescent="0.3">
      <c r="A505" s="236"/>
      <c r="B505" s="401"/>
      <c r="C505" s="274"/>
      <c r="D505" s="285"/>
      <c r="E505" s="286"/>
      <c r="F505" s="286"/>
      <c r="G505" s="286"/>
      <c r="H505" s="287" t="str">
        <f t="shared" si="48"/>
        <v/>
      </c>
      <c r="I505" s="435" t="str">
        <f t="shared" si="47"/>
        <v/>
      </c>
      <c r="J505" s="427" t="str">
        <f t="shared" si="49"/>
        <v/>
      </c>
      <c r="K505" s="382"/>
      <c r="L505" s="411"/>
      <c r="M505" s="425"/>
      <c r="O505" s="415" t="str">
        <f>IF(L505&gt;0,ROUNDDOWN((J505/AB505),2),"")</f>
        <v/>
      </c>
      <c r="P505" s="429" t="str">
        <f>IF(B505&gt;0,(#REF!*O505),"")</f>
        <v/>
      </c>
      <c r="Q505" s="285"/>
      <c r="R505" s="405"/>
      <c r="S505" s="405"/>
      <c r="T505" s="405"/>
      <c r="U505" s="406"/>
      <c r="V505" s="407" t="str">
        <f>IF(B505&gt;0,(R505-T505)+R505,"")</f>
        <v/>
      </c>
      <c r="W505" s="398"/>
      <c r="X505" s="292" t="str">
        <f>IF(B505&gt;0,IF(AE505&gt;0,(S505-R505)/(R505-T505),""),"")</f>
        <v/>
      </c>
      <c r="Y505" s="418" t="str">
        <f>IF(U505="","",IF(C505&gt;0,AK505,""))</f>
        <v/>
      </c>
      <c r="Z505" s="419" t="str">
        <f>IF(F505&gt;0,AK505+Z504,"")</f>
        <v/>
      </c>
      <c r="AA505" s="284"/>
      <c r="AB505" s="417" t="str">
        <f>IF(B505&gt;0,ABS(R505-T505)*-1,"")</f>
        <v/>
      </c>
      <c r="AC505" s="419" t="str">
        <f>IF(B505="","",IF(Q505="LONG",(U505-R505),(R505-U505)))</f>
        <v/>
      </c>
      <c r="AD505" s="390"/>
      <c r="AE505" s="396" t="str">
        <f t="shared" si="50"/>
        <v/>
      </c>
      <c r="AF505" s="397" t="str">
        <f t="shared" si="51"/>
        <v/>
      </c>
      <c r="AG505" s="392"/>
      <c r="AH505" s="437" t="str">
        <f>IF(B505&gt;0,(R505*O505),"")</f>
        <v/>
      </c>
      <c r="AI505" s="438" t="str">
        <f>IF(B505&gt;0,(U505*O505),"")</f>
        <v/>
      </c>
      <c r="AJ505" s="390"/>
      <c r="AK505" s="437" t="str">
        <f t="shared" si="52"/>
        <v/>
      </c>
      <c r="AL505" s="288" t="str">
        <f t="shared" si="53"/>
        <v/>
      </c>
      <c r="AM505" s="293"/>
    </row>
    <row r="506" spans="1:39" x14ac:dyDescent="0.3">
      <c r="A506" s="236"/>
      <c r="B506" s="401"/>
      <c r="C506" s="274"/>
      <c r="D506" s="285"/>
      <c r="E506" s="286"/>
      <c r="F506" s="286"/>
      <c r="G506" s="286"/>
      <c r="H506" s="287" t="str">
        <f t="shared" si="48"/>
        <v/>
      </c>
      <c r="I506" s="435" t="str">
        <f t="shared" si="47"/>
        <v/>
      </c>
      <c r="J506" s="427" t="str">
        <f t="shared" si="49"/>
        <v/>
      </c>
      <c r="K506" s="382"/>
      <c r="L506" s="411"/>
      <c r="M506" s="425"/>
      <c r="O506" s="415" t="str">
        <f>IF(L506&gt;0,ROUNDDOWN((J506/AB506),2),"")</f>
        <v/>
      </c>
      <c r="P506" s="429" t="str">
        <f>IF(B506&gt;0,(#REF!*O506),"")</f>
        <v/>
      </c>
      <c r="Q506" s="285"/>
      <c r="R506" s="405"/>
      <c r="S506" s="405"/>
      <c r="T506" s="405"/>
      <c r="U506" s="406"/>
      <c r="V506" s="407" t="str">
        <f>IF(B506&gt;0,(R506-T506)+R506,"")</f>
        <v/>
      </c>
      <c r="W506" s="398"/>
      <c r="X506" s="292" t="str">
        <f>IF(B506&gt;0,IF(AE506&gt;0,(S506-R506)/(R506-T506),""),"")</f>
        <v/>
      </c>
      <c r="Y506" s="418" t="str">
        <f>IF(U506="","",IF(C506&gt;0,AK506,""))</f>
        <v/>
      </c>
      <c r="Z506" s="419" t="str">
        <f>IF(F506&gt;0,AK506+Z505,"")</f>
        <v/>
      </c>
      <c r="AA506" s="284"/>
      <c r="AB506" s="417" t="str">
        <f>IF(B506&gt;0,ABS(R506-T506)*-1,"")</f>
        <v/>
      </c>
      <c r="AC506" s="419" t="str">
        <f>IF(B506="","",IF(Q506="LONG",(U506-R506),(R506-U506)))</f>
        <v/>
      </c>
      <c r="AD506" s="390"/>
      <c r="AE506" s="396" t="str">
        <f t="shared" si="50"/>
        <v/>
      </c>
      <c r="AF506" s="397" t="str">
        <f t="shared" si="51"/>
        <v/>
      </c>
      <c r="AG506" s="392"/>
      <c r="AH506" s="437" t="str">
        <f>IF(B506&gt;0,(R506*O506),"")</f>
        <v/>
      </c>
      <c r="AI506" s="438" t="str">
        <f>IF(B506&gt;0,(U506*O506),"")</f>
        <v/>
      </c>
      <c r="AJ506" s="390"/>
      <c r="AK506" s="437" t="str">
        <f t="shared" si="52"/>
        <v/>
      </c>
      <c r="AL506" s="288" t="str">
        <f t="shared" si="53"/>
        <v/>
      </c>
      <c r="AM506" s="293"/>
    </row>
    <row r="507" spans="1:39" x14ac:dyDescent="0.3">
      <c r="A507" s="236"/>
      <c r="B507" s="401"/>
      <c r="C507" s="274"/>
      <c r="D507" s="285"/>
      <c r="E507" s="286"/>
      <c r="F507" s="286"/>
      <c r="G507" s="286"/>
      <c r="H507" s="287" t="str">
        <f t="shared" si="48"/>
        <v/>
      </c>
      <c r="I507" s="435" t="str">
        <f t="shared" si="47"/>
        <v/>
      </c>
      <c r="J507" s="427" t="str">
        <f t="shared" si="49"/>
        <v/>
      </c>
      <c r="K507" s="382"/>
      <c r="L507" s="411"/>
      <c r="M507" s="425"/>
      <c r="O507" s="415" t="str">
        <f>IF(L507&gt;0,ROUNDDOWN((J507/AB507),2),"")</f>
        <v/>
      </c>
      <c r="P507" s="429" t="str">
        <f>IF(B507&gt;0,(#REF!*O507),"")</f>
        <v/>
      </c>
      <c r="Q507" s="285"/>
      <c r="R507" s="405"/>
      <c r="S507" s="405"/>
      <c r="T507" s="405"/>
      <c r="U507" s="406"/>
      <c r="V507" s="407" t="str">
        <f>IF(B507&gt;0,(R507-T507)+R507,"")</f>
        <v/>
      </c>
      <c r="W507" s="398"/>
      <c r="X507" s="292" t="str">
        <f>IF(B507&gt;0,IF(AE507&gt;0,(S507-R507)/(R507-T507),""),"")</f>
        <v/>
      </c>
      <c r="Y507" s="418" t="str">
        <f>IF(U507="","",IF(C507&gt;0,AK507,""))</f>
        <v/>
      </c>
      <c r="Z507" s="419" t="str">
        <f>IF(F507&gt;0,AK507+Z506,"")</f>
        <v/>
      </c>
      <c r="AA507" s="284"/>
      <c r="AB507" s="417" t="str">
        <f>IF(B507&gt;0,ABS(R507-T507)*-1,"")</f>
        <v/>
      </c>
      <c r="AC507" s="419" t="str">
        <f>IF(B507="","",IF(Q507="LONG",(U507-R507),(R507-U507)))</f>
        <v/>
      </c>
      <c r="AD507" s="390"/>
      <c r="AE507" s="396" t="str">
        <f t="shared" si="50"/>
        <v/>
      </c>
      <c r="AF507" s="397" t="str">
        <f t="shared" si="51"/>
        <v/>
      </c>
      <c r="AG507" s="392"/>
      <c r="AH507" s="437" t="str">
        <f>IF(B507&gt;0,(R507*O507),"")</f>
        <v/>
      </c>
      <c r="AI507" s="438" t="str">
        <f>IF(B507&gt;0,(U507*O507),"")</f>
        <v/>
      </c>
      <c r="AJ507" s="390"/>
      <c r="AK507" s="437" t="str">
        <f t="shared" si="52"/>
        <v/>
      </c>
      <c r="AL507" s="288" t="str">
        <f t="shared" si="53"/>
        <v/>
      </c>
      <c r="AM507" s="293"/>
    </row>
    <row r="508" spans="1:39" x14ac:dyDescent="0.3">
      <c r="A508" s="236"/>
      <c r="B508" s="401"/>
      <c r="C508" s="274"/>
      <c r="D508" s="285"/>
      <c r="E508" s="286"/>
      <c r="F508" s="286"/>
      <c r="G508" s="286"/>
      <c r="H508" s="287" t="str">
        <f t="shared" si="48"/>
        <v/>
      </c>
      <c r="I508" s="435" t="str">
        <f t="shared" si="47"/>
        <v/>
      </c>
      <c r="J508" s="427" t="str">
        <f t="shared" si="49"/>
        <v/>
      </c>
      <c r="K508" s="382"/>
      <c r="L508" s="411"/>
      <c r="M508" s="425"/>
      <c r="O508" s="415" t="str">
        <f>IF(L508&gt;0,ROUNDDOWN((J508/AB508),2),"")</f>
        <v/>
      </c>
      <c r="P508" s="429" t="str">
        <f>IF(B508&gt;0,(#REF!*O508),"")</f>
        <v/>
      </c>
      <c r="Q508" s="285"/>
      <c r="R508" s="405"/>
      <c r="S508" s="405"/>
      <c r="T508" s="405"/>
      <c r="U508" s="406"/>
      <c r="V508" s="407" t="str">
        <f>IF(B508&gt;0,(R508-T508)+R508,"")</f>
        <v/>
      </c>
      <c r="W508" s="398"/>
      <c r="X508" s="292" t="str">
        <f>IF(B508&gt;0,IF(AE508&gt;0,(S508-R508)/(R508-T508),""),"")</f>
        <v/>
      </c>
      <c r="Y508" s="418" t="str">
        <f>IF(U508="","",IF(C508&gt;0,AK508,""))</f>
        <v/>
      </c>
      <c r="Z508" s="419" t="str">
        <f>IF(F508&gt;0,AK508+Z507,"")</f>
        <v/>
      </c>
      <c r="AA508" s="284"/>
      <c r="AB508" s="417" t="str">
        <f>IF(B508&gt;0,ABS(R508-T508)*-1,"")</f>
        <v/>
      </c>
      <c r="AC508" s="419" t="str">
        <f>IF(B508="","",IF(Q508="LONG",(U508-R508),(R508-U508)))</f>
        <v/>
      </c>
      <c r="AD508" s="390"/>
      <c r="AE508" s="396" t="str">
        <f t="shared" si="50"/>
        <v/>
      </c>
      <c r="AF508" s="397" t="str">
        <f t="shared" si="51"/>
        <v/>
      </c>
      <c r="AG508" s="392"/>
      <c r="AH508" s="437" t="str">
        <f>IF(B508&gt;0,(R508*O508),"")</f>
        <v/>
      </c>
      <c r="AI508" s="438" t="str">
        <f>IF(B508&gt;0,(U508*O508),"")</f>
        <v/>
      </c>
      <c r="AJ508" s="390"/>
      <c r="AK508" s="437" t="str">
        <f t="shared" si="52"/>
        <v/>
      </c>
      <c r="AL508" s="288" t="str">
        <f t="shared" si="53"/>
        <v/>
      </c>
      <c r="AM508" s="293"/>
    </row>
    <row r="509" spans="1:39" x14ac:dyDescent="0.3">
      <c r="A509" s="236"/>
      <c r="B509" s="401"/>
      <c r="C509" s="274"/>
      <c r="D509" s="285"/>
      <c r="E509" s="286"/>
      <c r="F509" s="286"/>
      <c r="G509" s="286"/>
      <c r="H509" s="287" t="str">
        <f t="shared" si="48"/>
        <v/>
      </c>
      <c r="I509" s="435" t="str">
        <f t="shared" si="47"/>
        <v/>
      </c>
      <c r="J509" s="427" t="str">
        <f t="shared" si="49"/>
        <v/>
      </c>
      <c r="K509" s="382"/>
      <c r="L509" s="411"/>
      <c r="M509" s="425"/>
      <c r="O509" s="415" t="str">
        <f>IF(L509&gt;0,ROUNDDOWN((J509/AB509),2),"")</f>
        <v/>
      </c>
      <c r="P509" s="429" t="str">
        <f>IF(B509&gt;0,(#REF!*O509),"")</f>
        <v/>
      </c>
      <c r="Q509" s="285"/>
      <c r="R509" s="405"/>
      <c r="S509" s="405"/>
      <c r="T509" s="405"/>
      <c r="U509" s="406"/>
      <c r="V509" s="407" t="str">
        <f>IF(B509&gt;0,(R509-T509)+R509,"")</f>
        <v/>
      </c>
      <c r="W509" s="398"/>
      <c r="X509" s="292" t="str">
        <f>IF(B509&gt;0,IF(AE509&gt;0,(S509-R509)/(R509-T509),""),"")</f>
        <v/>
      </c>
      <c r="Y509" s="418" t="str">
        <f>IF(U509="","",IF(C509&gt;0,AK509,""))</f>
        <v/>
      </c>
      <c r="Z509" s="419" t="str">
        <f>IF(F509&gt;0,AK509+Z508,"")</f>
        <v/>
      </c>
      <c r="AA509" s="284"/>
      <c r="AB509" s="417" t="str">
        <f>IF(B509&gt;0,ABS(R509-T509)*-1,"")</f>
        <v/>
      </c>
      <c r="AC509" s="419" t="str">
        <f>IF(B509="","",IF(Q509="LONG",(U509-R509),(R509-U509)))</f>
        <v/>
      </c>
      <c r="AD509" s="390"/>
      <c r="AE509" s="396" t="str">
        <f t="shared" si="50"/>
        <v/>
      </c>
      <c r="AF509" s="397" t="str">
        <f t="shared" si="51"/>
        <v/>
      </c>
      <c r="AG509" s="392"/>
      <c r="AH509" s="437" t="str">
        <f>IF(B509&gt;0,(R509*O509),"")</f>
        <v/>
      </c>
      <c r="AI509" s="438" t="str">
        <f>IF(B509&gt;0,(U509*O509),"")</f>
        <v/>
      </c>
      <c r="AJ509" s="390"/>
      <c r="AK509" s="437" t="str">
        <f t="shared" si="52"/>
        <v/>
      </c>
      <c r="AL509" s="288" t="str">
        <f t="shared" si="53"/>
        <v/>
      </c>
      <c r="AM509" s="293"/>
    </row>
    <row r="510" spans="1:39" x14ac:dyDescent="0.3">
      <c r="A510" s="236"/>
      <c r="B510" s="401"/>
      <c r="C510" s="274"/>
      <c r="D510" s="285"/>
      <c r="E510" s="286"/>
      <c r="F510" s="286"/>
      <c r="G510" s="286"/>
      <c r="H510" s="287" t="str">
        <f t="shared" si="48"/>
        <v/>
      </c>
      <c r="I510" s="435" t="str">
        <f t="shared" si="47"/>
        <v/>
      </c>
      <c r="J510" s="427" t="str">
        <f t="shared" si="49"/>
        <v/>
      </c>
      <c r="K510" s="382"/>
      <c r="L510" s="411"/>
      <c r="M510" s="425"/>
      <c r="O510" s="415" t="str">
        <f>IF(L510&gt;0,ROUNDDOWN((J510/AB510),2),"")</f>
        <v/>
      </c>
      <c r="P510" s="429" t="str">
        <f>IF(B510&gt;0,(#REF!*O510),"")</f>
        <v/>
      </c>
      <c r="Q510" s="285"/>
      <c r="R510" s="405"/>
      <c r="S510" s="405"/>
      <c r="T510" s="405"/>
      <c r="U510" s="406"/>
      <c r="V510" s="407" t="str">
        <f>IF(B510&gt;0,(R510-T510)+R510,"")</f>
        <v/>
      </c>
      <c r="W510" s="398"/>
      <c r="X510" s="292" t="str">
        <f>IF(B510&gt;0,IF(AE510&gt;0,(S510-R510)/(R510-T510),""),"")</f>
        <v/>
      </c>
      <c r="Y510" s="418" t="str">
        <f>IF(U510="","",IF(C510&gt;0,AK510,""))</f>
        <v/>
      </c>
      <c r="Z510" s="419" t="str">
        <f>IF(F510&gt;0,AK510+Z509,"")</f>
        <v/>
      </c>
      <c r="AA510" s="284"/>
      <c r="AB510" s="417" t="str">
        <f>IF(B510&gt;0,ABS(R510-T510)*-1,"")</f>
        <v/>
      </c>
      <c r="AC510" s="419" t="str">
        <f>IF(B510="","",IF(Q510="LONG",(U510-R510),(R510-U510)))</f>
        <v/>
      </c>
      <c r="AD510" s="390"/>
      <c r="AE510" s="396" t="str">
        <f t="shared" si="50"/>
        <v/>
      </c>
      <c r="AF510" s="397" t="str">
        <f t="shared" si="51"/>
        <v/>
      </c>
      <c r="AG510" s="392"/>
      <c r="AH510" s="437" t="str">
        <f>IF(B510&gt;0,(R510*O510),"")</f>
        <v/>
      </c>
      <c r="AI510" s="438" t="str">
        <f>IF(B510&gt;0,(U510*O510),"")</f>
        <v/>
      </c>
      <c r="AJ510" s="390"/>
      <c r="AK510" s="437" t="str">
        <f t="shared" si="52"/>
        <v/>
      </c>
      <c r="AL510" s="288" t="str">
        <f t="shared" si="53"/>
        <v/>
      </c>
      <c r="AM510" s="293"/>
    </row>
    <row r="511" spans="1:39" x14ac:dyDescent="0.3">
      <c r="A511" s="236"/>
      <c r="B511" s="401"/>
      <c r="C511" s="274"/>
      <c r="D511" s="285"/>
      <c r="E511" s="286"/>
      <c r="F511" s="286"/>
      <c r="G511" s="286"/>
      <c r="H511" s="287" t="str">
        <f t="shared" si="48"/>
        <v/>
      </c>
      <c r="I511" s="435" t="str">
        <f t="shared" ref="I511:I523" si="54">IF(B511&gt;0,I510+Y511,"")</f>
        <v/>
      </c>
      <c r="J511" s="427" t="str">
        <f t="shared" si="49"/>
        <v/>
      </c>
      <c r="K511" s="382"/>
      <c r="L511" s="411"/>
      <c r="M511" s="425"/>
      <c r="O511" s="415" t="str">
        <f>IF(L511&gt;0,ROUNDDOWN((J511/AB511),2),"")</f>
        <v/>
      </c>
      <c r="P511" s="429" t="str">
        <f>IF(B511&gt;0,(#REF!*O511),"")</f>
        <v/>
      </c>
      <c r="Q511" s="285"/>
      <c r="R511" s="405"/>
      <c r="S511" s="405"/>
      <c r="T511" s="405"/>
      <c r="U511" s="406"/>
      <c r="V511" s="407" t="str">
        <f>IF(B511&gt;0,(R511-T511)+R511,"")</f>
        <v/>
      </c>
      <c r="W511" s="398"/>
      <c r="X511" s="292" t="str">
        <f>IF(B511&gt;0,IF(AE511&gt;0,(S511-R511)/(R511-T511),""),"")</f>
        <v/>
      </c>
      <c r="Y511" s="418" t="str">
        <f>IF(U511="","",IF(C511&gt;0,AK511,""))</f>
        <v/>
      </c>
      <c r="Z511" s="419" t="str">
        <f>IF(F511&gt;0,AK511+Z510,"")</f>
        <v/>
      </c>
      <c r="AA511" s="284"/>
      <c r="AB511" s="417" t="str">
        <f>IF(B511&gt;0,ABS(R511-T511)*-1,"")</f>
        <v/>
      </c>
      <c r="AC511" s="419" t="str">
        <f>IF(B511="","",IF(Q511="LONG",(U511-R511),(R511-U511)))</f>
        <v/>
      </c>
      <c r="AD511" s="390"/>
      <c r="AE511" s="396" t="str">
        <f t="shared" si="50"/>
        <v/>
      </c>
      <c r="AF511" s="397" t="str">
        <f t="shared" si="51"/>
        <v/>
      </c>
      <c r="AG511" s="392"/>
      <c r="AH511" s="437" t="str">
        <f>IF(B511&gt;0,(R511*O511),"")</f>
        <v/>
      </c>
      <c r="AI511" s="438" t="str">
        <f>IF(B511&gt;0,(U511*O511),"")</f>
        <v/>
      </c>
      <c r="AJ511" s="390"/>
      <c r="AK511" s="437" t="str">
        <f t="shared" si="52"/>
        <v/>
      </c>
      <c r="AL511" s="288" t="str">
        <f t="shared" si="53"/>
        <v/>
      </c>
      <c r="AM511" s="293"/>
    </row>
    <row r="512" spans="1:39" x14ac:dyDescent="0.3">
      <c r="A512" s="236"/>
      <c r="B512" s="401"/>
      <c r="C512" s="274"/>
      <c r="D512" s="285"/>
      <c r="E512" s="286"/>
      <c r="F512" s="286"/>
      <c r="G512" s="286"/>
      <c r="H512" s="287" t="str">
        <f t="shared" si="48"/>
        <v/>
      </c>
      <c r="I512" s="435" t="str">
        <f t="shared" si="54"/>
        <v/>
      </c>
      <c r="J512" s="427" t="str">
        <f t="shared" si="49"/>
        <v/>
      </c>
      <c r="K512" s="382"/>
      <c r="L512" s="411"/>
      <c r="M512" s="425"/>
      <c r="O512" s="415" t="str">
        <f>IF(L512&gt;0,ROUNDDOWN((J512/AB512),2),"")</f>
        <v/>
      </c>
      <c r="P512" s="429" t="str">
        <f>IF(B512&gt;0,(#REF!*O512),"")</f>
        <v/>
      </c>
      <c r="Q512" s="285"/>
      <c r="R512" s="405"/>
      <c r="S512" s="405"/>
      <c r="T512" s="405"/>
      <c r="U512" s="406"/>
      <c r="V512" s="407" t="str">
        <f>IF(B512&gt;0,(R512-T512)+R512,"")</f>
        <v/>
      </c>
      <c r="W512" s="398"/>
      <c r="X512" s="292" t="str">
        <f>IF(B512&gt;0,IF(AE512&gt;0,(S512-R512)/(R512-T512),""),"")</f>
        <v/>
      </c>
      <c r="Y512" s="418" t="str">
        <f>IF(U512="","",IF(C512&gt;0,AK512,""))</f>
        <v/>
      </c>
      <c r="Z512" s="419" t="str">
        <f>IF(F512&gt;0,AK512+Z511,"")</f>
        <v/>
      </c>
      <c r="AA512" s="284"/>
      <c r="AB512" s="417" t="str">
        <f>IF(B512&gt;0,ABS(R512-T512)*-1,"")</f>
        <v/>
      </c>
      <c r="AC512" s="419" t="str">
        <f>IF(B512="","",IF(Q512="LONG",(U512-R512),(R512-U512)))</f>
        <v/>
      </c>
      <c r="AD512" s="390"/>
      <c r="AE512" s="396" t="str">
        <f t="shared" si="50"/>
        <v/>
      </c>
      <c r="AF512" s="397" t="str">
        <f t="shared" si="51"/>
        <v/>
      </c>
      <c r="AG512" s="392"/>
      <c r="AH512" s="437" t="str">
        <f>IF(B512&gt;0,(R512*O512),"")</f>
        <v/>
      </c>
      <c r="AI512" s="438" t="str">
        <f>IF(B512&gt;0,(U512*O512),"")</f>
        <v/>
      </c>
      <c r="AJ512" s="390"/>
      <c r="AK512" s="437" t="str">
        <f t="shared" si="52"/>
        <v/>
      </c>
      <c r="AL512" s="288" t="str">
        <f t="shared" si="53"/>
        <v/>
      </c>
      <c r="AM512" s="293"/>
    </row>
    <row r="513" spans="1:39" x14ac:dyDescent="0.3">
      <c r="A513" s="236"/>
      <c r="B513" s="401"/>
      <c r="C513" s="274"/>
      <c r="D513" s="285"/>
      <c r="E513" s="286"/>
      <c r="F513" s="286"/>
      <c r="G513" s="286"/>
      <c r="H513" s="287" t="str">
        <f t="shared" si="48"/>
        <v/>
      </c>
      <c r="I513" s="435" t="str">
        <f t="shared" si="54"/>
        <v/>
      </c>
      <c r="J513" s="427" t="str">
        <f t="shared" si="49"/>
        <v/>
      </c>
      <c r="K513" s="382"/>
      <c r="L513" s="411"/>
      <c r="M513" s="425"/>
      <c r="O513" s="415" t="str">
        <f>IF(L513&gt;0,ROUNDDOWN((J513/AB513),2),"")</f>
        <v/>
      </c>
      <c r="P513" s="429" t="str">
        <f>IF(B513&gt;0,(#REF!*O513),"")</f>
        <v/>
      </c>
      <c r="Q513" s="285"/>
      <c r="R513" s="405"/>
      <c r="S513" s="405"/>
      <c r="T513" s="405"/>
      <c r="U513" s="406"/>
      <c r="V513" s="407" t="str">
        <f>IF(B513&gt;0,(R513-T513)+R513,"")</f>
        <v/>
      </c>
      <c r="W513" s="398"/>
      <c r="X513" s="292" t="str">
        <f>IF(B513&gt;0,IF(AE513&gt;0,(S513-R513)/(R513-T513),""),"")</f>
        <v/>
      </c>
      <c r="Y513" s="418" t="str">
        <f>IF(U513="","",IF(C513&gt;0,AK513,""))</f>
        <v/>
      </c>
      <c r="Z513" s="419" t="str">
        <f>IF(F513&gt;0,AK513+Z512,"")</f>
        <v/>
      </c>
      <c r="AA513" s="284"/>
      <c r="AB513" s="417" t="str">
        <f>IF(B513&gt;0,ABS(R513-T513)*-1,"")</f>
        <v/>
      </c>
      <c r="AC513" s="419" t="str">
        <f>IF(B513="","",IF(Q513="LONG",(U513-R513),(R513-U513)))</f>
        <v/>
      </c>
      <c r="AD513" s="390"/>
      <c r="AE513" s="396" t="str">
        <f t="shared" si="50"/>
        <v/>
      </c>
      <c r="AF513" s="397" t="str">
        <f t="shared" si="51"/>
        <v/>
      </c>
      <c r="AG513" s="392"/>
      <c r="AH513" s="437" t="str">
        <f>IF(B513&gt;0,(R513*O513),"")</f>
        <v/>
      </c>
      <c r="AI513" s="438" t="str">
        <f>IF(B513&gt;0,(U513*O513),"")</f>
        <v/>
      </c>
      <c r="AJ513" s="390"/>
      <c r="AK513" s="437" t="str">
        <f t="shared" si="52"/>
        <v/>
      </c>
      <c r="AL513" s="288" t="str">
        <f t="shared" si="53"/>
        <v/>
      </c>
      <c r="AM513" s="293"/>
    </row>
    <row r="514" spans="1:39" x14ac:dyDescent="0.3">
      <c r="A514" s="236"/>
      <c r="B514" s="401"/>
      <c r="C514" s="274"/>
      <c r="D514" s="285"/>
      <c r="E514" s="286"/>
      <c r="F514" s="286"/>
      <c r="G514" s="286"/>
      <c r="H514" s="287" t="str">
        <f t="shared" si="48"/>
        <v/>
      </c>
      <c r="I514" s="435" t="str">
        <f t="shared" si="54"/>
        <v/>
      </c>
      <c r="J514" s="427" t="str">
        <f t="shared" si="49"/>
        <v/>
      </c>
      <c r="K514" s="382"/>
      <c r="L514" s="411"/>
      <c r="M514" s="425"/>
      <c r="O514" s="415" t="str">
        <f>IF(L514&gt;0,ROUNDDOWN((J514/AB514),2),"")</f>
        <v/>
      </c>
      <c r="P514" s="429" t="str">
        <f>IF(B514&gt;0,(#REF!*O514),"")</f>
        <v/>
      </c>
      <c r="Q514" s="285"/>
      <c r="R514" s="405"/>
      <c r="S514" s="405"/>
      <c r="T514" s="405"/>
      <c r="U514" s="406"/>
      <c r="V514" s="407" t="str">
        <f>IF(B514&gt;0,(R514-T514)+R514,"")</f>
        <v/>
      </c>
      <c r="W514" s="398"/>
      <c r="X514" s="292" t="str">
        <f>IF(B514&gt;0,IF(AE514&gt;0,(S514-R514)/(R514-T514),""),"")</f>
        <v/>
      </c>
      <c r="Y514" s="418" t="str">
        <f>IF(U514="","",IF(C514&gt;0,AK514,""))</f>
        <v/>
      </c>
      <c r="Z514" s="419" t="str">
        <f>IF(F514&gt;0,AK514+Z513,"")</f>
        <v/>
      </c>
      <c r="AA514" s="284"/>
      <c r="AB514" s="417" t="str">
        <f>IF(B514&gt;0,ABS(R514-T514)*-1,"")</f>
        <v/>
      </c>
      <c r="AC514" s="419" t="str">
        <f>IF(B514="","",IF(Q514="LONG",(U514-R514),(R514-U514)))</f>
        <v/>
      </c>
      <c r="AD514" s="390"/>
      <c r="AE514" s="396" t="str">
        <f t="shared" si="50"/>
        <v/>
      </c>
      <c r="AF514" s="397" t="str">
        <f t="shared" si="51"/>
        <v/>
      </c>
      <c r="AG514" s="392"/>
      <c r="AH514" s="437" t="str">
        <f>IF(B514&gt;0,(R514*O514),"")</f>
        <v/>
      </c>
      <c r="AI514" s="438" t="str">
        <f>IF(B514&gt;0,(U514*O514),"")</f>
        <v/>
      </c>
      <c r="AJ514" s="390"/>
      <c r="AK514" s="437" t="str">
        <f t="shared" si="52"/>
        <v/>
      </c>
      <c r="AL514" s="288" t="str">
        <f t="shared" si="53"/>
        <v/>
      </c>
      <c r="AM514" s="293"/>
    </row>
    <row r="515" spans="1:39" x14ac:dyDescent="0.3">
      <c r="A515" s="236"/>
      <c r="B515" s="401"/>
      <c r="C515" s="274"/>
      <c r="D515" s="285"/>
      <c r="E515" s="286"/>
      <c r="F515" s="286"/>
      <c r="G515" s="286"/>
      <c r="H515" s="287" t="str">
        <f t="shared" si="48"/>
        <v/>
      </c>
      <c r="I515" s="435" t="str">
        <f t="shared" si="54"/>
        <v/>
      </c>
      <c r="J515" s="427" t="str">
        <f t="shared" si="49"/>
        <v/>
      </c>
      <c r="K515" s="382"/>
      <c r="L515" s="411"/>
      <c r="M515" s="425"/>
      <c r="O515" s="415" t="str">
        <f>IF(L515&gt;0,ROUNDDOWN((J515/AB515),2),"")</f>
        <v/>
      </c>
      <c r="P515" s="429" t="str">
        <f>IF(B515&gt;0,(#REF!*O515),"")</f>
        <v/>
      </c>
      <c r="Q515" s="285"/>
      <c r="R515" s="405"/>
      <c r="S515" s="405"/>
      <c r="T515" s="405"/>
      <c r="U515" s="406"/>
      <c r="V515" s="407" t="str">
        <f>IF(B515&gt;0,(R515-T515)+R515,"")</f>
        <v/>
      </c>
      <c r="W515" s="398"/>
      <c r="X515" s="292" t="str">
        <f>IF(B515&gt;0,IF(AE515&gt;0,(S515-R515)/(R515-T515),""),"")</f>
        <v/>
      </c>
      <c r="Y515" s="418" t="str">
        <f>IF(U515="","",IF(C515&gt;0,AK515,""))</f>
        <v/>
      </c>
      <c r="Z515" s="419" t="str">
        <f>IF(F515&gt;0,AK515+Z514,"")</f>
        <v/>
      </c>
      <c r="AA515" s="284"/>
      <c r="AB515" s="417" t="str">
        <f>IF(B515&gt;0,ABS(R515-T515)*-1,"")</f>
        <v/>
      </c>
      <c r="AC515" s="419" t="str">
        <f>IF(B515="","",IF(Q515="LONG",(U515-R515),(R515-U515)))</f>
        <v/>
      </c>
      <c r="AD515" s="390"/>
      <c r="AE515" s="396" t="str">
        <f t="shared" si="50"/>
        <v/>
      </c>
      <c r="AF515" s="397" t="str">
        <f t="shared" si="51"/>
        <v/>
      </c>
      <c r="AG515" s="392"/>
      <c r="AH515" s="437" t="str">
        <f>IF(B515&gt;0,(R515*O515),"")</f>
        <v/>
      </c>
      <c r="AI515" s="438" t="str">
        <f>IF(B515&gt;0,(U515*O515),"")</f>
        <v/>
      </c>
      <c r="AJ515" s="390"/>
      <c r="AK515" s="437" t="str">
        <f t="shared" si="52"/>
        <v/>
      </c>
      <c r="AL515" s="288" t="str">
        <f t="shared" si="53"/>
        <v/>
      </c>
      <c r="AM515" s="293"/>
    </row>
    <row r="516" spans="1:39" x14ac:dyDescent="0.3">
      <c r="A516" s="236"/>
      <c r="B516" s="401"/>
      <c r="C516" s="274"/>
      <c r="D516" s="285"/>
      <c r="E516" s="286"/>
      <c r="F516" s="286"/>
      <c r="G516" s="286"/>
      <c r="H516" s="287" t="str">
        <f t="shared" si="48"/>
        <v/>
      </c>
      <c r="I516" s="435" t="str">
        <f t="shared" si="54"/>
        <v/>
      </c>
      <c r="J516" s="427" t="str">
        <f t="shared" si="49"/>
        <v/>
      </c>
      <c r="K516" s="382"/>
      <c r="L516" s="411"/>
      <c r="M516" s="425"/>
      <c r="O516" s="415" t="str">
        <f>IF(L516&gt;0,ROUNDDOWN((J516/AB516),2),"")</f>
        <v/>
      </c>
      <c r="P516" s="429" t="str">
        <f>IF(B516&gt;0,(#REF!*O516),"")</f>
        <v/>
      </c>
      <c r="Q516" s="285"/>
      <c r="R516" s="405"/>
      <c r="S516" s="405"/>
      <c r="T516" s="405"/>
      <c r="U516" s="406"/>
      <c r="V516" s="407" t="str">
        <f>IF(B516&gt;0,(R516-T516)+R516,"")</f>
        <v/>
      </c>
      <c r="W516" s="398"/>
      <c r="X516" s="292" t="str">
        <f>IF(B516&gt;0,IF(AE516&gt;0,(S516-R516)/(R516-T516),""),"")</f>
        <v/>
      </c>
      <c r="Y516" s="418" t="str">
        <f>IF(U516="","",IF(C516&gt;0,AK516,""))</f>
        <v/>
      </c>
      <c r="Z516" s="419" t="str">
        <f>IF(F516&gt;0,AK516+Z515,"")</f>
        <v/>
      </c>
      <c r="AA516" s="284"/>
      <c r="AB516" s="417" t="str">
        <f>IF(B516&gt;0,ABS(R516-T516)*-1,"")</f>
        <v/>
      </c>
      <c r="AC516" s="419" t="str">
        <f>IF(B516="","",IF(Q516="LONG",(U516-R516),(R516-U516)))</f>
        <v/>
      </c>
      <c r="AD516" s="390"/>
      <c r="AE516" s="396" t="str">
        <f t="shared" si="50"/>
        <v/>
      </c>
      <c r="AF516" s="397" t="str">
        <f t="shared" si="51"/>
        <v/>
      </c>
      <c r="AG516" s="392"/>
      <c r="AH516" s="437" t="str">
        <f>IF(B516&gt;0,(R516*O516),"")</f>
        <v/>
      </c>
      <c r="AI516" s="438" t="str">
        <f>IF(B516&gt;0,(U516*O516),"")</f>
        <v/>
      </c>
      <c r="AJ516" s="390"/>
      <c r="AK516" s="437" t="str">
        <f t="shared" si="52"/>
        <v/>
      </c>
      <c r="AL516" s="288" t="str">
        <f t="shared" si="53"/>
        <v/>
      </c>
      <c r="AM516" s="293"/>
    </row>
    <row r="517" spans="1:39" x14ac:dyDescent="0.3">
      <c r="A517" s="236"/>
      <c r="B517" s="401"/>
      <c r="C517" s="274"/>
      <c r="D517" s="285"/>
      <c r="E517" s="286"/>
      <c r="F517" s="286"/>
      <c r="G517" s="286"/>
      <c r="H517" s="287" t="str">
        <f t="shared" si="48"/>
        <v/>
      </c>
      <c r="I517" s="435" t="str">
        <f t="shared" si="54"/>
        <v/>
      </c>
      <c r="J517" s="427" t="str">
        <f t="shared" si="49"/>
        <v/>
      </c>
      <c r="K517" s="382"/>
      <c r="L517" s="411"/>
      <c r="M517" s="425"/>
      <c r="O517" s="415" t="str">
        <f>IF(L517&gt;0,ROUNDDOWN((J517/AB517),2),"")</f>
        <v/>
      </c>
      <c r="P517" s="429" t="str">
        <f>IF(B517&gt;0,(#REF!*O517),"")</f>
        <v/>
      </c>
      <c r="Q517" s="285"/>
      <c r="R517" s="405"/>
      <c r="S517" s="405"/>
      <c r="T517" s="405"/>
      <c r="U517" s="406"/>
      <c r="V517" s="407" t="str">
        <f>IF(B517&gt;0,(R517-T517)+R517,"")</f>
        <v/>
      </c>
      <c r="W517" s="398"/>
      <c r="X517" s="292" t="str">
        <f>IF(B517&gt;0,IF(AE517&gt;0,(S517-R517)/(R517-T517),""),"")</f>
        <v/>
      </c>
      <c r="Y517" s="418" t="str">
        <f>IF(U517="","",IF(C517&gt;0,AK517,""))</f>
        <v/>
      </c>
      <c r="Z517" s="419" t="str">
        <f>IF(F517&gt;0,AK517+Z516,"")</f>
        <v/>
      </c>
      <c r="AA517" s="284"/>
      <c r="AB517" s="417" t="str">
        <f>IF(B517&gt;0,ABS(R517-T517)*-1,"")</f>
        <v/>
      </c>
      <c r="AC517" s="419" t="str">
        <f>IF(B517="","",IF(Q517="LONG",(U517-R517),(R517-U517)))</f>
        <v/>
      </c>
      <c r="AD517" s="390"/>
      <c r="AE517" s="396" t="str">
        <f t="shared" si="50"/>
        <v/>
      </c>
      <c r="AF517" s="397" t="str">
        <f t="shared" si="51"/>
        <v/>
      </c>
      <c r="AG517" s="392"/>
      <c r="AH517" s="437" t="str">
        <f>IF(B517&gt;0,(R517*O517),"")</f>
        <v/>
      </c>
      <c r="AI517" s="438" t="str">
        <f>IF(B517&gt;0,(U517*O517),"")</f>
        <v/>
      </c>
      <c r="AJ517" s="390"/>
      <c r="AK517" s="437" t="str">
        <f t="shared" si="52"/>
        <v/>
      </c>
      <c r="AL517" s="288" t="str">
        <f t="shared" si="53"/>
        <v/>
      </c>
      <c r="AM517" s="293"/>
    </row>
    <row r="518" spans="1:39" x14ac:dyDescent="0.3">
      <c r="A518" s="236"/>
      <c r="B518" s="401"/>
      <c r="C518" s="274"/>
      <c r="D518" s="285"/>
      <c r="E518" s="286"/>
      <c r="F518" s="286"/>
      <c r="G518" s="286"/>
      <c r="H518" s="287" t="str">
        <f t="shared" si="48"/>
        <v/>
      </c>
      <c r="I518" s="435" t="str">
        <f t="shared" si="54"/>
        <v/>
      </c>
      <c r="J518" s="427" t="str">
        <f t="shared" si="49"/>
        <v/>
      </c>
      <c r="K518" s="382"/>
      <c r="L518" s="411"/>
      <c r="M518" s="425"/>
      <c r="O518" s="415" t="str">
        <f>IF(L518&gt;0,ROUNDDOWN((J518/AB518),2),"")</f>
        <v/>
      </c>
      <c r="P518" s="429" t="str">
        <f>IF(B518&gt;0,(#REF!*O518),"")</f>
        <v/>
      </c>
      <c r="Q518" s="285"/>
      <c r="R518" s="405"/>
      <c r="S518" s="405"/>
      <c r="T518" s="405"/>
      <c r="U518" s="406"/>
      <c r="V518" s="407" t="str">
        <f>IF(B518&gt;0,(R518-T518)+R518,"")</f>
        <v/>
      </c>
      <c r="W518" s="398"/>
      <c r="X518" s="292" t="str">
        <f>IF(B518&gt;0,IF(AE518&gt;0,(S518-R518)/(R518-T518),""),"")</f>
        <v/>
      </c>
      <c r="Y518" s="418" t="str">
        <f>IF(U518="","",IF(C518&gt;0,AK518,""))</f>
        <v/>
      </c>
      <c r="Z518" s="419" t="str">
        <f>IF(F518&gt;0,AK518+Z517,"")</f>
        <v/>
      </c>
      <c r="AA518" s="284"/>
      <c r="AB518" s="417" t="str">
        <f>IF(B518&gt;0,ABS(R518-T518)*-1,"")</f>
        <v/>
      </c>
      <c r="AC518" s="419" t="str">
        <f>IF(B518="","",IF(Q518="LONG",(U518-R518),(R518-U518)))</f>
        <v/>
      </c>
      <c r="AD518" s="390"/>
      <c r="AE518" s="396" t="str">
        <f t="shared" si="50"/>
        <v/>
      </c>
      <c r="AF518" s="397" t="str">
        <f t="shared" si="51"/>
        <v/>
      </c>
      <c r="AG518" s="392"/>
      <c r="AH518" s="437" t="str">
        <f>IF(B518&gt;0,(R518*O518),"")</f>
        <v/>
      </c>
      <c r="AI518" s="438" t="str">
        <f>IF(B518&gt;0,(U518*O518),"")</f>
        <v/>
      </c>
      <c r="AJ518" s="390"/>
      <c r="AK518" s="437" t="str">
        <f t="shared" si="52"/>
        <v/>
      </c>
      <c r="AL518" s="288" t="str">
        <f t="shared" si="53"/>
        <v/>
      </c>
      <c r="AM518" s="293"/>
    </row>
    <row r="519" spans="1:39" x14ac:dyDescent="0.3">
      <c r="A519" s="236"/>
      <c r="B519" s="401"/>
      <c r="C519" s="274"/>
      <c r="D519" s="285"/>
      <c r="E519" s="286"/>
      <c r="F519" s="286"/>
      <c r="G519" s="286"/>
      <c r="H519" s="287" t="str">
        <f t="shared" si="48"/>
        <v/>
      </c>
      <c r="I519" s="435" t="str">
        <f t="shared" si="54"/>
        <v/>
      </c>
      <c r="J519" s="427" t="str">
        <f t="shared" si="49"/>
        <v/>
      </c>
      <c r="K519" s="382"/>
      <c r="L519" s="411"/>
      <c r="M519" s="425"/>
      <c r="O519" s="415" t="str">
        <f>IF(L519&gt;0,ROUNDDOWN((J519/AB519),2),"")</f>
        <v/>
      </c>
      <c r="P519" s="429" t="str">
        <f>IF(B519&gt;0,(#REF!*O519),"")</f>
        <v/>
      </c>
      <c r="Q519" s="285"/>
      <c r="R519" s="405"/>
      <c r="S519" s="405"/>
      <c r="T519" s="405"/>
      <c r="U519" s="406"/>
      <c r="V519" s="407" t="str">
        <f>IF(B519&gt;0,(R519-T519)+R519,"")</f>
        <v/>
      </c>
      <c r="W519" s="398"/>
      <c r="X519" s="292" t="str">
        <f>IF(B519&gt;0,IF(AE519&gt;0,(S519-R519)/(R519-T519),""),"")</f>
        <v/>
      </c>
      <c r="Y519" s="418" t="str">
        <f>IF(U519="","",IF(C519&gt;0,AK519,""))</f>
        <v/>
      </c>
      <c r="Z519" s="419" t="str">
        <f>IF(F519&gt;0,AK519+Z518,"")</f>
        <v/>
      </c>
      <c r="AA519" s="284"/>
      <c r="AB519" s="417" t="str">
        <f>IF(B519&gt;0,ABS(R519-T519)*-1,"")</f>
        <v/>
      </c>
      <c r="AC519" s="419" t="str">
        <f>IF(B519="","",IF(Q519="LONG",(U519-R519),(R519-U519)))</f>
        <v/>
      </c>
      <c r="AD519" s="390"/>
      <c r="AE519" s="396" t="str">
        <f t="shared" si="50"/>
        <v/>
      </c>
      <c r="AF519" s="397" t="str">
        <f t="shared" si="51"/>
        <v/>
      </c>
      <c r="AG519" s="392"/>
      <c r="AH519" s="437" t="str">
        <f>IF(B519&gt;0,(R519*O519),"")</f>
        <v/>
      </c>
      <c r="AI519" s="438" t="str">
        <f>IF(B519&gt;0,(U519*O519),"")</f>
        <v/>
      </c>
      <c r="AJ519" s="390"/>
      <c r="AK519" s="437" t="str">
        <f t="shared" si="52"/>
        <v/>
      </c>
      <c r="AL519" s="288" t="str">
        <f t="shared" si="53"/>
        <v/>
      </c>
      <c r="AM519" s="293"/>
    </row>
    <row r="520" spans="1:39" x14ac:dyDescent="0.3">
      <c r="A520" s="236"/>
      <c r="B520" s="401"/>
      <c r="C520" s="274"/>
      <c r="D520" s="285"/>
      <c r="E520" s="286"/>
      <c r="F520" s="286"/>
      <c r="G520" s="286"/>
      <c r="H520" s="287" t="str">
        <f t="shared" si="48"/>
        <v/>
      </c>
      <c r="I520" s="435" t="str">
        <f t="shared" si="54"/>
        <v/>
      </c>
      <c r="J520" s="427" t="str">
        <f t="shared" si="49"/>
        <v/>
      </c>
      <c r="K520" s="382"/>
      <c r="L520" s="411"/>
      <c r="M520" s="425"/>
      <c r="O520" s="415" t="str">
        <f>IF(L520&gt;0,ROUNDDOWN((J520/AB520),2),"")</f>
        <v/>
      </c>
      <c r="P520" s="429" t="str">
        <f>IF(B520&gt;0,(#REF!*O520),"")</f>
        <v/>
      </c>
      <c r="Q520" s="285"/>
      <c r="R520" s="405"/>
      <c r="S520" s="405"/>
      <c r="T520" s="405"/>
      <c r="U520" s="406"/>
      <c r="V520" s="407" t="str">
        <f>IF(B520&gt;0,(R520-T520)+R520,"")</f>
        <v/>
      </c>
      <c r="W520" s="398"/>
      <c r="X520" s="292" t="str">
        <f>IF(B520&gt;0,IF(AE520&gt;0,(S520-R520)/(R520-T520),""),"")</f>
        <v/>
      </c>
      <c r="Y520" s="418" t="str">
        <f>IF(U520="","",IF(C520&gt;0,AK520,""))</f>
        <v/>
      </c>
      <c r="Z520" s="419" t="str">
        <f>IF(F520&gt;0,AK520+Z519,"")</f>
        <v/>
      </c>
      <c r="AA520" s="284"/>
      <c r="AB520" s="417" t="str">
        <f>IF(B520&gt;0,ABS(R520-T520)*-1,"")</f>
        <v/>
      </c>
      <c r="AC520" s="419" t="str">
        <f>IF(B520="","",IF(Q520="LONG",(U520-R520),(R520-U520)))</f>
        <v/>
      </c>
      <c r="AD520" s="390"/>
      <c r="AE520" s="396" t="str">
        <f t="shared" si="50"/>
        <v/>
      </c>
      <c r="AF520" s="397" t="str">
        <f t="shared" si="51"/>
        <v/>
      </c>
      <c r="AG520" s="392"/>
      <c r="AH520" s="437" t="str">
        <f>IF(B520&gt;0,(R520*O520),"")</f>
        <v/>
      </c>
      <c r="AI520" s="438" t="str">
        <f>IF(B520&gt;0,(U520*O520),"")</f>
        <v/>
      </c>
      <c r="AJ520" s="390"/>
      <c r="AK520" s="437" t="str">
        <f t="shared" si="52"/>
        <v/>
      </c>
      <c r="AL520" s="288" t="str">
        <f t="shared" si="53"/>
        <v/>
      </c>
      <c r="AM520" s="293"/>
    </row>
    <row r="521" spans="1:39" x14ac:dyDescent="0.3">
      <c r="A521" s="236"/>
      <c r="B521" s="401"/>
      <c r="C521" s="274"/>
      <c r="D521" s="285"/>
      <c r="E521" s="286"/>
      <c r="F521" s="286"/>
      <c r="G521" s="286"/>
      <c r="H521" s="287" t="str">
        <f t="shared" ref="H521:H523" si="55">IF(F521="","",IF(E521&gt;1,ABS(E521-F521),""))</f>
        <v/>
      </c>
      <c r="I521" s="435" t="str">
        <f t="shared" si="54"/>
        <v/>
      </c>
      <c r="J521" s="427" t="str">
        <f t="shared" si="49"/>
        <v/>
      </c>
      <c r="K521" s="382"/>
      <c r="L521" s="411"/>
      <c r="M521" s="425"/>
      <c r="O521" s="415" t="str">
        <f>IF(L521&gt;0,ROUNDDOWN((J521/AB521),2),"")</f>
        <v/>
      </c>
      <c r="P521" s="429" t="str">
        <f>IF(B521&gt;0,(#REF!*O521),"")</f>
        <v/>
      </c>
      <c r="Q521" s="285"/>
      <c r="R521" s="405"/>
      <c r="S521" s="405"/>
      <c r="T521" s="405"/>
      <c r="U521" s="406"/>
      <c r="V521" s="407" t="str">
        <f>IF(B521&gt;0,(R521-T521)+R521,"")</f>
        <v/>
      </c>
      <c r="W521" s="398"/>
      <c r="X521" s="292" t="str">
        <f>IF(B521&gt;0,IF(AE521&gt;0,(S521-R521)/(R521-T521),""),"")</f>
        <v/>
      </c>
      <c r="Y521" s="418" t="str">
        <f>IF(U521="","",IF(C521&gt;0,AK521,""))</f>
        <v/>
      </c>
      <c r="Z521" s="419" t="str">
        <f>IF(F521&gt;0,AK521+Z520,"")</f>
        <v/>
      </c>
      <c r="AA521" s="284"/>
      <c r="AB521" s="417" t="str">
        <f>IF(B521&gt;0,ABS(R521-T521)*-1,"")</f>
        <v/>
      </c>
      <c r="AC521" s="419" t="str">
        <f>IF(B521="","",IF(Q521="LONG",(U521-R521),(R521-U521)))</f>
        <v/>
      </c>
      <c r="AD521" s="390"/>
      <c r="AE521" s="396" t="str">
        <f t="shared" si="50"/>
        <v/>
      </c>
      <c r="AF521" s="397" t="str">
        <f t="shared" si="51"/>
        <v/>
      </c>
      <c r="AG521" s="392"/>
      <c r="AH521" s="437" t="str">
        <f>IF(B521&gt;0,(R521*O521),"")</f>
        <v/>
      </c>
      <c r="AI521" s="438" t="str">
        <f>IF(B521&gt;0,(U521*O521),"")</f>
        <v/>
      </c>
      <c r="AJ521" s="390"/>
      <c r="AK521" s="437" t="str">
        <f t="shared" si="52"/>
        <v/>
      </c>
      <c r="AL521" s="288" t="str">
        <f t="shared" si="53"/>
        <v/>
      </c>
      <c r="AM521" s="293"/>
    </row>
    <row r="522" spans="1:39" x14ac:dyDescent="0.3">
      <c r="A522" s="236"/>
      <c r="B522" s="401"/>
      <c r="C522" s="274"/>
      <c r="D522" s="285"/>
      <c r="E522" s="286"/>
      <c r="F522" s="286"/>
      <c r="G522" s="286"/>
      <c r="H522" s="287" t="str">
        <f t="shared" si="55"/>
        <v/>
      </c>
      <c r="I522" s="435" t="str">
        <f t="shared" si="54"/>
        <v/>
      </c>
      <c r="J522" s="427" t="str">
        <f t="shared" si="49"/>
        <v/>
      </c>
      <c r="K522" s="382"/>
      <c r="L522" s="411"/>
      <c r="M522" s="425"/>
      <c r="O522" s="415" t="str">
        <f>IF(L522&gt;0,ROUNDDOWN((J522/AB522),2),"")</f>
        <v/>
      </c>
      <c r="P522" s="429" t="str">
        <f>IF(B522&gt;0,(#REF!*O522),"")</f>
        <v/>
      </c>
      <c r="Q522" s="285"/>
      <c r="R522" s="405"/>
      <c r="S522" s="405"/>
      <c r="T522" s="405"/>
      <c r="U522" s="406"/>
      <c r="V522" s="407" t="str">
        <f>IF(B522&gt;0,(R522-T522)+R522,"")</f>
        <v/>
      </c>
      <c r="W522" s="398"/>
      <c r="X522" s="292" t="str">
        <f>IF(B522&gt;0,IF(AE522&gt;0,(S522-R522)/(R522-T522),""),"")</f>
        <v/>
      </c>
      <c r="Y522" s="418" t="str">
        <f>IF(U522="","",IF(C522&gt;0,AK522,""))</f>
        <v/>
      </c>
      <c r="Z522" s="419" t="str">
        <f>IF(F522&gt;0,AK522+Z521,"")</f>
        <v/>
      </c>
      <c r="AA522" s="284"/>
      <c r="AB522" s="417" t="str">
        <f>IF(B522&gt;0,ABS(R522-T522)*-1,"")</f>
        <v/>
      </c>
      <c r="AC522" s="419" t="str">
        <f>IF(B522="","",IF(Q522="LONG",(U522-R522),(R522-U522)))</f>
        <v/>
      </c>
      <c r="AD522" s="390"/>
      <c r="AE522" s="396" t="str">
        <f t="shared" si="50"/>
        <v/>
      </c>
      <c r="AF522" s="397" t="str">
        <f t="shared" si="51"/>
        <v/>
      </c>
      <c r="AG522" s="392"/>
      <c r="AH522" s="437" t="str">
        <f>IF(B522&gt;0,(R522*O522),"")</f>
        <v/>
      </c>
      <c r="AI522" s="438" t="str">
        <f>IF(B522&gt;0,(U522*O522),"")</f>
        <v/>
      </c>
      <c r="AJ522" s="390"/>
      <c r="AK522" s="437" t="str">
        <f t="shared" si="52"/>
        <v/>
      </c>
      <c r="AL522" s="288" t="str">
        <f t="shared" si="53"/>
        <v/>
      </c>
      <c r="AM522" s="293"/>
    </row>
    <row r="523" spans="1:39" ht="16.2" thickBot="1" x14ac:dyDescent="0.35">
      <c r="A523" s="236"/>
      <c r="B523" s="402"/>
      <c r="C523" s="280"/>
      <c r="D523" s="289"/>
      <c r="E523" s="290"/>
      <c r="F523" s="290"/>
      <c r="G523" s="290"/>
      <c r="H523" s="291" t="str">
        <f t="shared" si="55"/>
        <v/>
      </c>
      <c r="I523" s="436" t="str">
        <f t="shared" si="54"/>
        <v/>
      </c>
      <c r="J523" s="428" t="str">
        <f t="shared" si="49"/>
        <v/>
      </c>
      <c r="K523" s="383"/>
      <c r="L523" s="412"/>
      <c r="M523" s="426"/>
      <c r="O523" s="416" t="str">
        <f>IF(L523&gt;0,ROUNDDOWN((J523/AB523),2),"")</f>
        <v/>
      </c>
      <c r="P523" s="430" t="str">
        <f>IF(B523&gt;0,(#REF!*O523),"")</f>
        <v/>
      </c>
      <c r="Q523" s="289"/>
      <c r="R523" s="409"/>
      <c r="S523" s="409"/>
      <c r="T523" s="409"/>
      <c r="U523" s="410"/>
      <c r="V523" s="414" t="str">
        <f>IF(B523&gt;0,(R523-T523)+R523,"")</f>
        <v/>
      </c>
      <c r="W523" s="398"/>
      <c r="X523" s="295" t="str">
        <f>IF(B523&gt;0,IF(AE523&gt;0,(S523-R523)/(R523-T523),""),"")</f>
        <v/>
      </c>
      <c r="Y523" s="421" t="str">
        <f>IF(U523="","",IF(C523&gt;0,AK523,""))</f>
        <v/>
      </c>
      <c r="Z523" s="422" t="str">
        <f>IF(F523&gt;0,AK523+Z522,"")</f>
        <v/>
      </c>
      <c r="AA523" s="284"/>
      <c r="AB523" s="420" t="str">
        <f>IF(B523&gt;0,ABS(R523-T523)*-1,"")</f>
        <v/>
      </c>
      <c r="AC523" s="422" t="str">
        <f>IF(B523="","",IF(Q523="LONG",(U523-R523),(R523-U523)))</f>
        <v/>
      </c>
      <c r="AD523" s="390"/>
      <c r="AE523" s="396" t="str">
        <f t="shared" si="50"/>
        <v/>
      </c>
      <c r="AF523" s="397" t="str">
        <f t="shared" si="51"/>
        <v/>
      </c>
      <c r="AG523" s="392"/>
      <c r="AH523" s="439" t="str">
        <f>IF(B523&gt;0,(R523*O523),"")</f>
        <v/>
      </c>
      <c r="AI523" s="440" t="str">
        <f>IF(B523&gt;0,(U523*O523),"")</f>
        <v/>
      </c>
      <c r="AJ523" s="390"/>
      <c r="AK523" s="437" t="str">
        <f t="shared" si="52"/>
        <v/>
      </c>
      <c r="AL523" s="288" t="str">
        <f t="shared" si="53"/>
        <v/>
      </c>
      <c r="AM523" s="296"/>
    </row>
    <row r="524" spans="1:39" x14ac:dyDescent="0.3">
      <c r="A524" s="236"/>
      <c r="C524" s="236"/>
      <c r="X524" s="236"/>
      <c r="Y524" s="236"/>
      <c r="AA524" s="237"/>
      <c r="AJ524" s="237"/>
      <c r="AL524" s="236"/>
    </row>
    <row r="525" spans="1:39" x14ac:dyDescent="0.3">
      <c r="A525" s="236"/>
      <c r="C525" s="236"/>
      <c r="X525" s="236"/>
      <c r="Y525" s="236"/>
      <c r="AA525" s="237"/>
      <c r="AJ525" s="237"/>
      <c r="AL525" s="236"/>
    </row>
    <row r="526" spans="1:39" x14ac:dyDescent="0.3">
      <c r="A526" s="236"/>
      <c r="C526" s="236"/>
      <c r="X526" s="236"/>
      <c r="Y526" s="236"/>
      <c r="AA526" s="237"/>
      <c r="AJ526" s="237"/>
      <c r="AL526" s="236"/>
    </row>
    <row r="527" spans="1:39" x14ac:dyDescent="0.3">
      <c r="A527" s="236"/>
      <c r="C527" s="236"/>
      <c r="X527" s="236"/>
      <c r="Y527" s="236"/>
      <c r="AA527" s="237"/>
      <c r="AJ527" s="237"/>
      <c r="AL527" s="236"/>
    </row>
    <row r="528" spans="1:39" x14ac:dyDescent="0.3">
      <c r="A528" s="236"/>
      <c r="C528" s="236"/>
      <c r="X528" s="236"/>
      <c r="Y528" s="236"/>
      <c r="AA528" s="237"/>
      <c r="AJ528" s="237"/>
      <c r="AL528" s="236"/>
    </row>
    <row r="529" spans="1:38" x14ac:dyDescent="0.3">
      <c r="A529" s="236"/>
      <c r="C529" s="236"/>
      <c r="X529" s="236"/>
      <c r="Y529" s="236"/>
      <c r="AA529" s="237"/>
      <c r="AJ529" s="237"/>
      <c r="AL529" s="236"/>
    </row>
    <row r="530" spans="1:38" x14ac:dyDescent="0.3">
      <c r="A530" s="236"/>
      <c r="C530" s="236"/>
      <c r="X530" s="236"/>
      <c r="Y530" s="236"/>
      <c r="AA530" s="237"/>
      <c r="AJ530" s="237"/>
      <c r="AL530" s="236"/>
    </row>
    <row r="531" spans="1:38" x14ac:dyDescent="0.3">
      <c r="A531" s="236"/>
      <c r="C531" s="236"/>
      <c r="X531" s="236"/>
      <c r="Y531" s="236"/>
      <c r="AA531" s="237"/>
      <c r="AJ531" s="237"/>
      <c r="AL531" s="236"/>
    </row>
    <row r="532" spans="1:38" x14ac:dyDescent="0.3">
      <c r="A532" s="236"/>
      <c r="C532" s="236"/>
      <c r="X532" s="236"/>
      <c r="Y532" s="236"/>
      <c r="AA532" s="237"/>
      <c r="AJ532" s="237"/>
      <c r="AL532" s="236"/>
    </row>
    <row r="533" spans="1:38" x14ac:dyDescent="0.3">
      <c r="A533" s="236"/>
      <c r="C533" s="236"/>
      <c r="X533" s="236"/>
      <c r="Y533" s="236"/>
      <c r="AA533" s="237"/>
      <c r="AJ533" s="237"/>
      <c r="AL533" s="236"/>
    </row>
    <row r="534" spans="1:38" x14ac:dyDescent="0.3">
      <c r="A534" s="236"/>
      <c r="C534" s="236"/>
      <c r="X534" s="236"/>
      <c r="Y534" s="236"/>
      <c r="AA534" s="237"/>
      <c r="AJ534" s="237"/>
      <c r="AL534" s="236"/>
    </row>
    <row r="535" spans="1:38" x14ac:dyDescent="0.3">
      <c r="A535" s="236"/>
      <c r="C535" s="236"/>
      <c r="X535" s="236"/>
      <c r="Y535" s="236"/>
      <c r="AA535" s="237"/>
      <c r="AJ535" s="237"/>
      <c r="AL535" s="236"/>
    </row>
    <row r="536" spans="1:38" x14ac:dyDescent="0.3">
      <c r="A536" s="236"/>
      <c r="C536" s="236"/>
      <c r="X536" s="236"/>
      <c r="Y536" s="236"/>
      <c r="AA536" s="237"/>
      <c r="AJ536" s="237"/>
      <c r="AL536" s="236"/>
    </row>
    <row r="537" spans="1:38" x14ac:dyDescent="0.3">
      <c r="A537" s="236"/>
      <c r="C537" s="236"/>
      <c r="X537" s="236"/>
      <c r="Y537" s="236"/>
      <c r="AA537" s="237"/>
      <c r="AJ537" s="237"/>
      <c r="AL537" s="236"/>
    </row>
    <row r="538" spans="1:38" x14ac:dyDescent="0.3">
      <c r="A538" s="236"/>
      <c r="C538" s="236"/>
      <c r="X538" s="236"/>
      <c r="Y538" s="236"/>
      <c r="AA538" s="237"/>
      <c r="AJ538" s="237"/>
      <c r="AL538" s="236"/>
    </row>
    <row r="539" spans="1:38" x14ac:dyDescent="0.3">
      <c r="A539" s="236"/>
      <c r="C539" s="236"/>
      <c r="X539" s="236"/>
      <c r="Y539" s="236"/>
      <c r="AA539" s="237"/>
      <c r="AJ539" s="237"/>
      <c r="AL539" s="236"/>
    </row>
    <row r="540" spans="1:38" x14ac:dyDescent="0.3">
      <c r="A540" s="236"/>
      <c r="C540" s="236"/>
      <c r="X540" s="236"/>
      <c r="Y540" s="236"/>
      <c r="AA540" s="237"/>
      <c r="AJ540" s="237"/>
      <c r="AL540" s="236"/>
    </row>
    <row r="541" spans="1:38" x14ac:dyDescent="0.3">
      <c r="A541" s="236"/>
      <c r="C541" s="236"/>
      <c r="X541" s="236"/>
      <c r="Y541" s="236"/>
      <c r="AA541" s="237"/>
      <c r="AJ541" s="237"/>
      <c r="AL541" s="236"/>
    </row>
    <row r="542" spans="1:38" x14ac:dyDescent="0.3">
      <c r="A542" s="236"/>
      <c r="C542" s="236"/>
      <c r="X542" s="236"/>
      <c r="Y542" s="236"/>
      <c r="AA542" s="237"/>
      <c r="AJ542" s="237"/>
      <c r="AL542" s="236"/>
    </row>
    <row r="543" spans="1:38" x14ac:dyDescent="0.3">
      <c r="A543" s="236"/>
      <c r="C543" s="236"/>
      <c r="X543" s="236"/>
      <c r="Y543" s="236"/>
      <c r="AA543" s="237"/>
      <c r="AJ543" s="237"/>
      <c r="AL543" s="236"/>
    </row>
    <row r="544" spans="1:38" x14ac:dyDescent="0.3">
      <c r="A544" s="236"/>
      <c r="C544" s="236"/>
      <c r="X544" s="236"/>
      <c r="Y544" s="236"/>
      <c r="AA544" s="237"/>
      <c r="AJ544" s="237"/>
      <c r="AL544" s="236"/>
    </row>
    <row r="545" spans="1:38" x14ac:dyDescent="0.3">
      <c r="A545" s="236"/>
      <c r="C545" s="236"/>
      <c r="X545" s="236"/>
      <c r="Y545" s="236"/>
      <c r="AA545" s="237"/>
      <c r="AJ545" s="237"/>
      <c r="AL545" s="236"/>
    </row>
    <row r="546" spans="1:38" x14ac:dyDescent="0.3">
      <c r="A546" s="236"/>
      <c r="C546" s="236"/>
      <c r="X546" s="236"/>
      <c r="Y546" s="236"/>
      <c r="AA546" s="237"/>
      <c r="AJ546" s="237"/>
      <c r="AL546" s="236"/>
    </row>
    <row r="547" spans="1:38" x14ac:dyDescent="0.3">
      <c r="A547" s="236"/>
      <c r="C547" s="236"/>
      <c r="X547" s="236"/>
      <c r="Y547" s="236"/>
      <c r="AA547" s="237"/>
      <c r="AJ547" s="237"/>
      <c r="AL547" s="236"/>
    </row>
    <row r="548" spans="1:38" x14ac:dyDescent="0.3">
      <c r="A548" s="236"/>
      <c r="C548" s="236"/>
      <c r="X548" s="236"/>
      <c r="Y548" s="236"/>
      <c r="AA548" s="237"/>
      <c r="AJ548" s="237"/>
      <c r="AL548" s="236"/>
    </row>
    <row r="549" spans="1:38" x14ac:dyDescent="0.3">
      <c r="A549" s="236"/>
      <c r="C549" s="236"/>
      <c r="X549" s="236"/>
      <c r="Y549" s="236"/>
      <c r="AA549" s="237"/>
      <c r="AJ549" s="237"/>
      <c r="AL549" s="236"/>
    </row>
    <row r="550" spans="1:38" x14ac:dyDescent="0.3">
      <c r="A550" s="236"/>
      <c r="C550" s="236"/>
      <c r="X550" s="236"/>
      <c r="Y550" s="236"/>
      <c r="AA550" s="237"/>
      <c r="AJ550" s="237"/>
      <c r="AL550" s="236"/>
    </row>
    <row r="551" spans="1:38" x14ac:dyDescent="0.3">
      <c r="A551" s="236"/>
      <c r="C551" s="236"/>
      <c r="X551" s="236"/>
      <c r="Y551" s="236"/>
      <c r="AA551" s="237"/>
      <c r="AJ551" s="237"/>
      <c r="AL551" s="236"/>
    </row>
    <row r="552" spans="1:38" x14ac:dyDescent="0.3">
      <c r="A552" s="236"/>
      <c r="C552" s="236"/>
      <c r="X552" s="236"/>
      <c r="Y552" s="236"/>
      <c r="AA552" s="237"/>
      <c r="AJ552" s="237"/>
      <c r="AL552" s="236"/>
    </row>
    <row r="553" spans="1:38" x14ac:dyDescent="0.3">
      <c r="A553" s="236"/>
      <c r="C553" s="236"/>
      <c r="X553" s="236"/>
      <c r="Y553" s="236"/>
      <c r="AA553" s="237"/>
      <c r="AJ553" s="237"/>
      <c r="AL553" s="236"/>
    </row>
    <row r="554" spans="1:38" x14ac:dyDescent="0.3">
      <c r="A554" s="236"/>
      <c r="C554" s="236"/>
      <c r="X554" s="236"/>
      <c r="Y554" s="236"/>
      <c r="AA554" s="237"/>
      <c r="AJ554" s="237"/>
      <c r="AL554" s="236"/>
    </row>
    <row r="555" spans="1:38" x14ac:dyDescent="0.3">
      <c r="A555" s="236"/>
      <c r="C555" s="236"/>
      <c r="X555" s="236"/>
      <c r="Y555" s="236"/>
      <c r="AA555" s="237"/>
      <c r="AJ555" s="237"/>
      <c r="AL555" s="236"/>
    </row>
    <row r="556" spans="1:38" x14ac:dyDescent="0.3">
      <c r="A556" s="236"/>
      <c r="C556" s="236"/>
      <c r="X556" s="236"/>
      <c r="Y556" s="236"/>
      <c r="AA556" s="237"/>
      <c r="AJ556" s="237"/>
      <c r="AL556" s="236"/>
    </row>
    <row r="557" spans="1:38" x14ac:dyDescent="0.3">
      <c r="A557" s="236"/>
      <c r="C557" s="236"/>
      <c r="X557" s="236"/>
      <c r="Y557" s="236"/>
      <c r="AA557" s="237"/>
      <c r="AJ557" s="237"/>
      <c r="AL557" s="236"/>
    </row>
    <row r="558" spans="1:38" x14ac:dyDescent="0.3">
      <c r="A558" s="236"/>
      <c r="C558" s="236"/>
      <c r="X558" s="236"/>
      <c r="Y558" s="236"/>
      <c r="AA558" s="237"/>
      <c r="AJ558" s="237"/>
      <c r="AL558" s="236"/>
    </row>
    <row r="559" spans="1:38" x14ac:dyDescent="0.3">
      <c r="A559" s="236"/>
      <c r="C559" s="236"/>
      <c r="X559" s="236"/>
      <c r="Y559" s="236"/>
      <c r="AA559" s="237"/>
      <c r="AJ559" s="237"/>
      <c r="AL559" s="236"/>
    </row>
    <row r="560" spans="1:38" x14ac:dyDescent="0.3">
      <c r="A560" s="236"/>
      <c r="C560" s="236"/>
      <c r="X560" s="236"/>
      <c r="Y560" s="236"/>
      <c r="AA560" s="237"/>
      <c r="AJ560" s="237"/>
      <c r="AL560" s="236"/>
    </row>
    <row r="561" spans="1:38" x14ac:dyDescent="0.3">
      <c r="A561" s="236"/>
      <c r="C561" s="236"/>
      <c r="X561" s="236"/>
      <c r="Y561" s="236"/>
      <c r="AA561" s="237"/>
      <c r="AJ561" s="237"/>
      <c r="AL561" s="236"/>
    </row>
    <row r="562" spans="1:38" x14ac:dyDescent="0.3">
      <c r="A562" s="236"/>
      <c r="C562" s="236"/>
      <c r="X562" s="236"/>
      <c r="Y562" s="236"/>
      <c r="AA562" s="237"/>
      <c r="AJ562" s="237"/>
      <c r="AL562" s="236"/>
    </row>
    <row r="563" spans="1:38" x14ac:dyDescent="0.3">
      <c r="A563" s="236"/>
      <c r="C563" s="236"/>
      <c r="X563" s="236"/>
      <c r="Y563" s="236"/>
      <c r="AA563" s="237"/>
      <c r="AJ563" s="237"/>
      <c r="AL563" s="236"/>
    </row>
    <row r="564" spans="1:38" x14ac:dyDescent="0.3">
      <c r="A564" s="236"/>
      <c r="C564" s="236"/>
      <c r="X564" s="236"/>
      <c r="Y564" s="236"/>
      <c r="AA564" s="237"/>
      <c r="AJ564" s="237"/>
      <c r="AL564" s="236"/>
    </row>
    <row r="565" spans="1:38" x14ac:dyDescent="0.3">
      <c r="A565" s="236"/>
      <c r="C565" s="236"/>
      <c r="X565" s="236"/>
      <c r="Y565" s="236"/>
      <c r="AA565" s="237"/>
      <c r="AJ565" s="237"/>
      <c r="AL565" s="236"/>
    </row>
    <row r="566" spans="1:38" x14ac:dyDescent="0.3">
      <c r="A566" s="236"/>
      <c r="C566" s="236"/>
      <c r="X566" s="236"/>
      <c r="Y566" s="236"/>
      <c r="AA566" s="237"/>
      <c r="AJ566" s="237"/>
      <c r="AL566" s="236"/>
    </row>
    <row r="567" spans="1:38" x14ac:dyDescent="0.3">
      <c r="A567" s="236"/>
      <c r="C567" s="236"/>
      <c r="X567" s="236"/>
      <c r="Y567" s="236"/>
      <c r="AA567" s="237"/>
      <c r="AJ567" s="237"/>
      <c r="AL567" s="236"/>
    </row>
    <row r="568" spans="1:38" x14ac:dyDescent="0.3">
      <c r="A568" s="236"/>
      <c r="C568" s="236"/>
      <c r="X568" s="236"/>
      <c r="Y568" s="236"/>
      <c r="AA568" s="237"/>
      <c r="AJ568" s="237"/>
      <c r="AL568" s="236"/>
    </row>
    <row r="569" spans="1:38" x14ac:dyDescent="0.3">
      <c r="A569" s="236"/>
      <c r="C569" s="236"/>
      <c r="X569" s="236"/>
      <c r="Y569" s="236"/>
      <c r="AA569" s="237"/>
      <c r="AJ569" s="237"/>
      <c r="AL569" s="236"/>
    </row>
    <row r="570" spans="1:38" x14ac:dyDescent="0.3">
      <c r="A570" s="236"/>
      <c r="C570" s="236"/>
      <c r="X570" s="236"/>
      <c r="Y570" s="236"/>
      <c r="AA570" s="237"/>
      <c r="AJ570" s="237"/>
      <c r="AL570" s="236"/>
    </row>
    <row r="571" spans="1:38" x14ac:dyDescent="0.3">
      <c r="A571" s="236"/>
      <c r="C571" s="236"/>
      <c r="X571" s="236"/>
      <c r="Y571" s="236"/>
      <c r="AA571" s="237"/>
      <c r="AJ571" s="237"/>
      <c r="AL571" s="236"/>
    </row>
    <row r="572" spans="1:38" x14ac:dyDescent="0.3">
      <c r="A572" s="236"/>
      <c r="C572" s="236"/>
      <c r="X572" s="236"/>
      <c r="Y572" s="236"/>
      <c r="AA572" s="237"/>
      <c r="AJ572" s="237"/>
      <c r="AL572" s="236"/>
    </row>
    <row r="573" spans="1:38" x14ac:dyDescent="0.3">
      <c r="A573" s="236"/>
      <c r="C573" s="236"/>
      <c r="X573" s="236"/>
      <c r="Y573" s="236"/>
      <c r="AA573" s="237"/>
      <c r="AJ573" s="237"/>
      <c r="AL573" s="236"/>
    </row>
    <row r="574" spans="1:38" x14ac:dyDescent="0.3">
      <c r="A574" s="236"/>
      <c r="C574" s="236"/>
      <c r="X574" s="236"/>
      <c r="Y574" s="236"/>
      <c r="AA574" s="237"/>
      <c r="AJ574" s="237"/>
      <c r="AL574" s="236"/>
    </row>
    <row r="575" spans="1:38" x14ac:dyDescent="0.3">
      <c r="A575" s="236"/>
      <c r="C575" s="236"/>
      <c r="X575" s="236"/>
      <c r="Y575" s="236"/>
      <c r="AA575" s="237"/>
      <c r="AJ575" s="237"/>
      <c r="AL575" s="236"/>
    </row>
    <row r="576" spans="1:38" x14ac:dyDescent="0.3">
      <c r="A576" s="236"/>
      <c r="C576" s="236"/>
      <c r="X576" s="236"/>
      <c r="Y576" s="236"/>
      <c r="AA576" s="237"/>
      <c r="AJ576" s="237"/>
      <c r="AL576" s="236"/>
    </row>
    <row r="577" spans="1:38" x14ac:dyDescent="0.3">
      <c r="A577" s="236"/>
      <c r="C577" s="236"/>
      <c r="X577" s="236"/>
      <c r="Y577" s="236"/>
      <c r="AA577" s="237"/>
      <c r="AJ577" s="237"/>
      <c r="AL577" s="236"/>
    </row>
    <row r="578" spans="1:38" x14ac:dyDescent="0.3">
      <c r="A578" s="236"/>
      <c r="C578" s="236"/>
      <c r="X578" s="236"/>
      <c r="Y578" s="236"/>
      <c r="AA578" s="237"/>
      <c r="AJ578" s="237"/>
      <c r="AL578" s="236"/>
    </row>
    <row r="579" spans="1:38" x14ac:dyDescent="0.3">
      <c r="A579" s="236"/>
      <c r="C579" s="236"/>
      <c r="X579" s="236"/>
      <c r="Y579" s="236"/>
      <c r="AA579" s="237"/>
      <c r="AJ579" s="237"/>
      <c r="AL579" s="236"/>
    </row>
    <row r="580" spans="1:38" x14ac:dyDescent="0.3">
      <c r="A580" s="236"/>
      <c r="C580" s="236"/>
      <c r="X580" s="236"/>
      <c r="Y580" s="236"/>
      <c r="AA580" s="237"/>
      <c r="AJ580" s="237"/>
      <c r="AL580" s="236"/>
    </row>
    <row r="581" spans="1:38" x14ac:dyDescent="0.3">
      <c r="A581" s="236"/>
      <c r="C581" s="236"/>
      <c r="X581" s="236"/>
      <c r="Y581" s="236"/>
      <c r="AA581" s="237"/>
      <c r="AJ581" s="237"/>
      <c r="AL581" s="236"/>
    </row>
    <row r="582" spans="1:38" x14ac:dyDescent="0.3">
      <c r="A582" s="236"/>
      <c r="C582" s="236"/>
      <c r="X582" s="236"/>
      <c r="Y582" s="236"/>
      <c r="AA582" s="237"/>
      <c r="AJ582" s="237"/>
      <c r="AL582" s="236"/>
    </row>
    <row r="583" spans="1:38" x14ac:dyDescent="0.3">
      <c r="A583" s="236"/>
      <c r="C583" s="236"/>
      <c r="X583" s="236"/>
      <c r="Y583" s="236"/>
      <c r="AA583" s="237"/>
      <c r="AJ583" s="237"/>
      <c r="AL583" s="236"/>
    </row>
    <row r="584" spans="1:38" x14ac:dyDescent="0.3">
      <c r="A584" s="236"/>
      <c r="C584" s="236"/>
      <c r="X584" s="236"/>
      <c r="Y584" s="236"/>
      <c r="AA584" s="237"/>
      <c r="AJ584" s="237"/>
      <c r="AL584" s="236"/>
    </row>
    <row r="585" spans="1:38" x14ac:dyDescent="0.3">
      <c r="A585" s="236"/>
      <c r="C585" s="236"/>
      <c r="X585" s="236"/>
      <c r="Y585" s="236"/>
      <c r="AA585" s="237"/>
      <c r="AJ585" s="237"/>
      <c r="AL585" s="236"/>
    </row>
    <row r="586" spans="1:38" x14ac:dyDescent="0.3">
      <c r="A586" s="236"/>
      <c r="C586" s="236"/>
      <c r="X586" s="236"/>
      <c r="Y586" s="236"/>
      <c r="AA586" s="237"/>
      <c r="AJ586" s="237"/>
      <c r="AL586" s="236"/>
    </row>
    <row r="587" spans="1:38" x14ac:dyDescent="0.3">
      <c r="A587" s="236"/>
      <c r="C587" s="236"/>
      <c r="X587" s="236"/>
      <c r="Y587" s="236"/>
      <c r="AA587" s="237"/>
      <c r="AJ587" s="237"/>
      <c r="AL587" s="236"/>
    </row>
    <row r="588" spans="1:38" x14ac:dyDescent="0.3">
      <c r="A588" s="236"/>
      <c r="C588" s="236"/>
      <c r="X588" s="236"/>
      <c r="Y588" s="236"/>
      <c r="AA588" s="237"/>
      <c r="AJ588" s="237"/>
      <c r="AL588" s="236"/>
    </row>
    <row r="589" spans="1:38" x14ac:dyDescent="0.3">
      <c r="A589" s="236"/>
      <c r="C589" s="236"/>
      <c r="X589" s="236"/>
      <c r="Y589" s="236"/>
      <c r="AA589" s="237"/>
      <c r="AJ589" s="237"/>
      <c r="AL589" s="236"/>
    </row>
    <row r="590" spans="1:38" x14ac:dyDescent="0.3">
      <c r="A590" s="236"/>
      <c r="C590" s="236"/>
      <c r="X590" s="236"/>
      <c r="Y590" s="236"/>
      <c r="AA590" s="237"/>
      <c r="AJ590" s="237"/>
      <c r="AL590" s="236"/>
    </row>
    <row r="591" spans="1:38" x14ac:dyDescent="0.3">
      <c r="A591" s="236"/>
      <c r="C591" s="236"/>
      <c r="X591" s="236"/>
      <c r="Y591" s="236"/>
      <c r="AA591" s="237"/>
      <c r="AJ591" s="237"/>
      <c r="AL591" s="236"/>
    </row>
    <row r="592" spans="1:38" x14ac:dyDescent="0.3">
      <c r="A592" s="236"/>
      <c r="C592" s="236"/>
      <c r="X592" s="236"/>
      <c r="Y592" s="236"/>
      <c r="AA592" s="237"/>
      <c r="AJ592" s="237"/>
      <c r="AL592" s="236"/>
    </row>
    <row r="593" spans="1:38" x14ac:dyDescent="0.3">
      <c r="A593" s="236"/>
      <c r="C593" s="236"/>
      <c r="X593" s="236"/>
      <c r="Y593" s="236"/>
      <c r="AA593" s="237"/>
      <c r="AJ593" s="237"/>
      <c r="AL593" s="236"/>
    </row>
    <row r="594" spans="1:38" x14ac:dyDescent="0.3">
      <c r="A594" s="236"/>
      <c r="C594" s="236"/>
      <c r="X594" s="236"/>
      <c r="Y594" s="236"/>
      <c r="AA594" s="237"/>
      <c r="AJ594" s="237"/>
      <c r="AL594" s="236"/>
    </row>
    <row r="595" spans="1:38" x14ac:dyDescent="0.3">
      <c r="A595" s="236"/>
      <c r="C595" s="236"/>
      <c r="X595" s="236"/>
      <c r="Y595" s="236"/>
      <c r="AA595" s="237"/>
      <c r="AJ595" s="237"/>
      <c r="AL595" s="236"/>
    </row>
    <row r="596" spans="1:38" x14ac:dyDescent="0.3">
      <c r="A596" s="236"/>
      <c r="C596" s="236"/>
      <c r="X596" s="236"/>
      <c r="Y596" s="236"/>
      <c r="AA596" s="237"/>
      <c r="AJ596" s="237"/>
      <c r="AL596" s="236"/>
    </row>
    <row r="597" spans="1:38" x14ac:dyDescent="0.3">
      <c r="A597" s="236"/>
      <c r="C597" s="236"/>
      <c r="X597" s="236"/>
      <c r="Y597" s="236"/>
      <c r="AA597" s="237"/>
      <c r="AJ597" s="237"/>
      <c r="AL597" s="236"/>
    </row>
    <row r="598" spans="1:38" x14ac:dyDescent="0.3">
      <c r="A598" s="236"/>
      <c r="C598" s="236"/>
      <c r="X598" s="236"/>
      <c r="Y598" s="236"/>
      <c r="AA598" s="237"/>
      <c r="AJ598" s="237"/>
      <c r="AL598" s="236"/>
    </row>
    <row r="599" spans="1:38" x14ac:dyDescent="0.3">
      <c r="A599" s="236"/>
      <c r="C599" s="236"/>
      <c r="X599" s="236"/>
      <c r="Y599" s="236"/>
      <c r="AA599" s="237"/>
      <c r="AJ599" s="237"/>
      <c r="AL599" s="236"/>
    </row>
    <row r="600" spans="1:38" x14ac:dyDescent="0.3">
      <c r="A600" s="236"/>
      <c r="C600" s="236"/>
      <c r="X600" s="236"/>
      <c r="Y600" s="236"/>
      <c r="AA600" s="237"/>
      <c r="AJ600" s="237"/>
      <c r="AL600" s="236"/>
    </row>
    <row r="601" spans="1:38" x14ac:dyDescent="0.3">
      <c r="A601" s="236"/>
      <c r="C601" s="236"/>
      <c r="X601" s="236"/>
      <c r="Y601" s="236"/>
      <c r="AA601" s="237"/>
      <c r="AJ601" s="237"/>
      <c r="AL601" s="236"/>
    </row>
    <row r="602" spans="1:38" x14ac:dyDescent="0.3">
      <c r="A602" s="236"/>
      <c r="C602" s="236"/>
      <c r="X602" s="236"/>
      <c r="Y602" s="236"/>
      <c r="AA602" s="237"/>
      <c r="AJ602" s="237"/>
      <c r="AL602" s="236"/>
    </row>
    <row r="603" spans="1:38" x14ac:dyDescent="0.3">
      <c r="A603" s="236"/>
      <c r="C603" s="236"/>
      <c r="X603" s="236"/>
      <c r="Y603" s="236"/>
      <c r="AA603" s="237"/>
      <c r="AJ603" s="237"/>
      <c r="AL603" s="236"/>
    </row>
    <row r="604" spans="1:38" x14ac:dyDescent="0.3">
      <c r="A604" s="236"/>
      <c r="C604" s="236"/>
      <c r="X604" s="236"/>
      <c r="Y604" s="236"/>
      <c r="AA604" s="237"/>
      <c r="AJ604" s="237"/>
      <c r="AL604" s="236"/>
    </row>
    <row r="605" spans="1:38" x14ac:dyDescent="0.3">
      <c r="A605" s="236"/>
      <c r="C605" s="236"/>
      <c r="X605" s="236"/>
      <c r="Y605" s="236"/>
      <c r="AA605" s="237"/>
      <c r="AJ605" s="237"/>
      <c r="AL605" s="236"/>
    </row>
    <row r="606" spans="1:38" x14ac:dyDescent="0.3">
      <c r="A606" s="236"/>
      <c r="C606" s="236"/>
      <c r="X606" s="236"/>
      <c r="Y606" s="236"/>
      <c r="AA606" s="237"/>
      <c r="AJ606" s="237"/>
      <c r="AL606" s="236"/>
    </row>
    <row r="607" spans="1:38" x14ac:dyDescent="0.3">
      <c r="A607" s="236"/>
      <c r="C607" s="236"/>
      <c r="X607" s="236"/>
      <c r="Y607" s="236"/>
      <c r="AA607" s="237"/>
      <c r="AJ607" s="237"/>
      <c r="AL607" s="236"/>
    </row>
    <row r="608" spans="1:38" x14ac:dyDescent="0.3">
      <c r="A608" s="236"/>
      <c r="C608" s="236"/>
      <c r="X608" s="236"/>
      <c r="Y608" s="236"/>
      <c r="AA608" s="237"/>
      <c r="AJ608" s="237"/>
      <c r="AL608" s="236"/>
    </row>
    <row r="609" spans="1:38" x14ac:dyDescent="0.3">
      <c r="A609" s="236"/>
      <c r="C609" s="236"/>
      <c r="X609" s="236"/>
      <c r="Y609" s="236"/>
      <c r="AA609" s="237"/>
      <c r="AJ609" s="237"/>
      <c r="AL609" s="236"/>
    </row>
    <row r="610" spans="1:38" x14ac:dyDescent="0.3">
      <c r="A610" s="236"/>
      <c r="C610" s="236"/>
      <c r="X610" s="236"/>
      <c r="Y610" s="236"/>
      <c r="AA610" s="237"/>
      <c r="AJ610" s="237"/>
      <c r="AL610" s="236"/>
    </row>
    <row r="611" spans="1:38" x14ac:dyDescent="0.3">
      <c r="A611" s="236"/>
      <c r="C611" s="236"/>
      <c r="X611" s="236"/>
      <c r="Y611" s="236"/>
      <c r="AA611" s="237"/>
      <c r="AJ611" s="237"/>
      <c r="AL611" s="236"/>
    </row>
    <row r="612" spans="1:38" x14ac:dyDescent="0.3">
      <c r="A612" s="236"/>
      <c r="C612" s="236"/>
      <c r="X612" s="236"/>
      <c r="Y612" s="236"/>
      <c r="AA612" s="237"/>
      <c r="AJ612" s="237"/>
      <c r="AL612" s="236"/>
    </row>
    <row r="613" spans="1:38" x14ac:dyDescent="0.3">
      <c r="A613" s="236"/>
      <c r="C613" s="236"/>
      <c r="X613" s="236"/>
      <c r="Y613" s="236"/>
      <c r="AA613" s="237"/>
      <c r="AJ613" s="237"/>
      <c r="AL613" s="236"/>
    </row>
    <row r="614" spans="1:38" x14ac:dyDescent="0.3">
      <c r="A614" s="236"/>
      <c r="C614" s="236"/>
      <c r="X614" s="236"/>
      <c r="Y614" s="236"/>
      <c r="AA614" s="237"/>
      <c r="AJ614" s="237"/>
      <c r="AL614" s="236"/>
    </row>
    <row r="615" spans="1:38" x14ac:dyDescent="0.3">
      <c r="A615" s="236"/>
      <c r="C615" s="236"/>
      <c r="X615" s="236"/>
      <c r="Y615" s="236"/>
      <c r="AA615" s="237"/>
      <c r="AJ615" s="237"/>
      <c r="AL615" s="236"/>
    </row>
    <row r="616" spans="1:38" x14ac:dyDescent="0.3">
      <c r="A616" s="236"/>
      <c r="C616" s="236"/>
      <c r="X616" s="236"/>
      <c r="Y616" s="236"/>
      <c r="AA616" s="237"/>
      <c r="AJ616" s="237"/>
      <c r="AL616" s="236"/>
    </row>
    <row r="617" spans="1:38" x14ac:dyDescent="0.3">
      <c r="A617" s="236"/>
      <c r="C617" s="236"/>
      <c r="X617" s="236"/>
      <c r="Y617" s="236"/>
      <c r="AA617" s="237"/>
      <c r="AJ617" s="237"/>
      <c r="AL617" s="236"/>
    </row>
    <row r="618" spans="1:38" x14ac:dyDescent="0.3">
      <c r="A618" s="236"/>
      <c r="C618" s="236"/>
      <c r="X618" s="236"/>
      <c r="Y618" s="236"/>
      <c r="AA618" s="237"/>
      <c r="AJ618" s="237"/>
      <c r="AL618" s="236"/>
    </row>
    <row r="619" spans="1:38" x14ac:dyDescent="0.3">
      <c r="A619" s="236"/>
      <c r="C619" s="236"/>
      <c r="X619" s="236"/>
      <c r="Y619" s="236"/>
      <c r="AA619" s="237"/>
      <c r="AJ619" s="237"/>
      <c r="AL619" s="236"/>
    </row>
    <row r="620" spans="1:38" x14ac:dyDescent="0.3">
      <c r="A620" s="236"/>
      <c r="C620" s="236"/>
      <c r="X620" s="236"/>
      <c r="Y620" s="236"/>
      <c r="AA620" s="237"/>
      <c r="AJ620" s="237"/>
      <c r="AL620" s="236"/>
    </row>
    <row r="621" spans="1:38" x14ac:dyDescent="0.3">
      <c r="A621" s="236"/>
      <c r="C621" s="236"/>
      <c r="X621" s="236"/>
      <c r="Y621" s="236"/>
      <c r="AA621" s="237"/>
      <c r="AJ621" s="237"/>
      <c r="AL621" s="236"/>
    </row>
    <row r="622" spans="1:38" x14ac:dyDescent="0.3">
      <c r="A622" s="236"/>
      <c r="C622" s="236"/>
      <c r="X622" s="236"/>
      <c r="Y622" s="236"/>
      <c r="AA622" s="237"/>
      <c r="AJ622" s="237"/>
      <c r="AL622" s="236"/>
    </row>
    <row r="623" spans="1:38" x14ac:dyDescent="0.3">
      <c r="A623" s="236"/>
      <c r="C623" s="236"/>
      <c r="X623" s="236"/>
      <c r="Y623" s="236"/>
      <c r="AA623" s="237"/>
      <c r="AJ623" s="237"/>
      <c r="AL623" s="236"/>
    </row>
    <row r="624" spans="1:38" x14ac:dyDescent="0.3">
      <c r="A624" s="236"/>
      <c r="C624" s="236"/>
      <c r="X624" s="236"/>
      <c r="Y624" s="236"/>
      <c r="AA624" s="237"/>
      <c r="AJ624" s="237"/>
      <c r="AL624" s="236"/>
    </row>
    <row r="625" spans="1:38" x14ac:dyDescent="0.3">
      <c r="A625" s="236"/>
      <c r="C625" s="236"/>
      <c r="X625" s="236"/>
      <c r="Y625" s="236"/>
      <c r="AA625" s="237"/>
      <c r="AJ625" s="237"/>
      <c r="AL625" s="236"/>
    </row>
    <row r="626" spans="1:38" x14ac:dyDescent="0.3">
      <c r="A626" s="236"/>
      <c r="C626" s="236"/>
      <c r="X626" s="236"/>
      <c r="Y626" s="236"/>
      <c r="AA626" s="237"/>
      <c r="AJ626" s="237"/>
      <c r="AL626" s="236"/>
    </row>
    <row r="627" spans="1:38" x14ac:dyDescent="0.3">
      <c r="A627" s="236"/>
      <c r="C627" s="236"/>
      <c r="X627" s="236"/>
      <c r="Y627" s="236"/>
      <c r="AA627" s="237"/>
      <c r="AJ627" s="237"/>
      <c r="AL627" s="236"/>
    </row>
    <row r="628" spans="1:38" x14ac:dyDescent="0.3">
      <c r="A628" s="236"/>
      <c r="C628" s="236"/>
      <c r="X628" s="236"/>
      <c r="Y628" s="236"/>
      <c r="AA628" s="237"/>
      <c r="AJ628" s="237"/>
      <c r="AL628" s="236"/>
    </row>
    <row r="629" spans="1:38" x14ac:dyDescent="0.3">
      <c r="A629" s="236"/>
      <c r="C629" s="236"/>
      <c r="X629" s="236"/>
      <c r="Y629" s="236"/>
      <c r="AA629" s="237"/>
      <c r="AJ629" s="237"/>
      <c r="AL629" s="236"/>
    </row>
    <row r="630" spans="1:38" x14ac:dyDescent="0.3">
      <c r="A630" s="236"/>
      <c r="C630" s="236"/>
      <c r="X630" s="236"/>
      <c r="Y630" s="236"/>
      <c r="AA630" s="237"/>
      <c r="AJ630" s="237"/>
      <c r="AL630" s="236"/>
    </row>
    <row r="631" spans="1:38" x14ac:dyDescent="0.3">
      <c r="A631" s="236"/>
      <c r="C631" s="236"/>
      <c r="X631" s="236"/>
      <c r="Y631" s="236"/>
      <c r="AA631" s="237"/>
      <c r="AJ631" s="237"/>
      <c r="AL631" s="236"/>
    </row>
    <row r="632" spans="1:38" x14ac:dyDescent="0.3">
      <c r="A632" s="236"/>
      <c r="C632" s="236"/>
      <c r="X632" s="236"/>
      <c r="Y632" s="236"/>
      <c r="AA632" s="237"/>
      <c r="AJ632" s="237"/>
      <c r="AL632" s="236"/>
    </row>
    <row r="633" spans="1:38" x14ac:dyDescent="0.3">
      <c r="A633" s="236"/>
      <c r="C633" s="236"/>
      <c r="X633" s="236"/>
      <c r="Y633" s="236"/>
      <c r="AA633" s="237"/>
      <c r="AJ633" s="237"/>
      <c r="AL633" s="236"/>
    </row>
    <row r="634" spans="1:38" x14ac:dyDescent="0.3">
      <c r="A634" s="236"/>
      <c r="C634" s="236"/>
      <c r="X634" s="236"/>
      <c r="Y634" s="236"/>
      <c r="AA634" s="237"/>
      <c r="AJ634" s="237"/>
      <c r="AL634" s="236"/>
    </row>
    <row r="635" spans="1:38" x14ac:dyDescent="0.3">
      <c r="A635" s="236"/>
      <c r="C635" s="236"/>
      <c r="X635" s="236"/>
      <c r="Y635" s="236"/>
      <c r="AA635" s="237"/>
      <c r="AJ635" s="237"/>
      <c r="AL635" s="236"/>
    </row>
    <row r="636" spans="1:38" x14ac:dyDescent="0.3">
      <c r="A636" s="236"/>
      <c r="C636" s="236"/>
      <c r="X636" s="236"/>
      <c r="Y636" s="236"/>
      <c r="AA636" s="237"/>
      <c r="AJ636" s="237"/>
      <c r="AL636" s="236"/>
    </row>
    <row r="637" spans="1:38" x14ac:dyDescent="0.3">
      <c r="A637" s="236"/>
      <c r="C637" s="236"/>
      <c r="X637" s="236"/>
      <c r="Y637" s="236"/>
      <c r="AA637" s="237"/>
      <c r="AJ637" s="237"/>
      <c r="AL637" s="236"/>
    </row>
    <row r="638" spans="1:38" x14ac:dyDescent="0.3">
      <c r="A638" s="236"/>
      <c r="C638" s="236"/>
      <c r="X638" s="236"/>
      <c r="Y638" s="236"/>
      <c r="AA638" s="237"/>
      <c r="AJ638" s="237"/>
      <c r="AL638" s="236"/>
    </row>
    <row r="639" spans="1:38" x14ac:dyDescent="0.3">
      <c r="A639" s="236"/>
      <c r="C639" s="236"/>
      <c r="X639" s="236"/>
      <c r="Y639" s="236"/>
      <c r="AA639" s="237"/>
      <c r="AJ639" s="237"/>
      <c r="AL639" s="236"/>
    </row>
    <row r="640" spans="1:38" x14ac:dyDescent="0.3">
      <c r="A640" s="236"/>
      <c r="C640" s="236"/>
      <c r="X640" s="236"/>
      <c r="Y640" s="236"/>
      <c r="AA640" s="237"/>
      <c r="AJ640" s="237"/>
      <c r="AL640" s="236"/>
    </row>
    <row r="641" spans="1:38" x14ac:dyDescent="0.3">
      <c r="A641" s="236"/>
      <c r="C641" s="236"/>
      <c r="X641" s="236"/>
      <c r="Y641" s="236"/>
      <c r="AA641" s="237"/>
      <c r="AJ641" s="237"/>
      <c r="AL641" s="236"/>
    </row>
    <row r="642" spans="1:38" x14ac:dyDescent="0.3">
      <c r="A642" s="236"/>
      <c r="C642" s="236"/>
      <c r="X642" s="236"/>
      <c r="Y642" s="236"/>
      <c r="AA642" s="237"/>
      <c r="AJ642" s="237"/>
      <c r="AL642" s="236"/>
    </row>
    <row r="643" spans="1:38" x14ac:dyDescent="0.3">
      <c r="A643" s="236"/>
      <c r="C643" s="236"/>
      <c r="X643" s="236"/>
      <c r="Y643" s="236"/>
      <c r="AA643" s="237"/>
      <c r="AJ643" s="237"/>
      <c r="AL643" s="236"/>
    </row>
    <row r="644" spans="1:38" x14ac:dyDescent="0.3">
      <c r="A644" s="236"/>
      <c r="C644" s="236"/>
      <c r="X644" s="236"/>
      <c r="Y644" s="236"/>
      <c r="AA644" s="237"/>
      <c r="AJ644" s="237"/>
      <c r="AL644" s="236"/>
    </row>
    <row r="645" spans="1:38" x14ac:dyDescent="0.3">
      <c r="A645" s="236"/>
      <c r="C645" s="236"/>
      <c r="X645" s="236"/>
      <c r="Y645" s="236"/>
      <c r="AA645" s="237"/>
      <c r="AJ645" s="237"/>
      <c r="AL645" s="236"/>
    </row>
    <row r="646" spans="1:38" x14ac:dyDescent="0.3">
      <c r="A646" s="236"/>
      <c r="C646" s="236"/>
      <c r="X646" s="236"/>
      <c r="Y646" s="236"/>
      <c r="AA646" s="237"/>
      <c r="AJ646" s="237"/>
      <c r="AL646" s="236"/>
    </row>
    <row r="647" spans="1:38" x14ac:dyDescent="0.3">
      <c r="A647" s="236"/>
      <c r="C647" s="236"/>
      <c r="X647" s="236"/>
      <c r="Y647" s="236"/>
      <c r="AA647" s="237"/>
      <c r="AJ647" s="237"/>
      <c r="AL647" s="236"/>
    </row>
    <row r="648" spans="1:38" x14ac:dyDescent="0.3">
      <c r="A648" s="236"/>
      <c r="C648" s="236"/>
      <c r="X648" s="236"/>
      <c r="Y648" s="236"/>
      <c r="AA648" s="237"/>
      <c r="AJ648" s="237"/>
      <c r="AL648" s="236"/>
    </row>
    <row r="649" spans="1:38" x14ac:dyDescent="0.3">
      <c r="A649" s="236"/>
      <c r="C649" s="236"/>
      <c r="X649" s="236"/>
      <c r="Y649" s="236"/>
      <c r="AA649" s="237"/>
      <c r="AJ649" s="237"/>
      <c r="AL649" s="236"/>
    </row>
    <row r="650" spans="1:38" x14ac:dyDescent="0.3">
      <c r="A650" s="236"/>
      <c r="C650" s="236"/>
      <c r="X650" s="236"/>
      <c r="Y650" s="236"/>
      <c r="AA650" s="237"/>
      <c r="AJ650" s="237"/>
      <c r="AL650" s="236"/>
    </row>
    <row r="651" spans="1:38" x14ac:dyDescent="0.3">
      <c r="A651" s="236"/>
      <c r="C651" s="236"/>
      <c r="X651" s="236"/>
      <c r="Y651" s="236"/>
      <c r="AA651" s="237"/>
      <c r="AJ651" s="237"/>
      <c r="AL651" s="236"/>
    </row>
    <row r="652" spans="1:38" x14ac:dyDescent="0.3">
      <c r="A652" s="236"/>
      <c r="C652" s="236"/>
      <c r="X652" s="236"/>
      <c r="Y652" s="236"/>
      <c r="AA652" s="237"/>
      <c r="AJ652" s="237"/>
      <c r="AL652" s="236"/>
    </row>
    <row r="653" spans="1:38" x14ac:dyDescent="0.3">
      <c r="A653" s="236"/>
      <c r="C653" s="236"/>
      <c r="X653" s="236"/>
      <c r="Y653" s="236"/>
      <c r="AA653" s="237"/>
      <c r="AJ653" s="237"/>
      <c r="AL653" s="236"/>
    </row>
    <row r="654" spans="1:38" x14ac:dyDescent="0.3">
      <c r="A654" s="236"/>
      <c r="C654" s="236"/>
      <c r="X654" s="236"/>
      <c r="Y654" s="236"/>
      <c r="AA654" s="237"/>
      <c r="AJ654" s="237"/>
      <c r="AL654" s="236"/>
    </row>
    <row r="655" spans="1:38" x14ac:dyDescent="0.3">
      <c r="A655" s="236"/>
      <c r="C655" s="236"/>
      <c r="X655" s="236"/>
      <c r="Y655" s="236"/>
      <c r="AA655" s="237"/>
      <c r="AJ655" s="237"/>
      <c r="AL655" s="236"/>
    </row>
    <row r="656" spans="1:38" x14ac:dyDescent="0.3">
      <c r="A656" s="236"/>
      <c r="C656" s="236"/>
      <c r="X656" s="236"/>
      <c r="Y656" s="236"/>
      <c r="AA656" s="237"/>
      <c r="AJ656" s="237"/>
      <c r="AL656" s="236"/>
    </row>
    <row r="657" spans="1:38" x14ac:dyDescent="0.3">
      <c r="A657" s="236"/>
      <c r="C657" s="236"/>
      <c r="X657" s="236"/>
      <c r="Y657" s="236"/>
      <c r="AA657" s="237"/>
      <c r="AJ657" s="237"/>
      <c r="AL657" s="236"/>
    </row>
    <row r="658" spans="1:38" x14ac:dyDescent="0.3">
      <c r="A658" s="236"/>
      <c r="C658" s="236"/>
      <c r="X658" s="236"/>
      <c r="Y658" s="236"/>
      <c r="AA658" s="237"/>
      <c r="AJ658" s="237"/>
      <c r="AL658" s="236"/>
    </row>
    <row r="659" spans="1:38" x14ac:dyDescent="0.3">
      <c r="A659" s="236"/>
      <c r="C659" s="236"/>
      <c r="X659" s="236"/>
      <c r="Y659" s="236"/>
      <c r="AA659" s="237"/>
      <c r="AJ659" s="237"/>
      <c r="AL659" s="236"/>
    </row>
    <row r="660" spans="1:38" x14ac:dyDescent="0.3">
      <c r="A660" s="236"/>
      <c r="C660" s="236"/>
      <c r="X660" s="236"/>
      <c r="Y660" s="236"/>
      <c r="AA660" s="237"/>
      <c r="AJ660" s="237"/>
      <c r="AL660" s="236"/>
    </row>
    <row r="661" spans="1:38" x14ac:dyDescent="0.3">
      <c r="A661" s="236"/>
      <c r="C661" s="236"/>
      <c r="X661" s="236"/>
      <c r="Y661" s="236"/>
      <c r="AA661" s="237"/>
      <c r="AJ661" s="237"/>
      <c r="AL661" s="236"/>
    </row>
    <row r="662" spans="1:38" x14ac:dyDescent="0.3">
      <c r="A662" s="236"/>
      <c r="C662" s="236"/>
      <c r="X662" s="236"/>
      <c r="Y662" s="236"/>
      <c r="AA662" s="237"/>
      <c r="AJ662" s="237"/>
      <c r="AL662" s="236"/>
    </row>
    <row r="663" spans="1:38" x14ac:dyDescent="0.3">
      <c r="A663" s="236"/>
      <c r="C663" s="236"/>
      <c r="X663" s="236"/>
      <c r="Y663" s="236"/>
      <c r="AA663" s="237"/>
      <c r="AJ663" s="237"/>
      <c r="AL663" s="236"/>
    </row>
    <row r="664" spans="1:38" x14ac:dyDescent="0.3">
      <c r="A664" s="236"/>
      <c r="C664" s="236"/>
      <c r="X664" s="236"/>
      <c r="Y664" s="236"/>
      <c r="AA664" s="237"/>
      <c r="AJ664" s="237"/>
      <c r="AL664" s="236"/>
    </row>
    <row r="665" spans="1:38" x14ac:dyDescent="0.3">
      <c r="A665" s="236"/>
      <c r="C665" s="236"/>
      <c r="X665" s="236"/>
      <c r="Y665" s="236"/>
      <c r="AA665" s="237"/>
      <c r="AJ665" s="237"/>
      <c r="AL665" s="236"/>
    </row>
    <row r="666" spans="1:38" x14ac:dyDescent="0.3">
      <c r="A666" s="236"/>
      <c r="C666" s="236"/>
      <c r="X666" s="236"/>
      <c r="Y666" s="236"/>
      <c r="AA666" s="237"/>
      <c r="AJ666" s="237"/>
      <c r="AL666" s="236"/>
    </row>
    <row r="667" spans="1:38" x14ac:dyDescent="0.3">
      <c r="A667" s="236"/>
      <c r="C667" s="236"/>
      <c r="X667" s="236"/>
      <c r="Y667" s="236"/>
      <c r="AA667" s="237"/>
      <c r="AJ667" s="237"/>
      <c r="AL667" s="236"/>
    </row>
    <row r="668" spans="1:38" x14ac:dyDescent="0.3">
      <c r="A668" s="236"/>
      <c r="C668" s="236"/>
      <c r="X668" s="236"/>
      <c r="Y668" s="236"/>
      <c r="AA668" s="237"/>
      <c r="AJ668" s="237"/>
      <c r="AL668" s="236"/>
    </row>
    <row r="669" spans="1:38" x14ac:dyDescent="0.3">
      <c r="A669" s="236"/>
      <c r="C669" s="236"/>
      <c r="X669" s="236"/>
      <c r="Y669" s="236"/>
      <c r="AA669" s="237"/>
      <c r="AJ669" s="237"/>
      <c r="AL669" s="236"/>
    </row>
    <row r="670" spans="1:38" x14ac:dyDescent="0.3">
      <c r="A670" s="236"/>
      <c r="C670" s="236"/>
      <c r="X670" s="236"/>
      <c r="Y670" s="236"/>
      <c r="AA670" s="237"/>
      <c r="AJ670" s="237"/>
      <c r="AL670" s="236"/>
    </row>
    <row r="671" spans="1:38" x14ac:dyDescent="0.3">
      <c r="A671" s="236"/>
      <c r="C671" s="236"/>
      <c r="X671" s="236"/>
      <c r="Y671" s="236"/>
      <c r="AA671" s="237"/>
      <c r="AJ671" s="237"/>
      <c r="AL671" s="236"/>
    </row>
    <row r="672" spans="1:38" x14ac:dyDescent="0.3">
      <c r="A672" s="236"/>
      <c r="C672" s="236"/>
      <c r="X672" s="236"/>
      <c r="Y672" s="236"/>
      <c r="AA672" s="237"/>
      <c r="AJ672" s="237"/>
      <c r="AL672" s="236"/>
    </row>
    <row r="673" spans="1:38" x14ac:dyDescent="0.3">
      <c r="A673" s="236"/>
      <c r="C673" s="236"/>
      <c r="X673" s="236"/>
      <c r="Y673" s="236"/>
      <c r="AA673" s="237"/>
      <c r="AJ673" s="237"/>
      <c r="AL673" s="236"/>
    </row>
    <row r="674" spans="1:38" x14ac:dyDescent="0.3">
      <c r="A674" s="236"/>
      <c r="C674" s="236"/>
      <c r="X674" s="236"/>
      <c r="Y674" s="236"/>
      <c r="AA674" s="237"/>
      <c r="AJ674" s="237"/>
      <c r="AL674" s="236"/>
    </row>
    <row r="675" spans="1:38" x14ac:dyDescent="0.3">
      <c r="A675" s="236"/>
      <c r="C675" s="236"/>
      <c r="X675" s="236"/>
      <c r="Y675" s="236"/>
      <c r="AA675" s="237"/>
      <c r="AJ675" s="237"/>
      <c r="AL675" s="236"/>
    </row>
    <row r="676" spans="1:38" x14ac:dyDescent="0.3">
      <c r="A676" s="236"/>
      <c r="C676" s="236"/>
      <c r="X676" s="236"/>
      <c r="Y676" s="236"/>
      <c r="AA676" s="237"/>
      <c r="AJ676" s="237"/>
      <c r="AL676" s="236"/>
    </row>
    <row r="677" spans="1:38" x14ac:dyDescent="0.3">
      <c r="A677" s="236"/>
      <c r="C677" s="236"/>
      <c r="X677" s="236"/>
      <c r="Y677" s="236"/>
      <c r="AA677" s="237"/>
      <c r="AJ677" s="237"/>
      <c r="AL677" s="236"/>
    </row>
    <row r="678" spans="1:38" x14ac:dyDescent="0.3">
      <c r="A678" s="236"/>
      <c r="C678" s="236"/>
      <c r="X678" s="236"/>
      <c r="Y678" s="236"/>
      <c r="AA678" s="237"/>
      <c r="AJ678" s="237"/>
      <c r="AL678" s="236"/>
    </row>
    <row r="679" spans="1:38" x14ac:dyDescent="0.3">
      <c r="A679" s="236"/>
      <c r="C679" s="236"/>
      <c r="X679" s="236"/>
      <c r="Y679" s="236"/>
      <c r="AA679" s="237"/>
      <c r="AJ679" s="237"/>
      <c r="AL679" s="236"/>
    </row>
    <row r="680" spans="1:38" x14ac:dyDescent="0.3">
      <c r="A680" s="236"/>
      <c r="C680" s="236"/>
      <c r="X680" s="236"/>
      <c r="Y680" s="236"/>
      <c r="AA680" s="237"/>
      <c r="AJ680" s="237"/>
      <c r="AL680" s="236"/>
    </row>
    <row r="681" spans="1:38" x14ac:dyDescent="0.3">
      <c r="A681" s="236"/>
      <c r="C681" s="236"/>
      <c r="X681" s="236"/>
      <c r="Y681" s="236"/>
      <c r="AA681" s="237"/>
      <c r="AJ681" s="237"/>
      <c r="AL681" s="236"/>
    </row>
    <row r="682" spans="1:38" x14ac:dyDescent="0.3">
      <c r="A682" s="236"/>
      <c r="C682" s="236"/>
      <c r="X682" s="236"/>
      <c r="Y682" s="236"/>
      <c r="AA682" s="237"/>
      <c r="AJ682" s="237"/>
      <c r="AL682" s="236"/>
    </row>
    <row r="683" spans="1:38" x14ac:dyDescent="0.3">
      <c r="A683" s="236"/>
      <c r="C683" s="236"/>
      <c r="X683" s="236"/>
      <c r="Y683" s="236"/>
      <c r="AA683" s="237"/>
      <c r="AJ683" s="237"/>
      <c r="AL683" s="236"/>
    </row>
    <row r="684" spans="1:38" x14ac:dyDescent="0.3">
      <c r="A684" s="236"/>
      <c r="C684" s="236"/>
      <c r="X684" s="236"/>
      <c r="Y684" s="236"/>
      <c r="AA684" s="237"/>
      <c r="AJ684" s="237"/>
      <c r="AL684" s="236"/>
    </row>
    <row r="685" spans="1:38" x14ac:dyDescent="0.3">
      <c r="A685" s="236"/>
      <c r="C685" s="236"/>
      <c r="X685" s="236"/>
      <c r="Y685" s="236"/>
      <c r="AA685" s="237"/>
      <c r="AJ685" s="237"/>
      <c r="AL685" s="236"/>
    </row>
    <row r="686" spans="1:38" x14ac:dyDescent="0.3">
      <c r="A686" s="236"/>
      <c r="C686" s="236"/>
      <c r="X686" s="236"/>
      <c r="Y686" s="236"/>
      <c r="AA686" s="237"/>
      <c r="AJ686" s="237"/>
      <c r="AL686" s="236"/>
    </row>
    <row r="687" spans="1:38" x14ac:dyDescent="0.3">
      <c r="A687" s="236"/>
      <c r="C687" s="236"/>
      <c r="X687" s="236"/>
      <c r="Y687" s="236"/>
      <c r="AA687" s="237"/>
      <c r="AJ687" s="237"/>
      <c r="AL687" s="236"/>
    </row>
    <row r="688" spans="1:38" x14ac:dyDescent="0.3">
      <c r="A688" s="236"/>
      <c r="C688" s="236"/>
      <c r="X688" s="236"/>
      <c r="Y688" s="236"/>
      <c r="AA688" s="237"/>
      <c r="AJ688" s="237"/>
      <c r="AL688" s="236"/>
    </row>
    <row r="689" spans="1:38" x14ac:dyDescent="0.3">
      <c r="A689" s="236"/>
      <c r="C689" s="236"/>
      <c r="X689" s="236"/>
      <c r="Y689" s="236"/>
      <c r="AA689" s="237"/>
      <c r="AJ689" s="237"/>
      <c r="AL689" s="236"/>
    </row>
    <row r="690" spans="1:38" x14ac:dyDescent="0.3">
      <c r="A690" s="236"/>
      <c r="C690" s="236"/>
      <c r="X690" s="236"/>
      <c r="Y690" s="236"/>
      <c r="AA690" s="237"/>
      <c r="AJ690" s="237"/>
      <c r="AL690" s="236"/>
    </row>
    <row r="691" spans="1:38" x14ac:dyDescent="0.3">
      <c r="A691" s="236"/>
      <c r="C691" s="236"/>
      <c r="X691" s="236"/>
      <c r="Y691" s="236"/>
      <c r="AA691" s="237"/>
      <c r="AJ691" s="237"/>
      <c r="AL691" s="236"/>
    </row>
    <row r="692" spans="1:38" x14ac:dyDescent="0.3">
      <c r="A692" s="236"/>
      <c r="C692" s="236"/>
      <c r="X692" s="236"/>
      <c r="Y692" s="236"/>
      <c r="AA692" s="237"/>
      <c r="AJ692" s="237"/>
      <c r="AL692" s="236"/>
    </row>
    <row r="693" spans="1:38" x14ac:dyDescent="0.3">
      <c r="A693" s="236"/>
      <c r="C693" s="236"/>
      <c r="X693" s="236"/>
      <c r="Y693" s="236"/>
      <c r="AA693" s="237"/>
      <c r="AJ693" s="237"/>
      <c r="AL693" s="236"/>
    </row>
    <row r="694" spans="1:38" x14ac:dyDescent="0.3">
      <c r="A694" s="236"/>
      <c r="C694" s="236"/>
      <c r="X694" s="236"/>
      <c r="Y694" s="236"/>
      <c r="AA694" s="237"/>
      <c r="AJ694" s="237"/>
      <c r="AL694" s="236"/>
    </row>
    <row r="695" spans="1:38" x14ac:dyDescent="0.3">
      <c r="A695" s="236"/>
      <c r="C695" s="236"/>
      <c r="X695" s="236"/>
      <c r="Y695" s="236"/>
      <c r="AA695" s="237"/>
      <c r="AJ695" s="237"/>
      <c r="AL695" s="236"/>
    </row>
    <row r="696" spans="1:38" x14ac:dyDescent="0.3">
      <c r="A696" s="236"/>
      <c r="C696" s="236"/>
      <c r="X696" s="236"/>
      <c r="Y696" s="236"/>
      <c r="AA696" s="237"/>
      <c r="AJ696" s="237"/>
      <c r="AL696" s="236"/>
    </row>
    <row r="697" spans="1:38" x14ac:dyDescent="0.3">
      <c r="A697" s="236"/>
      <c r="C697" s="236"/>
      <c r="X697" s="236"/>
      <c r="Y697" s="236"/>
      <c r="AA697" s="237"/>
      <c r="AJ697" s="237"/>
      <c r="AL697" s="236"/>
    </row>
    <row r="698" spans="1:38" x14ac:dyDescent="0.3">
      <c r="A698" s="236"/>
      <c r="C698" s="236"/>
      <c r="X698" s="236"/>
      <c r="Y698" s="236"/>
      <c r="AA698" s="237"/>
      <c r="AJ698" s="237"/>
      <c r="AL698" s="236"/>
    </row>
    <row r="699" spans="1:38" x14ac:dyDescent="0.3">
      <c r="A699" s="236"/>
      <c r="C699" s="236"/>
      <c r="X699" s="236"/>
      <c r="Y699" s="236"/>
      <c r="AA699" s="237"/>
      <c r="AJ699" s="237"/>
      <c r="AL699" s="236"/>
    </row>
    <row r="700" spans="1:38" x14ac:dyDescent="0.3">
      <c r="A700" s="236"/>
      <c r="C700" s="236"/>
      <c r="X700" s="236"/>
      <c r="Y700" s="236"/>
      <c r="AA700" s="237"/>
      <c r="AJ700" s="237"/>
      <c r="AL700" s="236"/>
    </row>
    <row r="701" spans="1:38" x14ac:dyDescent="0.3">
      <c r="A701" s="236"/>
      <c r="C701" s="236"/>
      <c r="X701" s="236"/>
      <c r="Y701" s="236"/>
      <c r="AA701" s="237"/>
      <c r="AJ701" s="237"/>
      <c r="AL701" s="236"/>
    </row>
    <row r="702" spans="1:38" x14ac:dyDescent="0.3">
      <c r="A702" s="236"/>
      <c r="C702" s="236"/>
      <c r="X702" s="236"/>
      <c r="Y702" s="236"/>
      <c r="AA702" s="237"/>
      <c r="AJ702" s="237"/>
      <c r="AL702" s="236"/>
    </row>
    <row r="703" spans="1:38" x14ac:dyDescent="0.3">
      <c r="A703" s="236"/>
      <c r="C703" s="236"/>
      <c r="X703" s="236"/>
      <c r="Y703" s="236"/>
      <c r="AA703" s="237"/>
      <c r="AJ703" s="237"/>
      <c r="AL703" s="236"/>
    </row>
    <row r="704" spans="1:38" x14ac:dyDescent="0.3">
      <c r="A704" s="236"/>
      <c r="C704" s="236"/>
      <c r="X704" s="236"/>
      <c r="Y704" s="236"/>
      <c r="AA704" s="237"/>
      <c r="AJ704" s="237"/>
      <c r="AL704" s="236"/>
    </row>
    <row r="705" spans="1:38" x14ac:dyDescent="0.3">
      <c r="A705" s="236"/>
      <c r="C705" s="236"/>
      <c r="X705" s="236"/>
      <c r="Y705" s="236"/>
      <c r="AA705" s="237"/>
      <c r="AJ705" s="237"/>
      <c r="AL705" s="236"/>
    </row>
    <row r="706" spans="1:38" x14ac:dyDescent="0.3">
      <c r="A706" s="236"/>
      <c r="C706" s="236"/>
      <c r="X706" s="236"/>
      <c r="Y706" s="236"/>
      <c r="AA706" s="237"/>
      <c r="AJ706" s="237"/>
      <c r="AL706" s="236"/>
    </row>
    <row r="707" spans="1:38" x14ac:dyDescent="0.3">
      <c r="A707" s="236"/>
      <c r="C707" s="236"/>
      <c r="X707" s="236"/>
      <c r="Y707" s="236"/>
      <c r="AA707" s="237"/>
      <c r="AJ707" s="237"/>
      <c r="AL707" s="236"/>
    </row>
    <row r="708" spans="1:38" x14ac:dyDescent="0.3">
      <c r="A708" s="236"/>
      <c r="C708" s="236"/>
      <c r="X708" s="236"/>
      <c r="Y708" s="236"/>
      <c r="AA708" s="237"/>
      <c r="AJ708" s="237"/>
      <c r="AL708" s="236"/>
    </row>
    <row r="709" spans="1:38" x14ac:dyDescent="0.3">
      <c r="A709" s="236"/>
      <c r="C709" s="236"/>
      <c r="X709" s="236"/>
      <c r="Y709" s="236"/>
      <c r="AA709" s="237"/>
      <c r="AJ709" s="237"/>
      <c r="AL709" s="236"/>
    </row>
    <row r="710" spans="1:38" x14ac:dyDescent="0.3">
      <c r="A710" s="236"/>
      <c r="C710" s="236"/>
      <c r="X710" s="236"/>
      <c r="Y710" s="236"/>
      <c r="AA710" s="237"/>
      <c r="AJ710" s="237"/>
      <c r="AL710" s="236"/>
    </row>
    <row r="711" spans="1:38" x14ac:dyDescent="0.3">
      <c r="A711" s="236"/>
      <c r="C711" s="236"/>
      <c r="X711" s="236"/>
      <c r="Y711" s="236"/>
      <c r="AA711" s="237"/>
      <c r="AJ711" s="237"/>
      <c r="AL711" s="236"/>
    </row>
    <row r="712" spans="1:38" x14ac:dyDescent="0.3">
      <c r="A712" s="236"/>
      <c r="C712" s="236"/>
      <c r="X712" s="236"/>
      <c r="Y712" s="236"/>
      <c r="AA712" s="237"/>
      <c r="AJ712" s="237"/>
      <c r="AL712" s="236"/>
    </row>
    <row r="713" spans="1:38" x14ac:dyDescent="0.3">
      <c r="A713" s="236"/>
      <c r="C713" s="236"/>
      <c r="X713" s="236"/>
      <c r="Y713" s="236"/>
      <c r="AA713" s="237"/>
      <c r="AJ713" s="237"/>
      <c r="AL713" s="236"/>
    </row>
    <row r="714" spans="1:38" x14ac:dyDescent="0.3">
      <c r="A714" s="236"/>
      <c r="C714" s="236"/>
      <c r="X714" s="236"/>
      <c r="Y714" s="236"/>
      <c r="AA714" s="237"/>
      <c r="AJ714" s="237"/>
      <c r="AL714" s="236"/>
    </row>
    <row r="715" spans="1:38" x14ac:dyDescent="0.3">
      <c r="A715" s="236"/>
      <c r="C715" s="236"/>
      <c r="X715" s="236"/>
      <c r="Y715" s="236"/>
      <c r="AA715" s="237"/>
      <c r="AJ715" s="237"/>
      <c r="AL715" s="236"/>
    </row>
    <row r="716" spans="1:38" x14ac:dyDescent="0.3">
      <c r="A716" s="236"/>
      <c r="C716" s="236"/>
      <c r="X716" s="236"/>
      <c r="Y716" s="236"/>
      <c r="AA716" s="237"/>
      <c r="AJ716" s="237"/>
      <c r="AL716" s="236"/>
    </row>
    <row r="717" spans="1:38" x14ac:dyDescent="0.3">
      <c r="A717" s="236"/>
      <c r="C717" s="236"/>
      <c r="X717" s="236"/>
      <c r="Y717" s="236"/>
      <c r="AA717" s="237"/>
      <c r="AJ717" s="237"/>
      <c r="AL717" s="236"/>
    </row>
    <row r="718" spans="1:38" x14ac:dyDescent="0.3">
      <c r="A718" s="236"/>
      <c r="C718" s="236"/>
      <c r="X718" s="236"/>
      <c r="Y718" s="236"/>
      <c r="AA718" s="237"/>
      <c r="AJ718" s="237"/>
      <c r="AL718" s="236"/>
    </row>
    <row r="719" spans="1:38" x14ac:dyDescent="0.3">
      <c r="A719" s="236"/>
      <c r="C719" s="236"/>
      <c r="X719" s="236"/>
      <c r="Y719" s="236"/>
      <c r="AA719" s="237"/>
      <c r="AJ719" s="237"/>
      <c r="AL719" s="236"/>
    </row>
    <row r="720" spans="1:38" x14ac:dyDescent="0.3">
      <c r="A720" s="236"/>
      <c r="C720" s="236"/>
      <c r="X720" s="236"/>
      <c r="Y720" s="236"/>
      <c r="AA720" s="237"/>
      <c r="AJ720" s="237"/>
      <c r="AL720" s="236"/>
    </row>
    <row r="721" spans="1:38" x14ac:dyDescent="0.3">
      <c r="A721" s="236"/>
      <c r="C721" s="236"/>
      <c r="X721" s="236"/>
      <c r="Y721" s="236"/>
      <c r="AA721" s="237"/>
      <c r="AJ721" s="237"/>
      <c r="AL721" s="236"/>
    </row>
    <row r="722" spans="1:38" x14ac:dyDescent="0.3">
      <c r="A722" s="236"/>
      <c r="C722" s="236"/>
      <c r="X722" s="236"/>
      <c r="Y722" s="236"/>
      <c r="AA722" s="237"/>
      <c r="AJ722" s="237"/>
      <c r="AL722" s="236"/>
    </row>
    <row r="723" spans="1:38" x14ac:dyDescent="0.3">
      <c r="A723" s="236"/>
      <c r="C723" s="236"/>
      <c r="X723" s="236"/>
      <c r="Y723" s="236"/>
      <c r="AA723" s="237"/>
      <c r="AJ723" s="237"/>
      <c r="AL723" s="236"/>
    </row>
    <row r="724" spans="1:38" x14ac:dyDescent="0.3">
      <c r="A724" s="236"/>
      <c r="C724" s="236"/>
      <c r="X724" s="236"/>
      <c r="Y724" s="236"/>
      <c r="AA724" s="237"/>
      <c r="AJ724" s="237"/>
      <c r="AL724" s="236"/>
    </row>
    <row r="725" spans="1:38" x14ac:dyDescent="0.3">
      <c r="A725" s="236"/>
      <c r="C725" s="236"/>
      <c r="X725" s="236"/>
      <c r="Y725" s="236"/>
      <c r="AA725" s="237"/>
      <c r="AJ725" s="237"/>
      <c r="AL725" s="236"/>
    </row>
    <row r="726" spans="1:38" x14ac:dyDescent="0.3">
      <c r="A726" s="236"/>
      <c r="C726" s="236"/>
      <c r="X726" s="236"/>
      <c r="Y726" s="236"/>
      <c r="AA726" s="237"/>
      <c r="AJ726" s="237"/>
      <c r="AL726" s="236"/>
    </row>
    <row r="727" spans="1:38" x14ac:dyDescent="0.3">
      <c r="A727" s="236"/>
      <c r="C727" s="236"/>
      <c r="X727" s="236"/>
      <c r="Y727" s="236"/>
      <c r="AA727" s="237"/>
      <c r="AJ727" s="237"/>
      <c r="AL727" s="236"/>
    </row>
    <row r="728" spans="1:38" x14ac:dyDescent="0.3">
      <c r="A728" s="236"/>
      <c r="C728" s="236"/>
      <c r="X728" s="236"/>
      <c r="Y728" s="236"/>
      <c r="AA728" s="237"/>
      <c r="AJ728" s="237"/>
      <c r="AL728" s="236"/>
    </row>
    <row r="729" spans="1:38" x14ac:dyDescent="0.3">
      <c r="A729" s="236"/>
      <c r="C729" s="236"/>
      <c r="X729" s="236"/>
      <c r="Y729" s="236"/>
      <c r="AA729" s="237"/>
      <c r="AJ729" s="237"/>
      <c r="AL729" s="236"/>
    </row>
    <row r="730" spans="1:38" x14ac:dyDescent="0.3">
      <c r="A730" s="236"/>
      <c r="C730" s="236"/>
      <c r="X730" s="236"/>
      <c r="Y730" s="236"/>
      <c r="AA730" s="237"/>
      <c r="AJ730" s="237"/>
      <c r="AL730" s="236"/>
    </row>
    <row r="731" spans="1:38" x14ac:dyDescent="0.3">
      <c r="A731" s="236"/>
      <c r="C731" s="236"/>
      <c r="X731" s="236"/>
      <c r="Y731" s="236"/>
      <c r="AA731" s="237"/>
      <c r="AJ731" s="237"/>
      <c r="AL731" s="236"/>
    </row>
    <row r="732" spans="1:38" x14ac:dyDescent="0.3">
      <c r="A732" s="236"/>
      <c r="C732" s="236"/>
      <c r="X732" s="236"/>
      <c r="Y732" s="236"/>
      <c r="AA732" s="237"/>
      <c r="AJ732" s="237"/>
      <c r="AL732" s="236"/>
    </row>
    <row r="733" spans="1:38" x14ac:dyDescent="0.3">
      <c r="A733" s="236"/>
      <c r="C733" s="236"/>
      <c r="X733" s="236"/>
      <c r="Y733" s="236"/>
      <c r="AA733" s="237"/>
      <c r="AJ733" s="237"/>
      <c r="AL733" s="236"/>
    </row>
    <row r="734" spans="1:38" x14ac:dyDescent="0.3">
      <c r="A734" s="236"/>
      <c r="C734" s="236"/>
      <c r="X734" s="236"/>
      <c r="Y734" s="236"/>
      <c r="AA734" s="237"/>
      <c r="AJ734" s="237"/>
      <c r="AL734" s="236"/>
    </row>
    <row r="735" spans="1:38" x14ac:dyDescent="0.3">
      <c r="A735" s="236"/>
      <c r="C735" s="236"/>
      <c r="X735" s="236"/>
      <c r="Y735" s="236"/>
      <c r="AA735" s="237"/>
      <c r="AJ735" s="237"/>
      <c r="AL735" s="236"/>
    </row>
    <row r="736" spans="1:38" x14ac:dyDescent="0.3">
      <c r="A736" s="236"/>
      <c r="C736" s="236"/>
      <c r="X736" s="236"/>
      <c r="Y736" s="236"/>
      <c r="AA736" s="237"/>
      <c r="AJ736" s="237"/>
      <c r="AL736" s="236"/>
    </row>
    <row r="737" spans="1:38" x14ac:dyDescent="0.3">
      <c r="A737" s="236"/>
      <c r="C737" s="236"/>
      <c r="X737" s="236"/>
      <c r="Y737" s="236"/>
      <c r="AA737" s="237"/>
      <c r="AJ737" s="237"/>
      <c r="AL737" s="236"/>
    </row>
    <row r="738" spans="1:38" x14ac:dyDescent="0.3">
      <c r="A738" s="236"/>
      <c r="C738" s="236"/>
      <c r="X738" s="236"/>
      <c r="Y738" s="236"/>
      <c r="AA738" s="237"/>
      <c r="AJ738" s="237"/>
      <c r="AL738" s="236"/>
    </row>
    <row r="739" spans="1:38" x14ac:dyDescent="0.3">
      <c r="A739" s="236"/>
      <c r="C739" s="236"/>
      <c r="X739" s="236"/>
      <c r="Y739" s="236"/>
      <c r="AA739" s="237"/>
      <c r="AJ739" s="237"/>
      <c r="AL739" s="236"/>
    </row>
    <row r="740" spans="1:38" x14ac:dyDescent="0.3">
      <c r="A740" s="236"/>
      <c r="C740" s="236"/>
      <c r="X740" s="236"/>
      <c r="Y740" s="236"/>
      <c r="AA740" s="237"/>
      <c r="AJ740" s="237"/>
      <c r="AL740" s="236"/>
    </row>
    <row r="741" spans="1:38" x14ac:dyDescent="0.3">
      <c r="A741" s="236"/>
      <c r="C741" s="236"/>
      <c r="X741" s="236"/>
      <c r="Y741" s="236"/>
      <c r="AA741" s="237"/>
      <c r="AJ741" s="237"/>
      <c r="AL741" s="236"/>
    </row>
    <row r="742" spans="1:38" x14ac:dyDescent="0.3">
      <c r="A742" s="236"/>
      <c r="C742" s="236"/>
      <c r="X742" s="236"/>
      <c r="Y742" s="236"/>
      <c r="AA742" s="237"/>
      <c r="AJ742" s="237"/>
      <c r="AL742" s="236"/>
    </row>
    <row r="743" spans="1:38" x14ac:dyDescent="0.3">
      <c r="A743" s="236"/>
      <c r="C743" s="236"/>
      <c r="X743" s="236"/>
      <c r="Y743" s="236"/>
      <c r="AA743" s="237"/>
      <c r="AJ743" s="237"/>
      <c r="AL743" s="236"/>
    </row>
    <row r="744" spans="1:38" x14ac:dyDescent="0.3">
      <c r="A744" s="236"/>
      <c r="C744" s="236"/>
      <c r="X744" s="236"/>
      <c r="Y744" s="236"/>
      <c r="AA744" s="237"/>
      <c r="AJ744" s="237"/>
      <c r="AL744" s="236"/>
    </row>
    <row r="745" spans="1:38" x14ac:dyDescent="0.3">
      <c r="A745" s="236"/>
      <c r="C745" s="236"/>
      <c r="X745" s="236"/>
      <c r="Y745" s="236"/>
      <c r="AA745" s="237"/>
      <c r="AJ745" s="237"/>
      <c r="AL745" s="236"/>
    </row>
    <row r="746" spans="1:38" x14ac:dyDescent="0.3">
      <c r="A746" s="236"/>
      <c r="C746" s="236"/>
      <c r="X746" s="236"/>
      <c r="Y746" s="236"/>
      <c r="AA746" s="237"/>
      <c r="AJ746" s="237"/>
      <c r="AL746" s="236"/>
    </row>
    <row r="747" spans="1:38" x14ac:dyDescent="0.3">
      <c r="A747" s="236"/>
      <c r="C747" s="236"/>
      <c r="X747" s="236"/>
      <c r="Y747" s="236"/>
      <c r="AA747" s="237"/>
      <c r="AJ747" s="237"/>
      <c r="AL747" s="236"/>
    </row>
    <row r="748" spans="1:38" x14ac:dyDescent="0.3">
      <c r="A748" s="236"/>
      <c r="C748" s="236"/>
      <c r="X748" s="236"/>
      <c r="Y748" s="236"/>
      <c r="AA748" s="237"/>
      <c r="AJ748" s="237"/>
      <c r="AL748" s="236"/>
    </row>
    <row r="749" spans="1:38" x14ac:dyDescent="0.3">
      <c r="A749" s="236"/>
      <c r="C749" s="236"/>
      <c r="X749" s="236"/>
      <c r="Y749" s="236"/>
      <c r="AA749" s="237"/>
      <c r="AJ749" s="237"/>
      <c r="AL749" s="236"/>
    </row>
    <row r="750" spans="1:38" x14ac:dyDescent="0.3">
      <c r="A750" s="236"/>
      <c r="C750" s="236"/>
      <c r="X750" s="236"/>
      <c r="Y750" s="236"/>
      <c r="AA750" s="237"/>
      <c r="AJ750" s="237"/>
      <c r="AL750" s="236"/>
    </row>
    <row r="751" spans="1:38" x14ac:dyDescent="0.3">
      <c r="A751" s="236"/>
      <c r="C751" s="236"/>
      <c r="X751" s="236"/>
      <c r="Y751" s="236"/>
      <c r="AA751" s="237"/>
      <c r="AJ751" s="237"/>
      <c r="AL751" s="236"/>
    </row>
    <row r="752" spans="1:38" x14ac:dyDescent="0.3">
      <c r="A752" s="236"/>
      <c r="C752" s="236"/>
      <c r="X752" s="236"/>
      <c r="Y752" s="236"/>
      <c r="AA752" s="237"/>
      <c r="AJ752" s="237"/>
      <c r="AL752" s="236"/>
    </row>
    <row r="753" spans="1:38" x14ac:dyDescent="0.3">
      <c r="A753" s="236"/>
      <c r="C753" s="236"/>
      <c r="X753" s="236"/>
      <c r="Y753" s="236"/>
      <c r="AA753" s="237"/>
      <c r="AJ753" s="237"/>
      <c r="AL753" s="236"/>
    </row>
    <row r="754" spans="1:38" x14ac:dyDescent="0.3">
      <c r="A754" s="236"/>
      <c r="C754" s="236"/>
      <c r="X754" s="236"/>
      <c r="Y754" s="236"/>
      <c r="AA754" s="237"/>
      <c r="AJ754" s="237"/>
      <c r="AL754" s="236"/>
    </row>
    <row r="755" spans="1:38" x14ac:dyDescent="0.3">
      <c r="A755" s="236"/>
      <c r="C755" s="236"/>
      <c r="X755" s="236"/>
      <c r="Y755" s="236"/>
      <c r="AA755" s="237"/>
      <c r="AJ755" s="237"/>
      <c r="AL755" s="236"/>
    </row>
    <row r="756" spans="1:38" x14ac:dyDescent="0.3">
      <c r="A756" s="236"/>
      <c r="C756" s="236"/>
      <c r="X756" s="236"/>
      <c r="Y756" s="236"/>
      <c r="AA756" s="237"/>
      <c r="AJ756" s="237"/>
      <c r="AL756" s="236"/>
    </row>
    <row r="757" spans="1:38" x14ac:dyDescent="0.3">
      <c r="A757" s="236"/>
      <c r="C757" s="236"/>
      <c r="X757" s="236"/>
      <c r="Y757" s="236"/>
      <c r="AA757" s="237"/>
      <c r="AJ757" s="237"/>
      <c r="AL757" s="236"/>
    </row>
    <row r="758" spans="1:38" x14ac:dyDescent="0.3">
      <c r="A758" s="236"/>
      <c r="C758" s="236"/>
      <c r="X758" s="236"/>
      <c r="Y758" s="236"/>
      <c r="AA758" s="237"/>
      <c r="AJ758" s="237"/>
      <c r="AL758" s="236"/>
    </row>
    <row r="759" spans="1:38" x14ac:dyDescent="0.3">
      <c r="A759" s="236"/>
      <c r="C759" s="236"/>
      <c r="X759" s="236"/>
      <c r="Y759" s="236"/>
      <c r="AA759" s="237"/>
      <c r="AJ759" s="237"/>
      <c r="AL759" s="236"/>
    </row>
    <row r="760" spans="1:38" x14ac:dyDescent="0.3">
      <c r="A760" s="236"/>
      <c r="C760" s="236"/>
      <c r="X760" s="236"/>
      <c r="Y760" s="236"/>
      <c r="AA760" s="237"/>
      <c r="AJ760" s="237"/>
      <c r="AL760" s="236"/>
    </row>
    <row r="761" spans="1:38" x14ac:dyDescent="0.3">
      <c r="A761" s="236"/>
      <c r="C761" s="236"/>
      <c r="X761" s="236"/>
      <c r="Y761" s="236"/>
      <c r="AA761" s="237"/>
      <c r="AJ761" s="237"/>
      <c r="AL761" s="236"/>
    </row>
    <row r="762" spans="1:38" x14ac:dyDescent="0.3">
      <c r="A762" s="236"/>
      <c r="C762" s="236"/>
      <c r="X762" s="236"/>
      <c r="Y762" s="236"/>
      <c r="AA762" s="237"/>
      <c r="AJ762" s="237"/>
      <c r="AL762" s="236"/>
    </row>
    <row r="763" spans="1:38" x14ac:dyDescent="0.3">
      <c r="A763" s="236"/>
      <c r="C763" s="236"/>
      <c r="X763" s="236"/>
      <c r="Y763" s="236"/>
      <c r="AA763" s="237"/>
      <c r="AJ763" s="237"/>
      <c r="AL763" s="236"/>
    </row>
    <row r="764" spans="1:38" x14ac:dyDescent="0.3">
      <c r="A764" s="236"/>
      <c r="C764" s="236"/>
      <c r="X764" s="236"/>
      <c r="Y764" s="236"/>
      <c r="AA764" s="237"/>
      <c r="AJ764" s="237"/>
      <c r="AL764" s="236"/>
    </row>
    <row r="765" spans="1:38" x14ac:dyDescent="0.3">
      <c r="A765" s="236"/>
      <c r="C765" s="236"/>
      <c r="X765" s="236"/>
      <c r="Y765" s="236"/>
      <c r="AA765" s="237"/>
      <c r="AJ765" s="237"/>
      <c r="AL765" s="236"/>
    </row>
    <row r="766" spans="1:38" x14ac:dyDescent="0.3">
      <c r="A766" s="236"/>
      <c r="C766" s="236"/>
      <c r="X766" s="236"/>
      <c r="Y766" s="236"/>
      <c r="AA766" s="237"/>
      <c r="AJ766" s="237"/>
      <c r="AL766" s="236"/>
    </row>
    <row r="767" spans="1:38" x14ac:dyDescent="0.3">
      <c r="A767" s="236"/>
      <c r="C767" s="236"/>
      <c r="X767" s="236"/>
      <c r="Y767" s="236"/>
      <c r="AA767" s="237"/>
      <c r="AJ767" s="237"/>
      <c r="AL767" s="236"/>
    </row>
    <row r="768" spans="1:38" x14ac:dyDescent="0.3">
      <c r="A768" s="236"/>
      <c r="C768" s="236"/>
      <c r="X768" s="236"/>
      <c r="Y768" s="236"/>
      <c r="AA768" s="237"/>
      <c r="AJ768" s="237"/>
      <c r="AL768" s="236"/>
    </row>
    <row r="769" spans="1:38" x14ac:dyDescent="0.3">
      <c r="A769" s="236"/>
      <c r="C769" s="236"/>
      <c r="X769" s="236"/>
      <c r="Y769" s="236"/>
      <c r="AA769" s="237"/>
      <c r="AJ769" s="237"/>
      <c r="AL769" s="236"/>
    </row>
    <row r="770" spans="1:38" x14ac:dyDescent="0.3">
      <c r="A770" s="236"/>
      <c r="C770" s="236"/>
      <c r="X770" s="236"/>
      <c r="Y770" s="236"/>
      <c r="AA770" s="237"/>
      <c r="AJ770" s="237"/>
      <c r="AL770" s="236"/>
    </row>
    <row r="771" spans="1:38" x14ac:dyDescent="0.3">
      <c r="A771" s="236"/>
      <c r="C771" s="236"/>
      <c r="X771" s="236"/>
      <c r="Y771" s="236"/>
      <c r="AA771" s="237"/>
      <c r="AJ771" s="237"/>
      <c r="AL771" s="236"/>
    </row>
    <row r="772" spans="1:38" x14ac:dyDescent="0.3">
      <c r="A772" s="236"/>
      <c r="C772" s="236"/>
      <c r="X772" s="236"/>
      <c r="Y772" s="236"/>
      <c r="AA772" s="237"/>
      <c r="AJ772" s="237"/>
      <c r="AL772" s="236"/>
    </row>
    <row r="773" spans="1:38" x14ac:dyDescent="0.3">
      <c r="A773" s="236"/>
      <c r="C773" s="236"/>
      <c r="X773" s="236"/>
      <c r="Y773" s="236"/>
      <c r="AA773" s="237"/>
      <c r="AJ773" s="237"/>
      <c r="AL773" s="236"/>
    </row>
    <row r="774" spans="1:38" x14ac:dyDescent="0.3">
      <c r="A774" s="236"/>
      <c r="C774" s="236"/>
      <c r="X774" s="236"/>
      <c r="Y774" s="236"/>
      <c r="AA774" s="237"/>
      <c r="AJ774" s="237"/>
      <c r="AL774" s="236"/>
    </row>
    <row r="775" spans="1:38" x14ac:dyDescent="0.3">
      <c r="A775" s="236"/>
      <c r="C775" s="236"/>
      <c r="X775" s="236"/>
      <c r="Y775" s="236"/>
      <c r="AA775" s="237"/>
      <c r="AJ775" s="237"/>
      <c r="AL775" s="236"/>
    </row>
    <row r="776" spans="1:38" x14ac:dyDescent="0.3">
      <c r="A776" s="236"/>
      <c r="C776" s="236"/>
      <c r="X776" s="236"/>
      <c r="Y776" s="236"/>
      <c r="AA776" s="237"/>
      <c r="AJ776" s="237"/>
      <c r="AL776" s="236"/>
    </row>
    <row r="777" spans="1:38" x14ac:dyDescent="0.3">
      <c r="A777" s="236"/>
      <c r="C777" s="236"/>
      <c r="X777" s="236"/>
      <c r="Y777" s="236"/>
      <c r="AA777" s="237"/>
      <c r="AJ777" s="237"/>
      <c r="AL777" s="236"/>
    </row>
    <row r="778" spans="1:38" x14ac:dyDescent="0.3">
      <c r="A778" s="236"/>
      <c r="C778" s="236"/>
      <c r="X778" s="236"/>
      <c r="Y778" s="236"/>
      <c r="AA778" s="237"/>
      <c r="AJ778" s="237"/>
      <c r="AL778" s="236"/>
    </row>
    <row r="779" spans="1:38" x14ac:dyDescent="0.3">
      <c r="A779" s="236"/>
      <c r="C779" s="236"/>
      <c r="X779" s="236"/>
      <c r="Y779" s="236"/>
      <c r="AA779" s="237"/>
      <c r="AJ779" s="237"/>
      <c r="AL779" s="236"/>
    </row>
    <row r="780" spans="1:38" x14ac:dyDescent="0.3">
      <c r="A780" s="236"/>
      <c r="C780" s="236"/>
      <c r="X780" s="236"/>
      <c r="Y780" s="236"/>
      <c r="AA780" s="237"/>
      <c r="AJ780" s="237"/>
      <c r="AL780" s="236"/>
    </row>
    <row r="781" spans="1:38" x14ac:dyDescent="0.3">
      <c r="A781" s="236"/>
      <c r="C781" s="236"/>
      <c r="X781" s="236"/>
      <c r="Y781" s="236"/>
      <c r="AA781" s="237"/>
      <c r="AJ781" s="237"/>
      <c r="AL781" s="236"/>
    </row>
    <row r="782" spans="1:38" x14ac:dyDescent="0.3">
      <c r="A782" s="236"/>
      <c r="C782" s="236"/>
      <c r="X782" s="236"/>
      <c r="Y782" s="236"/>
      <c r="AA782" s="237"/>
      <c r="AJ782" s="237"/>
      <c r="AL782" s="236"/>
    </row>
    <row r="783" spans="1:38" x14ac:dyDescent="0.3">
      <c r="A783" s="236"/>
      <c r="C783" s="236"/>
      <c r="X783" s="236"/>
      <c r="Y783" s="236"/>
      <c r="AA783" s="237"/>
      <c r="AJ783" s="237"/>
      <c r="AL783" s="236"/>
    </row>
    <row r="784" spans="1:38" x14ac:dyDescent="0.3">
      <c r="A784" s="236"/>
      <c r="C784" s="236"/>
      <c r="X784" s="236"/>
      <c r="Y784" s="236"/>
      <c r="AA784" s="237"/>
      <c r="AJ784" s="237"/>
      <c r="AL784" s="236"/>
    </row>
    <row r="785" spans="1:38" x14ac:dyDescent="0.3">
      <c r="A785" s="236"/>
      <c r="C785" s="236"/>
      <c r="X785" s="236"/>
      <c r="Y785" s="236"/>
      <c r="AA785" s="237"/>
      <c r="AJ785" s="237"/>
      <c r="AL785" s="236"/>
    </row>
    <row r="786" spans="1:38" x14ac:dyDescent="0.3">
      <c r="A786" s="236"/>
      <c r="C786" s="236"/>
      <c r="X786" s="236"/>
      <c r="Y786" s="236"/>
      <c r="AA786" s="237"/>
      <c r="AJ786" s="237"/>
      <c r="AL786" s="236"/>
    </row>
    <row r="787" spans="1:38" x14ac:dyDescent="0.3">
      <c r="A787" s="236"/>
      <c r="C787" s="236"/>
      <c r="X787" s="236"/>
      <c r="Y787" s="236"/>
      <c r="AA787" s="237"/>
      <c r="AJ787" s="237"/>
      <c r="AL787" s="236"/>
    </row>
    <row r="788" spans="1:38" x14ac:dyDescent="0.3">
      <c r="A788" s="236"/>
      <c r="C788" s="236"/>
      <c r="X788" s="236"/>
      <c r="Y788" s="236"/>
      <c r="AA788" s="237"/>
      <c r="AJ788" s="237"/>
      <c r="AL788" s="236"/>
    </row>
    <row r="789" spans="1:38" x14ac:dyDescent="0.3">
      <c r="A789" s="236"/>
      <c r="C789" s="236"/>
      <c r="X789" s="236"/>
      <c r="Y789" s="236"/>
      <c r="AA789" s="237"/>
      <c r="AJ789" s="237"/>
      <c r="AL789" s="236"/>
    </row>
    <row r="790" spans="1:38" x14ac:dyDescent="0.3">
      <c r="A790" s="236"/>
      <c r="C790" s="236"/>
      <c r="X790" s="236"/>
      <c r="Y790" s="236"/>
      <c r="AA790" s="237"/>
      <c r="AJ790" s="237"/>
      <c r="AL790" s="236"/>
    </row>
    <row r="791" spans="1:38" x14ac:dyDescent="0.3">
      <c r="A791" s="236"/>
      <c r="C791" s="236"/>
      <c r="X791" s="236"/>
      <c r="Y791" s="236"/>
      <c r="AA791" s="237"/>
      <c r="AJ791" s="237"/>
      <c r="AL791" s="236"/>
    </row>
    <row r="792" spans="1:38" x14ac:dyDescent="0.3">
      <c r="A792" s="236"/>
      <c r="C792" s="236"/>
      <c r="X792" s="236"/>
      <c r="Y792" s="236"/>
      <c r="AA792" s="237"/>
      <c r="AJ792" s="237"/>
      <c r="AL792" s="236"/>
    </row>
    <row r="793" spans="1:38" x14ac:dyDescent="0.3">
      <c r="A793" s="236"/>
      <c r="C793" s="236"/>
      <c r="X793" s="236"/>
      <c r="Y793" s="236"/>
      <c r="AA793" s="237"/>
      <c r="AJ793" s="237"/>
      <c r="AL793" s="236"/>
    </row>
    <row r="794" spans="1:38" x14ac:dyDescent="0.3">
      <c r="A794" s="236"/>
      <c r="C794" s="236"/>
      <c r="X794" s="236"/>
      <c r="Y794" s="236"/>
      <c r="AA794" s="237"/>
      <c r="AJ794" s="237"/>
      <c r="AL794" s="236"/>
    </row>
    <row r="795" spans="1:38" x14ac:dyDescent="0.3">
      <c r="A795" s="236"/>
      <c r="C795" s="236"/>
      <c r="X795" s="236"/>
      <c r="Y795" s="236"/>
      <c r="AA795" s="237"/>
      <c r="AJ795" s="237"/>
      <c r="AL795" s="236"/>
    </row>
    <row r="796" spans="1:38" x14ac:dyDescent="0.3">
      <c r="A796" s="236"/>
      <c r="C796" s="236"/>
      <c r="X796" s="236"/>
      <c r="Y796" s="236"/>
      <c r="AA796" s="237"/>
      <c r="AJ796" s="237"/>
      <c r="AL796" s="236"/>
    </row>
    <row r="797" spans="1:38" x14ac:dyDescent="0.3">
      <c r="A797" s="236"/>
      <c r="C797" s="236"/>
      <c r="X797" s="236"/>
      <c r="Y797" s="236"/>
      <c r="AA797" s="237"/>
      <c r="AJ797" s="237"/>
      <c r="AL797" s="236"/>
    </row>
    <row r="798" spans="1:38" x14ac:dyDescent="0.3">
      <c r="A798" s="236"/>
      <c r="C798" s="236"/>
      <c r="X798" s="236"/>
      <c r="Y798" s="236"/>
      <c r="AA798" s="237"/>
      <c r="AJ798" s="237"/>
      <c r="AL798" s="236"/>
    </row>
    <row r="799" spans="1:38" x14ac:dyDescent="0.3">
      <c r="A799" s="236"/>
      <c r="C799" s="236"/>
      <c r="X799" s="236"/>
      <c r="Y799" s="236"/>
      <c r="AA799" s="237"/>
      <c r="AJ799" s="237"/>
      <c r="AL799" s="236"/>
    </row>
    <row r="800" spans="1:38" x14ac:dyDescent="0.3">
      <c r="A800" s="236"/>
      <c r="C800" s="236"/>
      <c r="X800" s="236"/>
      <c r="Y800" s="236"/>
      <c r="AA800" s="237"/>
      <c r="AJ800" s="237"/>
      <c r="AL800" s="236"/>
    </row>
    <row r="801" spans="1:38" x14ac:dyDescent="0.3">
      <c r="A801" s="236"/>
      <c r="C801" s="236"/>
      <c r="X801" s="236"/>
      <c r="Y801" s="236"/>
      <c r="AA801" s="237"/>
      <c r="AJ801" s="237"/>
      <c r="AL801" s="236"/>
    </row>
    <row r="802" spans="1:38" x14ac:dyDescent="0.3">
      <c r="A802" s="236"/>
      <c r="C802" s="236"/>
      <c r="X802" s="236"/>
      <c r="Y802" s="236"/>
      <c r="AA802" s="237"/>
      <c r="AJ802" s="237"/>
      <c r="AL802" s="236"/>
    </row>
    <row r="803" spans="1:38" x14ac:dyDescent="0.3">
      <c r="A803" s="236"/>
      <c r="C803" s="236"/>
      <c r="X803" s="236"/>
      <c r="Y803" s="236"/>
      <c r="AA803" s="237"/>
      <c r="AJ803" s="237"/>
      <c r="AL803" s="236"/>
    </row>
    <row r="804" spans="1:38" x14ac:dyDescent="0.3">
      <c r="A804" s="236"/>
      <c r="C804" s="236"/>
      <c r="X804" s="236"/>
      <c r="Y804" s="236"/>
      <c r="AA804" s="237"/>
      <c r="AJ804" s="237"/>
      <c r="AL804" s="236"/>
    </row>
    <row r="805" spans="1:38" x14ac:dyDescent="0.3">
      <c r="A805" s="236"/>
      <c r="C805" s="236"/>
      <c r="X805" s="236"/>
      <c r="Y805" s="236"/>
      <c r="AA805" s="237"/>
      <c r="AJ805" s="237"/>
      <c r="AL805" s="236"/>
    </row>
    <row r="806" spans="1:38" x14ac:dyDescent="0.3">
      <c r="A806" s="236"/>
      <c r="C806" s="236"/>
      <c r="X806" s="236"/>
      <c r="Y806" s="236"/>
      <c r="AA806" s="237"/>
      <c r="AJ806" s="237"/>
      <c r="AL806" s="236"/>
    </row>
    <row r="807" spans="1:38" x14ac:dyDescent="0.3">
      <c r="A807" s="236"/>
      <c r="C807" s="236"/>
      <c r="X807" s="236"/>
      <c r="Y807" s="236"/>
      <c r="AA807" s="237"/>
      <c r="AJ807" s="237"/>
      <c r="AL807" s="236"/>
    </row>
    <row r="808" spans="1:38" x14ac:dyDescent="0.3">
      <c r="A808" s="236"/>
      <c r="C808" s="236"/>
      <c r="X808" s="236"/>
      <c r="Y808" s="236"/>
      <c r="AA808" s="237"/>
      <c r="AJ808" s="237"/>
      <c r="AL808" s="236"/>
    </row>
    <row r="809" spans="1:38" x14ac:dyDescent="0.3">
      <c r="A809" s="236"/>
      <c r="C809" s="236"/>
      <c r="X809" s="236"/>
      <c r="Y809" s="236"/>
      <c r="AA809" s="237"/>
      <c r="AJ809" s="237"/>
      <c r="AL809" s="236"/>
    </row>
    <row r="810" spans="1:38" x14ac:dyDescent="0.3">
      <c r="A810" s="236"/>
      <c r="C810" s="236"/>
      <c r="X810" s="236"/>
      <c r="Y810" s="236"/>
      <c r="AA810" s="237"/>
      <c r="AJ810" s="237"/>
      <c r="AL810" s="236"/>
    </row>
    <row r="811" spans="1:38" x14ac:dyDescent="0.3">
      <c r="A811" s="236"/>
      <c r="C811" s="236"/>
      <c r="X811" s="236"/>
      <c r="Y811" s="236"/>
      <c r="AA811" s="237"/>
      <c r="AJ811" s="237"/>
      <c r="AL811" s="236"/>
    </row>
    <row r="812" spans="1:38" x14ac:dyDescent="0.3">
      <c r="A812" s="236"/>
      <c r="C812" s="236"/>
      <c r="X812" s="236"/>
      <c r="Y812" s="236"/>
      <c r="AA812" s="237"/>
      <c r="AJ812" s="237"/>
      <c r="AL812" s="236"/>
    </row>
    <row r="813" spans="1:38" x14ac:dyDescent="0.3">
      <c r="A813" s="236"/>
      <c r="C813" s="236"/>
      <c r="X813" s="236"/>
      <c r="Y813" s="236"/>
      <c r="AA813" s="237"/>
      <c r="AJ813" s="237"/>
      <c r="AL813" s="236"/>
    </row>
    <row r="814" spans="1:38" x14ac:dyDescent="0.3">
      <c r="A814" s="236"/>
      <c r="C814" s="236"/>
      <c r="X814" s="236"/>
      <c r="Y814" s="236"/>
      <c r="AA814" s="237"/>
      <c r="AJ814" s="237"/>
      <c r="AL814" s="236"/>
    </row>
    <row r="815" spans="1:38" x14ac:dyDescent="0.3">
      <c r="A815" s="236"/>
      <c r="C815" s="236"/>
      <c r="X815" s="236"/>
      <c r="Y815" s="236"/>
      <c r="AA815" s="237"/>
      <c r="AJ815" s="237"/>
      <c r="AL815" s="236"/>
    </row>
    <row r="816" spans="1:38" x14ac:dyDescent="0.3">
      <c r="A816" s="236"/>
      <c r="C816" s="236"/>
      <c r="X816" s="236"/>
      <c r="Y816" s="236"/>
      <c r="AA816" s="237"/>
      <c r="AJ816" s="237"/>
      <c r="AL816" s="236"/>
    </row>
    <row r="817" spans="1:38" x14ac:dyDescent="0.3">
      <c r="A817" s="236"/>
      <c r="C817" s="236"/>
      <c r="X817" s="236"/>
      <c r="Y817" s="236"/>
      <c r="AA817" s="237"/>
      <c r="AJ817" s="237"/>
      <c r="AL817" s="236"/>
    </row>
    <row r="818" spans="1:38" x14ac:dyDescent="0.3">
      <c r="A818" s="236"/>
      <c r="C818" s="236"/>
      <c r="X818" s="236"/>
      <c r="Y818" s="236"/>
      <c r="AA818" s="237"/>
      <c r="AJ818" s="237"/>
      <c r="AL818" s="236"/>
    </row>
    <row r="819" spans="1:38" x14ac:dyDescent="0.3">
      <c r="A819" s="236"/>
      <c r="C819" s="236"/>
      <c r="X819" s="236"/>
      <c r="Y819" s="236"/>
      <c r="AA819" s="237"/>
      <c r="AJ819" s="237"/>
      <c r="AL819" s="236"/>
    </row>
    <row r="820" spans="1:38" x14ac:dyDescent="0.3">
      <c r="A820" s="236"/>
      <c r="C820" s="236"/>
      <c r="X820" s="236"/>
      <c r="Y820" s="236"/>
      <c r="AA820" s="237"/>
      <c r="AJ820" s="237"/>
      <c r="AL820" s="236"/>
    </row>
    <row r="821" spans="1:38" x14ac:dyDescent="0.3">
      <c r="A821" s="236"/>
      <c r="C821" s="236"/>
      <c r="X821" s="236"/>
      <c r="Y821" s="236"/>
      <c r="AA821" s="237"/>
      <c r="AJ821" s="237"/>
      <c r="AL821" s="236"/>
    </row>
    <row r="822" spans="1:38" x14ac:dyDescent="0.3">
      <c r="A822" s="236"/>
      <c r="C822" s="236"/>
      <c r="X822" s="236"/>
      <c r="Y822" s="236"/>
      <c r="AA822" s="237"/>
      <c r="AJ822" s="237"/>
      <c r="AL822" s="236"/>
    </row>
    <row r="823" spans="1:38" x14ac:dyDescent="0.3">
      <c r="A823" s="236"/>
      <c r="C823" s="236"/>
      <c r="X823" s="236"/>
      <c r="Y823" s="236"/>
      <c r="AA823" s="237"/>
      <c r="AJ823" s="237"/>
      <c r="AL823" s="236"/>
    </row>
    <row r="824" spans="1:38" x14ac:dyDescent="0.3">
      <c r="A824" s="236"/>
      <c r="C824" s="236"/>
      <c r="X824" s="236"/>
      <c r="Y824" s="236"/>
      <c r="AA824" s="237"/>
      <c r="AJ824" s="237"/>
      <c r="AL824" s="236"/>
    </row>
    <row r="825" spans="1:38" x14ac:dyDescent="0.3">
      <c r="A825" s="236"/>
      <c r="C825" s="236"/>
      <c r="X825" s="236"/>
      <c r="Y825" s="236"/>
      <c r="AA825" s="237"/>
      <c r="AJ825" s="237"/>
      <c r="AL825" s="236"/>
    </row>
    <row r="826" spans="1:38" x14ac:dyDescent="0.3">
      <c r="A826" s="236"/>
      <c r="C826" s="236"/>
      <c r="X826" s="236"/>
      <c r="Y826" s="236"/>
      <c r="AA826" s="237"/>
      <c r="AJ826" s="237"/>
      <c r="AL826" s="236"/>
    </row>
    <row r="827" spans="1:38" x14ac:dyDescent="0.3">
      <c r="A827" s="236"/>
      <c r="C827" s="236"/>
      <c r="X827" s="236"/>
      <c r="Y827" s="236"/>
      <c r="AA827" s="237"/>
      <c r="AJ827" s="237"/>
      <c r="AL827" s="236"/>
    </row>
    <row r="828" spans="1:38" x14ac:dyDescent="0.3">
      <c r="A828" s="236"/>
      <c r="C828" s="236"/>
      <c r="X828" s="236"/>
      <c r="Y828" s="236"/>
      <c r="AA828" s="237"/>
      <c r="AJ828" s="237"/>
      <c r="AL828" s="236"/>
    </row>
    <row r="829" spans="1:38" x14ac:dyDescent="0.3">
      <c r="A829" s="236"/>
      <c r="C829" s="236"/>
      <c r="X829" s="236"/>
      <c r="Y829" s="236"/>
      <c r="AA829" s="237"/>
      <c r="AJ829" s="237"/>
      <c r="AL829" s="236"/>
    </row>
    <row r="830" spans="1:38" x14ac:dyDescent="0.3">
      <c r="A830" s="236"/>
      <c r="C830" s="236"/>
      <c r="X830" s="236"/>
      <c r="Y830" s="236"/>
      <c r="AA830" s="237"/>
      <c r="AJ830" s="237"/>
      <c r="AL830" s="236"/>
    </row>
    <row r="831" spans="1:38" x14ac:dyDescent="0.3">
      <c r="A831" s="236"/>
      <c r="C831" s="236"/>
      <c r="X831" s="236"/>
      <c r="Y831" s="236"/>
      <c r="AA831" s="237"/>
      <c r="AJ831" s="237"/>
      <c r="AL831" s="236"/>
    </row>
    <row r="832" spans="1:38" x14ac:dyDescent="0.3">
      <c r="A832" s="236"/>
      <c r="C832" s="236"/>
      <c r="X832" s="236"/>
      <c r="Y832" s="236"/>
      <c r="AA832" s="237"/>
      <c r="AJ832" s="237"/>
      <c r="AL832" s="236"/>
    </row>
    <row r="833" spans="1:38" x14ac:dyDescent="0.3">
      <c r="A833" s="236"/>
      <c r="C833" s="236"/>
      <c r="X833" s="236"/>
      <c r="Y833" s="236"/>
      <c r="AA833" s="237"/>
      <c r="AJ833" s="237"/>
      <c r="AL833" s="236"/>
    </row>
    <row r="834" spans="1:38" x14ac:dyDescent="0.3">
      <c r="A834" s="236"/>
      <c r="C834" s="236"/>
      <c r="X834" s="236"/>
      <c r="Y834" s="236"/>
      <c r="AA834" s="237"/>
      <c r="AJ834" s="237"/>
      <c r="AL834" s="236"/>
    </row>
    <row r="835" spans="1:38" x14ac:dyDescent="0.3">
      <c r="A835" s="236"/>
      <c r="C835" s="236"/>
      <c r="X835" s="236"/>
      <c r="Y835" s="236"/>
      <c r="AA835" s="237"/>
      <c r="AJ835" s="237"/>
      <c r="AL835" s="236"/>
    </row>
    <row r="836" spans="1:38" x14ac:dyDescent="0.3">
      <c r="A836" s="236"/>
      <c r="C836" s="236"/>
      <c r="X836" s="236"/>
      <c r="Y836" s="236"/>
      <c r="AA836" s="237"/>
      <c r="AJ836" s="237"/>
      <c r="AL836" s="236"/>
    </row>
    <row r="837" spans="1:38" x14ac:dyDescent="0.3">
      <c r="A837" s="236"/>
      <c r="C837" s="236"/>
      <c r="X837" s="236"/>
      <c r="Y837" s="236"/>
      <c r="AA837" s="237"/>
      <c r="AJ837" s="237"/>
      <c r="AL837" s="236"/>
    </row>
    <row r="838" spans="1:38" x14ac:dyDescent="0.3">
      <c r="A838" s="236"/>
      <c r="C838" s="236"/>
      <c r="X838" s="236"/>
      <c r="Y838" s="236"/>
      <c r="AA838" s="237"/>
      <c r="AJ838" s="237"/>
      <c r="AL838" s="236"/>
    </row>
    <row r="839" spans="1:38" x14ac:dyDescent="0.3">
      <c r="A839" s="236"/>
      <c r="C839" s="236"/>
      <c r="X839" s="236"/>
      <c r="Y839" s="236"/>
      <c r="AA839" s="237"/>
      <c r="AJ839" s="237"/>
      <c r="AL839" s="236"/>
    </row>
    <row r="840" spans="1:38" x14ac:dyDescent="0.3">
      <c r="A840" s="236"/>
      <c r="C840" s="236"/>
      <c r="X840" s="236"/>
      <c r="Y840" s="236"/>
      <c r="AA840" s="237"/>
      <c r="AJ840" s="237"/>
      <c r="AL840" s="236"/>
    </row>
    <row r="841" spans="1:38" x14ac:dyDescent="0.3">
      <c r="A841" s="236"/>
      <c r="C841" s="236"/>
      <c r="X841" s="236"/>
      <c r="Y841" s="236"/>
      <c r="AA841" s="237"/>
      <c r="AJ841" s="237"/>
      <c r="AL841" s="236"/>
    </row>
    <row r="842" spans="1:38" x14ac:dyDescent="0.3">
      <c r="A842" s="236"/>
      <c r="C842" s="236"/>
      <c r="X842" s="236"/>
      <c r="Y842" s="236"/>
      <c r="AA842" s="237"/>
      <c r="AJ842" s="237"/>
      <c r="AL842" s="236"/>
    </row>
    <row r="843" spans="1:38" x14ac:dyDescent="0.3">
      <c r="A843" s="236"/>
      <c r="C843" s="236"/>
      <c r="X843" s="236"/>
      <c r="Y843" s="236"/>
      <c r="AA843" s="237"/>
      <c r="AJ843" s="237"/>
      <c r="AL843" s="236"/>
    </row>
    <row r="844" spans="1:38" x14ac:dyDescent="0.3">
      <c r="A844" s="236"/>
      <c r="C844" s="236"/>
      <c r="X844" s="236"/>
      <c r="Y844" s="236"/>
      <c r="AA844" s="237"/>
      <c r="AJ844" s="237"/>
      <c r="AL844" s="236"/>
    </row>
    <row r="845" spans="1:38" x14ac:dyDescent="0.3">
      <c r="A845" s="236"/>
      <c r="C845" s="236"/>
      <c r="X845" s="236"/>
      <c r="Y845" s="236"/>
      <c r="AA845" s="237"/>
      <c r="AJ845" s="237"/>
      <c r="AL845" s="236"/>
    </row>
    <row r="846" spans="1:38" x14ac:dyDescent="0.3">
      <c r="A846" s="236"/>
      <c r="C846" s="236"/>
      <c r="X846" s="236"/>
      <c r="Y846" s="236"/>
      <c r="AA846" s="237"/>
      <c r="AJ846" s="237"/>
      <c r="AL846" s="236"/>
    </row>
    <row r="847" spans="1:38" x14ac:dyDescent="0.3">
      <c r="A847" s="236"/>
      <c r="C847" s="236"/>
      <c r="X847" s="236"/>
      <c r="Y847" s="236"/>
      <c r="AA847" s="237"/>
      <c r="AJ847" s="237"/>
      <c r="AL847" s="236"/>
    </row>
    <row r="848" spans="1:38" x14ac:dyDescent="0.3">
      <c r="A848" s="236"/>
      <c r="C848" s="236"/>
      <c r="X848" s="236"/>
      <c r="Y848" s="236"/>
      <c r="AA848" s="237"/>
      <c r="AJ848" s="237"/>
      <c r="AL848" s="236"/>
    </row>
    <row r="849" spans="1:38" x14ac:dyDescent="0.3">
      <c r="A849" s="236"/>
      <c r="C849" s="236"/>
      <c r="X849" s="236"/>
      <c r="Y849" s="236"/>
      <c r="AA849" s="237"/>
      <c r="AJ849" s="237"/>
      <c r="AL849" s="236"/>
    </row>
    <row r="850" spans="1:38" x14ac:dyDescent="0.3">
      <c r="A850" s="236"/>
      <c r="C850" s="236"/>
      <c r="X850" s="236"/>
      <c r="Y850" s="236"/>
      <c r="AA850" s="237"/>
      <c r="AJ850" s="237"/>
      <c r="AL850" s="236"/>
    </row>
    <row r="851" spans="1:38" x14ac:dyDescent="0.3">
      <c r="A851" s="236"/>
      <c r="C851" s="236"/>
      <c r="X851" s="236"/>
      <c r="Y851" s="236"/>
      <c r="AA851" s="237"/>
      <c r="AJ851" s="237"/>
      <c r="AL851" s="236"/>
    </row>
    <row r="852" spans="1:38" x14ac:dyDescent="0.3">
      <c r="A852" s="236"/>
      <c r="C852" s="236"/>
      <c r="X852" s="236"/>
      <c r="Y852" s="236"/>
      <c r="AA852" s="237"/>
      <c r="AJ852" s="237"/>
      <c r="AL852" s="236"/>
    </row>
    <row r="853" spans="1:38" x14ac:dyDescent="0.3">
      <c r="A853" s="236"/>
      <c r="C853" s="236"/>
      <c r="X853" s="236"/>
      <c r="Y853" s="236"/>
      <c r="AA853" s="237"/>
      <c r="AJ853" s="237"/>
      <c r="AL853" s="236"/>
    </row>
    <row r="854" spans="1:38" x14ac:dyDescent="0.3">
      <c r="A854" s="236"/>
      <c r="C854" s="236"/>
      <c r="X854" s="236"/>
      <c r="Y854" s="236"/>
      <c r="AA854" s="237"/>
      <c r="AJ854" s="237"/>
      <c r="AL854" s="236"/>
    </row>
    <row r="855" spans="1:38" x14ac:dyDescent="0.3">
      <c r="A855" s="236"/>
      <c r="C855" s="236"/>
      <c r="X855" s="236"/>
      <c r="Y855" s="236"/>
      <c r="AA855" s="237"/>
      <c r="AJ855" s="237"/>
      <c r="AL855" s="236"/>
    </row>
    <row r="856" spans="1:38" x14ac:dyDescent="0.3">
      <c r="A856" s="236"/>
      <c r="C856" s="236"/>
      <c r="X856" s="236"/>
      <c r="Y856" s="236"/>
      <c r="AA856" s="237"/>
      <c r="AJ856" s="237"/>
      <c r="AL856" s="236"/>
    </row>
    <row r="857" spans="1:38" x14ac:dyDescent="0.3">
      <c r="A857" s="236"/>
      <c r="C857" s="236"/>
      <c r="X857" s="236"/>
      <c r="Y857" s="236"/>
      <c r="AA857" s="237"/>
      <c r="AJ857" s="237"/>
      <c r="AL857" s="236"/>
    </row>
    <row r="858" spans="1:38" x14ac:dyDescent="0.3">
      <c r="A858" s="236"/>
      <c r="C858" s="236"/>
      <c r="X858" s="236"/>
      <c r="Y858" s="236"/>
      <c r="AA858" s="237"/>
      <c r="AJ858" s="237"/>
      <c r="AL858" s="236"/>
    </row>
    <row r="859" spans="1:38" x14ac:dyDescent="0.3">
      <c r="A859" s="236"/>
      <c r="C859" s="236"/>
      <c r="X859" s="236"/>
      <c r="Y859" s="236"/>
      <c r="AA859" s="237"/>
      <c r="AJ859" s="237"/>
      <c r="AL859" s="236"/>
    </row>
    <row r="860" spans="1:38" x14ac:dyDescent="0.3">
      <c r="A860" s="236"/>
      <c r="C860" s="236"/>
      <c r="X860" s="236"/>
      <c r="Y860" s="236"/>
      <c r="AA860" s="237"/>
      <c r="AJ860" s="237"/>
      <c r="AL860" s="236"/>
    </row>
    <row r="861" spans="1:38" x14ac:dyDescent="0.3">
      <c r="A861" s="236"/>
      <c r="C861" s="236"/>
      <c r="X861" s="236"/>
      <c r="Y861" s="236"/>
      <c r="AA861" s="237"/>
      <c r="AJ861" s="237"/>
      <c r="AL861" s="236"/>
    </row>
    <row r="862" spans="1:38" x14ac:dyDescent="0.3">
      <c r="A862" s="236"/>
      <c r="C862" s="236"/>
      <c r="X862" s="236"/>
      <c r="Y862" s="236"/>
      <c r="AA862" s="237"/>
      <c r="AJ862" s="237"/>
      <c r="AL862" s="236"/>
    </row>
    <row r="863" spans="1:38" x14ac:dyDescent="0.3">
      <c r="A863" s="236"/>
      <c r="C863" s="236"/>
      <c r="X863" s="236"/>
      <c r="Y863" s="236"/>
      <c r="AA863" s="237"/>
      <c r="AJ863" s="237"/>
      <c r="AL863" s="236"/>
    </row>
    <row r="864" spans="1:38" x14ac:dyDescent="0.3">
      <c r="A864" s="236"/>
      <c r="C864" s="236"/>
      <c r="X864" s="236"/>
      <c r="Y864" s="236"/>
      <c r="AA864" s="237"/>
      <c r="AJ864" s="237"/>
      <c r="AL864" s="236"/>
    </row>
    <row r="865" spans="1:38" x14ac:dyDescent="0.3">
      <c r="A865" s="236"/>
      <c r="C865" s="236"/>
      <c r="X865" s="236"/>
      <c r="Y865" s="236"/>
      <c r="AA865" s="237"/>
      <c r="AJ865" s="237"/>
      <c r="AL865" s="236"/>
    </row>
    <row r="866" spans="1:38" x14ac:dyDescent="0.3">
      <c r="A866" s="236"/>
      <c r="C866" s="236"/>
      <c r="X866" s="236"/>
      <c r="Y866" s="236"/>
      <c r="AA866" s="237"/>
      <c r="AJ866" s="237"/>
      <c r="AL866" s="236"/>
    </row>
    <row r="867" spans="1:38" x14ac:dyDescent="0.3">
      <c r="A867" s="236"/>
      <c r="C867" s="236"/>
      <c r="X867" s="236"/>
      <c r="Y867" s="236"/>
      <c r="AA867" s="237"/>
      <c r="AJ867" s="237"/>
      <c r="AL867" s="236"/>
    </row>
    <row r="868" spans="1:38" x14ac:dyDescent="0.3">
      <c r="A868" s="236"/>
      <c r="C868" s="236"/>
      <c r="X868" s="236"/>
      <c r="Y868" s="236"/>
      <c r="AA868" s="237"/>
      <c r="AJ868" s="237"/>
      <c r="AL868" s="236"/>
    </row>
    <row r="869" spans="1:38" x14ac:dyDescent="0.3">
      <c r="A869" s="236"/>
      <c r="C869" s="236"/>
      <c r="X869" s="236"/>
      <c r="Y869" s="236"/>
      <c r="AA869" s="237"/>
      <c r="AJ869" s="237"/>
      <c r="AL869" s="236"/>
    </row>
    <row r="870" spans="1:38" x14ac:dyDescent="0.3">
      <c r="A870" s="236"/>
      <c r="C870" s="236"/>
      <c r="X870" s="236"/>
      <c r="Y870" s="236"/>
      <c r="AA870" s="237"/>
      <c r="AJ870" s="237"/>
      <c r="AL870" s="236"/>
    </row>
    <row r="871" spans="1:38" x14ac:dyDescent="0.3">
      <c r="A871" s="236"/>
      <c r="C871" s="236"/>
      <c r="X871" s="236"/>
      <c r="Y871" s="236"/>
      <c r="AA871" s="237"/>
      <c r="AJ871" s="237"/>
      <c r="AL871" s="236"/>
    </row>
    <row r="872" spans="1:38" x14ac:dyDescent="0.3">
      <c r="A872" s="236"/>
      <c r="C872" s="236"/>
      <c r="X872" s="236"/>
      <c r="Y872" s="236"/>
      <c r="AA872" s="237"/>
      <c r="AJ872" s="237"/>
      <c r="AL872" s="236"/>
    </row>
    <row r="873" spans="1:38" x14ac:dyDescent="0.3">
      <c r="A873" s="236"/>
      <c r="C873" s="236"/>
      <c r="X873" s="236"/>
      <c r="Y873" s="236"/>
      <c r="AA873" s="237"/>
      <c r="AJ873" s="237"/>
      <c r="AL873" s="236"/>
    </row>
    <row r="874" spans="1:38" x14ac:dyDescent="0.3">
      <c r="A874" s="236"/>
      <c r="C874" s="236"/>
      <c r="X874" s="236"/>
      <c r="Y874" s="236"/>
      <c r="AA874" s="237"/>
      <c r="AJ874" s="237"/>
      <c r="AL874" s="236"/>
    </row>
    <row r="875" spans="1:38" x14ac:dyDescent="0.3">
      <c r="A875" s="236"/>
      <c r="C875" s="236"/>
      <c r="X875" s="236"/>
      <c r="Y875" s="236"/>
      <c r="AA875" s="237"/>
      <c r="AJ875" s="237"/>
      <c r="AL875" s="236"/>
    </row>
    <row r="876" spans="1:38" x14ac:dyDescent="0.3">
      <c r="A876" s="236"/>
      <c r="C876" s="236"/>
      <c r="X876" s="236"/>
      <c r="Y876" s="236"/>
      <c r="AA876" s="237"/>
      <c r="AJ876" s="237"/>
      <c r="AL876" s="236"/>
    </row>
    <row r="877" spans="1:38" x14ac:dyDescent="0.3">
      <c r="A877" s="236"/>
      <c r="C877" s="236"/>
      <c r="X877" s="236"/>
      <c r="Y877" s="236"/>
      <c r="AA877" s="237"/>
      <c r="AJ877" s="237"/>
      <c r="AL877" s="236"/>
    </row>
    <row r="878" spans="1:38" x14ac:dyDescent="0.3">
      <c r="A878" s="236"/>
      <c r="C878" s="236"/>
      <c r="X878" s="236"/>
      <c r="Y878" s="236"/>
      <c r="AA878" s="237"/>
      <c r="AJ878" s="237"/>
      <c r="AL878" s="236"/>
    </row>
    <row r="879" spans="1:38" x14ac:dyDescent="0.3">
      <c r="A879" s="236"/>
      <c r="C879" s="236"/>
      <c r="X879" s="236"/>
      <c r="Y879" s="236"/>
      <c r="AA879" s="237"/>
      <c r="AJ879" s="237"/>
      <c r="AL879" s="236"/>
    </row>
    <row r="880" spans="1:38" x14ac:dyDescent="0.3">
      <c r="A880" s="236"/>
      <c r="C880" s="236"/>
      <c r="X880" s="236"/>
      <c r="Y880" s="236"/>
      <c r="AA880" s="237"/>
      <c r="AJ880" s="237"/>
      <c r="AL880" s="236"/>
    </row>
    <row r="881" spans="1:38" x14ac:dyDescent="0.3">
      <c r="A881" s="236"/>
      <c r="C881" s="236"/>
      <c r="X881" s="236"/>
      <c r="Y881" s="236"/>
      <c r="AA881" s="237"/>
      <c r="AJ881" s="237"/>
      <c r="AL881" s="236"/>
    </row>
    <row r="882" spans="1:38" x14ac:dyDescent="0.3">
      <c r="A882" s="236"/>
      <c r="C882" s="236"/>
      <c r="X882" s="236"/>
      <c r="Y882" s="236"/>
      <c r="AA882" s="237"/>
      <c r="AJ882" s="237"/>
      <c r="AL882" s="236"/>
    </row>
    <row r="883" spans="1:38" x14ac:dyDescent="0.3">
      <c r="A883" s="236"/>
      <c r="C883" s="236"/>
      <c r="X883" s="236"/>
      <c r="Y883" s="236"/>
      <c r="AA883" s="237"/>
      <c r="AJ883" s="237"/>
      <c r="AL883" s="236"/>
    </row>
    <row r="884" spans="1:38" x14ac:dyDescent="0.3">
      <c r="A884" s="236"/>
      <c r="C884" s="236"/>
      <c r="X884" s="236"/>
      <c r="Y884" s="236"/>
      <c r="AA884" s="237"/>
      <c r="AJ884" s="237"/>
      <c r="AL884" s="236"/>
    </row>
    <row r="885" spans="1:38" x14ac:dyDescent="0.3">
      <c r="A885" s="236"/>
      <c r="C885" s="236"/>
      <c r="X885" s="236"/>
      <c r="Y885" s="236"/>
      <c r="AA885" s="237"/>
      <c r="AJ885" s="237"/>
      <c r="AL885" s="236"/>
    </row>
    <row r="886" spans="1:38" x14ac:dyDescent="0.3">
      <c r="A886" s="236"/>
      <c r="C886" s="236"/>
      <c r="X886" s="236"/>
      <c r="Y886" s="236"/>
      <c r="AA886" s="237"/>
      <c r="AJ886" s="237"/>
      <c r="AL886" s="236"/>
    </row>
    <row r="887" spans="1:38" x14ac:dyDescent="0.3">
      <c r="A887" s="236"/>
      <c r="C887" s="236"/>
      <c r="X887" s="236"/>
      <c r="Y887" s="236"/>
      <c r="AA887" s="237"/>
      <c r="AJ887" s="237"/>
      <c r="AL887" s="236"/>
    </row>
    <row r="888" spans="1:38" x14ac:dyDescent="0.3">
      <c r="A888" s="236"/>
      <c r="C888" s="236"/>
      <c r="X888" s="236"/>
      <c r="Y888" s="236"/>
      <c r="AA888" s="237"/>
      <c r="AJ888" s="237"/>
      <c r="AL888" s="236"/>
    </row>
    <row r="889" spans="1:38" x14ac:dyDescent="0.3">
      <c r="A889" s="236"/>
      <c r="C889" s="236"/>
      <c r="X889" s="236"/>
      <c r="Y889" s="236"/>
      <c r="AA889" s="237"/>
      <c r="AJ889" s="237"/>
      <c r="AL889" s="236"/>
    </row>
    <row r="890" spans="1:38" x14ac:dyDescent="0.3">
      <c r="A890" s="236"/>
      <c r="C890" s="236"/>
      <c r="X890" s="236"/>
      <c r="Y890" s="236"/>
      <c r="AA890" s="237"/>
      <c r="AJ890" s="237"/>
      <c r="AL890" s="236"/>
    </row>
    <row r="891" spans="1:38" x14ac:dyDescent="0.3">
      <c r="A891" s="236"/>
      <c r="C891" s="236"/>
      <c r="X891" s="236"/>
      <c r="Y891" s="236"/>
      <c r="AA891" s="237"/>
      <c r="AJ891" s="237"/>
      <c r="AL891" s="236"/>
    </row>
    <row r="892" spans="1:38" x14ac:dyDescent="0.3">
      <c r="A892" s="236"/>
      <c r="C892" s="236"/>
      <c r="X892" s="236"/>
      <c r="Y892" s="236"/>
      <c r="AA892" s="237"/>
      <c r="AJ892" s="237"/>
      <c r="AL892" s="236"/>
    </row>
    <row r="893" spans="1:38" x14ac:dyDescent="0.3">
      <c r="A893" s="236"/>
      <c r="C893" s="236"/>
      <c r="X893" s="236"/>
      <c r="Y893" s="236"/>
      <c r="AA893" s="237"/>
      <c r="AJ893" s="237"/>
      <c r="AL893" s="236"/>
    </row>
    <row r="894" spans="1:38" x14ac:dyDescent="0.3">
      <c r="A894" s="236"/>
      <c r="C894" s="236"/>
      <c r="X894" s="236"/>
      <c r="Y894" s="236"/>
      <c r="AA894" s="237"/>
      <c r="AJ894" s="237"/>
      <c r="AL894" s="236"/>
    </row>
    <row r="895" spans="1:38" x14ac:dyDescent="0.3">
      <c r="A895" s="236"/>
      <c r="C895" s="236"/>
      <c r="X895" s="236"/>
      <c r="Y895" s="236"/>
      <c r="AA895" s="237"/>
      <c r="AJ895" s="237"/>
      <c r="AL895" s="236"/>
    </row>
    <row r="896" spans="1:38" x14ac:dyDescent="0.3">
      <c r="A896" s="236"/>
      <c r="C896" s="236"/>
      <c r="X896" s="236"/>
      <c r="Y896" s="236"/>
      <c r="AA896" s="237"/>
      <c r="AJ896" s="237"/>
      <c r="AL896" s="236"/>
    </row>
    <row r="897" spans="1:38" x14ac:dyDescent="0.3">
      <c r="A897" s="236"/>
      <c r="C897" s="236"/>
      <c r="X897" s="236"/>
      <c r="Y897" s="236"/>
      <c r="AA897" s="237"/>
      <c r="AJ897" s="237"/>
      <c r="AL897" s="236"/>
    </row>
    <row r="898" spans="1:38" x14ac:dyDescent="0.3">
      <c r="A898" s="236"/>
      <c r="C898" s="236"/>
      <c r="X898" s="236"/>
      <c r="Y898" s="236"/>
      <c r="AA898" s="237"/>
      <c r="AJ898" s="237"/>
      <c r="AL898" s="236"/>
    </row>
    <row r="899" spans="1:38" x14ac:dyDescent="0.3">
      <c r="A899" s="236"/>
      <c r="C899" s="236"/>
      <c r="X899" s="236"/>
      <c r="Y899" s="236"/>
      <c r="AA899" s="237"/>
      <c r="AJ899" s="237"/>
      <c r="AL899" s="236"/>
    </row>
    <row r="900" spans="1:38" x14ac:dyDescent="0.3">
      <c r="A900" s="236"/>
      <c r="C900" s="236"/>
      <c r="X900" s="236"/>
      <c r="Y900" s="236"/>
      <c r="AA900" s="237"/>
      <c r="AJ900" s="237"/>
      <c r="AL900" s="236"/>
    </row>
    <row r="901" spans="1:38" x14ac:dyDescent="0.3">
      <c r="A901" s="236"/>
      <c r="C901" s="236"/>
      <c r="X901" s="236"/>
      <c r="Y901" s="236"/>
      <c r="AA901" s="237"/>
      <c r="AJ901" s="237"/>
      <c r="AL901" s="236"/>
    </row>
    <row r="902" spans="1:38" x14ac:dyDescent="0.3">
      <c r="A902" s="236"/>
      <c r="C902" s="236"/>
      <c r="X902" s="236"/>
      <c r="Y902" s="236"/>
      <c r="AA902" s="237"/>
      <c r="AJ902" s="237"/>
      <c r="AL902" s="236"/>
    </row>
    <row r="903" spans="1:38" x14ac:dyDescent="0.3">
      <c r="A903" s="236"/>
      <c r="C903" s="236"/>
      <c r="X903" s="236"/>
      <c r="Y903" s="236"/>
      <c r="AA903" s="237"/>
      <c r="AJ903" s="237"/>
      <c r="AL903" s="236"/>
    </row>
    <row r="904" spans="1:38" x14ac:dyDescent="0.3">
      <c r="A904" s="236"/>
      <c r="C904" s="236"/>
      <c r="X904" s="236"/>
      <c r="Y904" s="236"/>
      <c r="AA904" s="237"/>
      <c r="AJ904" s="237"/>
      <c r="AL904" s="236"/>
    </row>
    <row r="905" spans="1:38" x14ac:dyDescent="0.3">
      <c r="A905" s="236"/>
      <c r="C905" s="236"/>
      <c r="X905" s="236"/>
      <c r="Y905" s="236"/>
      <c r="AA905" s="237"/>
      <c r="AJ905" s="237"/>
      <c r="AL905" s="236"/>
    </row>
    <row r="906" spans="1:38" x14ac:dyDescent="0.3">
      <c r="A906" s="236"/>
      <c r="C906" s="236"/>
      <c r="X906" s="236"/>
      <c r="Y906" s="236"/>
      <c r="AA906" s="237"/>
      <c r="AJ906" s="237"/>
      <c r="AL906" s="236"/>
    </row>
    <row r="907" spans="1:38" x14ac:dyDescent="0.3">
      <c r="A907" s="236"/>
      <c r="C907" s="236"/>
      <c r="X907" s="236"/>
      <c r="Y907" s="236"/>
      <c r="AA907" s="237"/>
      <c r="AJ907" s="237"/>
      <c r="AL907" s="236"/>
    </row>
    <row r="908" spans="1:38" x14ac:dyDescent="0.3">
      <c r="A908" s="236"/>
      <c r="C908" s="236"/>
      <c r="X908" s="236"/>
      <c r="Y908" s="236"/>
      <c r="AA908" s="237"/>
      <c r="AJ908" s="237"/>
      <c r="AL908" s="236"/>
    </row>
    <row r="909" spans="1:38" x14ac:dyDescent="0.3">
      <c r="A909" s="236"/>
      <c r="C909" s="236"/>
      <c r="X909" s="236"/>
      <c r="Y909" s="236"/>
      <c r="AA909" s="237"/>
      <c r="AJ909" s="237"/>
      <c r="AL909" s="236"/>
    </row>
    <row r="910" spans="1:38" x14ac:dyDescent="0.3">
      <c r="A910" s="236"/>
      <c r="C910" s="236"/>
      <c r="X910" s="236"/>
      <c r="Y910" s="236"/>
      <c r="AA910" s="237"/>
      <c r="AJ910" s="237"/>
      <c r="AL910" s="236"/>
    </row>
    <row r="911" spans="1:38" x14ac:dyDescent="0.3">
      <c r="A911" s="236"/>
      <c r="C911" s="236"/>
      <c r="X911" s="236"/>
      <c r="Y911" s="236"/>
      <c r="AA911" s="237"/>
      <c r="AJ911" s="237"/>
      <c r="AL911" s="236"/>
    </row>
    <row r="912" spans="1:38" x14ac:dyDescent="0.3">
      <c r="A912" s="236"/>
      <c r="C912" s="236"/>
      <c r="X912" s="236"/>
      <c r="Y912" s="236"/>
      <c r="AA912" s="237"/>
      <c r="AJ912" s="237"/>
      <c r="AL912" s="236"/>
    </row>
    <row r="913" spans="1:38" x14ac:dyDescent="0.3">
      <c r="A913" s="236"/>
      <c r="C913" s="236"/>
      <c r="X913" s="236"/>
      <c r="Y913" s="236"/>
      <c r="AA913" s="237"/>
      <c r="AJ913" s="237"/>
      <c r="AL913" s="236"/>
    </row>
    <row r="914" spans="1:38" x14ac:dyDescent="0.3">
      <c r="A914" s="236"/>
      <c r="C914" s="236"/>
      <c r="X914" s="236"/>
      <c r="Y914" s="236"/>
      <c r="AA914" s="237"/>
      <c r="AJ914" s="237"/>
      <c r="AL914" s="236"/>
    </row>
    <row r="915" spans="1:38" x14ac:dyDescent="0.3">
      <c r="A915" s="236"/>
      <c r="C915" s="236"/>
      <c r="X915" s="236"/>
      <c r="Y915" s="236"/>
      <c r="AA915" s="237"/>
      <c r="AJ915" s="237"/>
      <c r="AL915" s="236"/>
    </row>
    <row r="916" spans="1:38" x14ac:dyDescent="0.3">
      <c r="A916" s="236"/>
      <c r="C916" s="236"/>
      <c r="X916" s="236"/>
      <c r="Y916" s="236"/>
      <c r="AA916" s="237"/>
      <c r="AJ916" s="237"/>
      <c r="AL916" s="236"/>
    </row>
    <row r="917" spans="1:38" x14ac:dyDescent="0.3">
      <c r="A917" s="236"/>
      <c r="C917" s="236"/>
      <c r="X917" s="236"/>
      <c r="Y917" s="236"/>
      <c r="AA917" s="237"/>
      <c r="AJ917" s="237"/>
      <c r="AL917" s="236"/>
    </row>
    <row r="918" spans="1:38" x14ac:dyDescent="0.3">
      <c r="A918" s="236"/>
      <c r="C918" s="236"/>
      <c r="X918" s="236"/>
      <c r="Y918" s="236"/>
      <c r="AA918" s="237"/>
      <c r="AJ918" s="237"/>
      <c r="AL918" s="236"/>
    </row>
    <row r="919" spans="1:38" x14ac:dyDescent="0.3">
      <c r="A919" s="236"/>
      <c r="C919" s="236"/>
      <c r="X919" s="236"/>
      <c r="Y919" s="236"/>
      <c r="AA919" s="237"/>
      <c r="AJ919" s="237"/>
      <c r="AL919" s="236"/>
    </row>
    <row r="920" spans="1:38" x14ac:dyDescent="0.3">
      <c r="A920" s="236"/>
      <c r="C920" s="236"/>
      <c r="X920" s="236"/>
      <c r="Y920" s="236"/>
      <c r="AA920" s="237"/>
      <c r="AJ920" s="237"/>
      <c r="AL920" s="236"/>
    </row>
    <row r="921" spans="1:38" x14ac:dyDescent="0.3">
      <c r="A921" s="236"/>
      <c r="C921" s="236"/>
      <c r="X921" s="236"/>
      <c r="Y921" s="236"/>
      <c r="AA921" s="237"/>
      <c r="AJ921" s="237"/>
      <c r="AL921" s="236"/>
    </row>
    <row r="922" spans="1:38" x14ac:dyDescent="0.3">
      <c r="A922" s="236"/>
      <c r="C922" s="236"/>
      <c r="X922" s="236"/>
      <c r="Y922" s="236"/>
      <c r="AA922" s="237"/>
      <c r="AJ922" s="237"/>
      <c r="AL922" s="236"/>
    </row>
    <row r="923" spans="1:38" x14ac:dyDescent="0.3">
      <c r="A923" s="236"/>
      <c r="C923" s="236"/>
      <c r="X923" s="236"/>
      <c r="Y923" s="236"/>
      <c r="AA923" s="237"/>
      <c r="AJ923" s="237"/>
      <c r="AL923" s="236"/>
    </row>
    <row r="924" spans="1:38" x14ac:dyDescent="0.3">
      <c r="A924" s="236"/>
      <c r="C924" s="236"/>
      <c r="X924" s="236"/>
      <c r="Y924" s="236"/>
      <c r="AA924" s="237"/>
      <c r="AJ924" s="237"/>
      <c r="AL924" s="236"/>
    </row>
    <row r="925" spans="1:38" x14ac:dyDescent="0.3">
      <c r="A925" s="236"/>
      <c r="C925" s="236"/>
      <c r="X925" s="236"/>
      <c r="Y925" s="236"/>
      <c r="AA925" s="237"/>
      <c r="AJ925" s="237"/>
      <c r="AL925" s="236"/>
    </row>
    <row r="926" spans="1:38" x14ac:dyDescent="0.3">
      <c r="A926" s="236"/>
      <c r="C926" s="236"/>
      <c r="X926" s="236"/>
      <c r="Y926" s="236"/>
      <c r="AA926" s="237"/>
      <c r="AJ926" s="237"/>
      <c r="AL926" s="236"/>
    </row>
    <row r="927" spans="1:38" x14ac:dyDescent="0.3">
      <c r="A927" s="236"/>
      <c r="C927" s="236"/>
      <c r="X927" s="236"/>
      <c r="Y927" s="236"/>
      <c r="AA927" s="237"/>
      <c r="AJ927" s="237"/>
      <c r="AL927" s="236"/>
    </row>
    <row r="928" spans="1:38" x14ac:dyDescent="0.3">
      <c r="A928" s="236"/>
      <c r="C928" s="236"/>
      <c r="X928" s="236"/>
      <c r="Y928" s="236"/>
      <c r="AA928" s="237"/>
      <c r="AJ928" s="237"/>
      <c r="AL928" s="236"/>
    </row>
    <row r="929" spans="1:38" x14ac:dyDescent="0.3">
      <c r="A929" s="236"/>
      <c r="C929" s="236"/>
      <c r="X929" s="236"/>
      <c r="Y929" s="236"/>
      <c r="AA929" s="237"/>
      <c r="AJ929" s="237"/>
      <c r="AL929" s="236"/>
    </row>
    <row r="930" spans="1:38" x14ac:dyDescent="0.3">
      <c r="A930" s="236"/>
      <c r="C930" s="236"/>
      <c r="X930" s="236"/>
      <c r="Y930" s="236"/>
      <c r="AA930" s="237"/>
      <c r="AJ930" s="237"/>
      <c r="AL930" s="236"/>
    </row>
    <row r="931" spans="1:38" x14ac:dyDescent="0.3">
      <c r="A931" s="236"/>
      <c r="C931" s="236"/>
      <c r="X931" s="236"/>
      <c r="Y931" s="236"/>
      <c r="AA931" s="237"/>
      <c r="AJ931" s="237"/>
      <c r="AL931" s="236"/>
    </row>
    <row r="932" spans="1:38" x14ac:dyDescent="0.3">
      <c r="A932" s="236"/>
      <c r="C932" s="236"/>
      <c r="X932" s="236"/>
      <c r="Y932" s="236"/>
      <c r="AA932" s="237"/>
      <c r="AJ932" s="237"/>
      <c r="AL932" s="236"/>
    </row>
    <row r="933" spans="1:38" x14ac:dyDescent="0.3">
      <c r="A933" s="236"/>
      <c r="C933" s="236"/>
      <c r="X933" s="236"/>
      <c r="Y933" s="236"/>
      <c r="AA933" s="237"/>
      <c r="AJ933" s="237"/>
      <c r="AL933" s="236"/>
    </row>
    <row r="934" spans="1:38" x14ac:dyDescent="0.3">
      <c r="A934" s="236"/>
      <c r="C934" s="236"/>
      <c r="X934" s="236"/>
      <c r="Y934" s="236"/>
      <c r="AA934" s="237"/>
      <c r="AJ934" s="237"/>
      <c r="AL934" s="236"/>
    </row>
    <row r="935" spans="1:38" x14ac:dyDescent="0.3">
      <c r="A935" s="236"/>
      <c r="C935" s="236"/>
      <c r="X935" s="236"/>
      <c r="Y935" s="236"/>
      <c r="AA935" s="237"/>
      <c r="AJ935" s="237"/>
      <c r="AL935" s="236"/>
    </row>
    <row r="936" spans="1:38" x14ac:dyDescent="0.3">
      <c r="A936" s="236"/>
      <c r="C936" s="236"/>
      <c r="X936" s="236"/>
      <c r="Y936" s="236"/>
      <c r="AA936" s="237"/>
      <c r="AJ936" s="237"/>
      <c r="AL936" s="236"/>
    </row>
    <row r="937" spans="1:38" x14ac:dyDescent="0.3">
      <c r="A937" s="236"/>
      <c r="C937" s="236"/>
      <c r="X937" s="236"/>
      <c r="Y937" s="236"/>
      <c r="AA937" s="237"/>
      <c r="AJ937" s="237"/>
      <c r="AL937" s="236"/>
    </row>
    <row r="938" spans="1:38" x14ac:dyDescent="0.3">
      <c r="A938" s="236"/>
      <c r="C938" s="236"/>
      <c r="X938" s="236"/>
      <c r="Y938" s="236"/>
      <c r="AA938" s="237"/>
      <c r="AJ938" s="237"/>
      <c r="AL938" s="236"/>
    </row>
    <row r="939" spans="1:38" x14ac:dyDescent="0.3">
      <c r="A939" s="236"/>
      <c r="C939" s="236"/>
      <c r="X939" s="236"/>
      <c r="Y939" s="236"/>
      <c r="AA939" s="237"/>
      <c r="AJ939" s="237"/>
      <c r="AL939" s="236"/>
    </row>
    <row r="940" spans="1:38" x14ac:dyDescent="0.3">
      <c r="A940" s="236"/>
      <c r="C940" s="236"/>
      <c r="X940" s="236"/>
      <c r="Y940" s="236"/>
      <c r="AA940" s="237"/>
      <c r="AJ940" s="237"/>
      <c r="AL940" s="236"/>
    </row>
    <row r="941" spans="1:38" x14ac:dyDescent="0.3">
      <c r="A941" s="236"/>
      <c r="C941" s="236"/>
      <c r="X941" s="236"/>
      <c r="Y941" s="236"/>
      <c r="AA941" s="237"/>
      <c r="AJ941" s="237"/>
      <c r="AL941" s="236"/>
    </row>
    <row r="942" spans="1:38" x14ac:dyDescent="0.3">
      <c r="A942" s="236"/>
      <c r="C942" s="236"/>
      <c r="X942" s="236"/>
      <c r="Y942" s="236"/>
      <c r="AA942" s="237"/>
      <c r="AJ942" s="237"/>
      <c r="AL942" s="236"/>
    </row>
    <row r="943" spans="1:38" x14ac:dyDescent="0.3">
      <c r="A943" s="236"/>
      <c r="C943" s="236"/>
      <c r="X943" s="236"/>
      <c r="Y943" s="236"/>
      <c r="AA943" s="237"/>
      <c r="AJ943" s="237"/>
      <c r="AL943" s="236"/>
    </row>
    <row r="944" spans="1:38" x14ac:dyDescent="0.3">
      <c r="A944" s="236"/>
      <c r="C944" s="236"/>
      <c r="X944" s="236"/>
      <c r="Y944" s="236"/>
      <c r="AA944" s="237"/>
      <c r="AJ944" s="237"/>
      <c r="AL944" s="236"/>
    </row>
    <row r="945" spans="1:38" x14ac:dyDescent="0.3">
      <c r="A945" s="236"/>
      <c r="C945" s="236"/>
      <c r="X945" s="236"/>
      <c r="Y945" s="236"/>
      <c r="AA945" s="237"/>
      <c r="AJ945" s="237"/>
      <c r="AL945" s="236"/>
    </row>
    <row r="946" spans="1:38" x14ac:dyDescent="0.3">
      <c r="A946" s="236"/>
      <c r="C946" s="236"/>
      <c r="X946" s="236"/>
      <c r="Y946" s="236"/>
      <c r="AA946" s="237"/>
      <c r="AJ946" s="237"/>
      <c r="AL946" s="236"/>
    </row>
    <row r="947" spans="1:38" x14ac:dyDescent="0.3">
      <c r="A947" s="236"/>
      <c r="C947" s="236"/>
      <c r="X947" s="236"/>
      <c r="Y947" s="236"/>
      <c r="AA947" s="237"/>
      <c r="AJ947" s="237"/>
      <c r="AL947" s="236"/>
    </row>
    <row r="948" spans="1:38" x14ac:dyDescent="0.3">
      <c r="A948" s="236"/>
      <c r="C948" s="236"/>
      <c r="X948" s="236"/>
      <c r="Y948" s="236"/>
      <c r="AA948" s="237"/>
      <c r="AJ948" s="237"/>
      <c r="AL948" s="236"/>
    </row>
    <row r="949" spans="1:38" x14ac:dyDescent="0.3">
      <c r="A949" s="236"/>
      <c r="C949" s="236"/>
      <c r="X949" s="236"/>
      <c r="Y949" s="236"/>
      <c r="AA949" s="237"/>
      <c r="AJ949" s="237"/>
      <c r="AL949" s="236"/>
    </row>
    <row r="950" spans="1:38" x14ac:dyDescent="0.3">
      <c r="A950" s="236"/>
      <c r="C950" s="236"/>
      <c r="X950" s="236"/>
      <c r="Y950" s="236"/>
      <c r="AA950" s="237"/>
      <c r="AJ950" s="237"/>
      <c r="AL950" s="236"/>
    </row>
    <row r="951" spans="1:38" x14ac:dyDescent="0.3">
      <c r="A951" s="236"/>
      <c r="C951" s="236"/>
      <c r="X951" s="236"/>
      <c r="Y951" s="236"/>
      <c r="AA951" s="237"/>
      <c r="AJ951" s="237"/>
      <c r="AL951" s="236"/>
    </row>
    <row r="952" spans="1:38" x14ac:dyDescent="0.3">
      <c r="A952" s="236"/>
      <c r="C952" s="236"/>
      <c r="X952" s="236"/>
      <c r="Y952" s="236"/>
      <c r="AA952" s="237"/>
      <c r="AJ952" s="237"/>
      <c r="AL952" s="236"/>
    </row>
    <row r="953" spans="1:38" x14ac:dyDescent="0.3">
      <c r="A953" s="236"/>
      <c r="C953" s="236"/>
      <c r="X953" s="236"/>
      <c r="Y953" s="236"/>
      <c r="AA953" s="237"/>
      <c r="AJ953" s="237"/>
      <c r="AL953" s="236"/>
    </row>
    <row r="954" spans="1:38" x14ac:dyDescent="0.3">
      <c r="A954" s="236"/>
      <c r="C954" s="236"/>
      <c r="X954" s="236"/>
      <c r="Y954" s="236"/>
      <c r="AA954" s="237"/>
      <c r="AJ954" s="237"/>
      <c r="AL954" s="236"/>
    </row>
    <row r="955" spans="1:38" x14ac:dyDescent="0.3">
      <c r="A955" s="236"/>
      <c r="C955" s="236"/>
      <c r="X955" s="236"/>
      <c r="Y955" s="236"/>
      <c r="AA955" s="237"/>
      <c r="AJ955" s="237"/>
      <c r="AL955" s="236"/>
    </row>
    <row r="956" spans="1:38" x14ac:dyDescent="0.3">
      <c r="A956" s="236"/>
      <c r="C956" s="236"/>
      <c r="X956" s="236"/>
      <c r="Y956" s="236"/>
      <c r="AA956" s="237"/>
      <c r="AJ956" s="237"/>
      <c r="AL956" s="236"/>
    </row>
    <row r="957" spans="1:38" x14ac:dyDescent="0.3">
      <c r="A957" s="236"/>
      <c r="C957" s="236"/>
      <c r="X957" s="236"/>
      <c r="Y957" s="236"/>
      <c r="AA957" s="237"/>
      <c r="AJ957" s="237"/>
      <c r="AL957" s="236"/>
    </row>
    <row r="958" spans="1:38" x14ac:dyDescent="0.3">
      <c r="A958" s="236"/>
      <c r="C958" s="236"/>
      <c r="X958" s="236"/>
      <c r="Y958" s="236"/>
      <c r="AA958" s="237"/>
      <c r="AJ958" s="237"/>
      <c r="AL958" s="236"/>
    </row>
    <row r="959" spans="1:38" x14ac:dyDescent="0.3">
      <c r="A959" s="236"/>
      <c r="C959" s="236"/>
      <c r="X959" s="236"/>
      <c r="Y959" s="236"/>
      <c r="AA959" s="237"/>
      <c r="AJ959" s="237"/>
      <c r="AL959" s="236"/>
    </row>
    <row r="960" spans="1:38" x14ac:dyDescent="0.3">
      <c r="A960" s="236"/>
      <c r="C960" s="236"/>
      <c r="X960" s="236"/>
      <c r="Y960" s="236"/>
      <c r="AA960" s="237"/>
      <c r="AJ960" s="237"/>
      <c r="AL960" s="236"/>
    </row>
    <row r="961" spans="1:38" x14ac:dyDescent="0.3">
      <c r="A961" s="236"/>
      <c r="C961" s="236"/>
      <c r="X961" s="236"/>
      <c r="Y961" s="236"/>
      <c r="AA961" s="237"/>
      <c r="AJ961" s="237"/>
      <c r="AL961" s="236"/>
    </row>
    <row r="962" spans="1:38" x14ac:dyDescent="0.3">
      <c r="A962" s="236"/>
      <c r="C962" s="236"/>
      <c r="X962" s="236"/>
      <c r="Y962" s="236"/>
      <c r="AA962" s="237"/>
      <c r="AJ962" s="237"/>
      <c r="AL962" s="236"/>
    </row>
    <row r="963" spans="1:38" x14ac:dyDescent="0.3">
      <c r="A963" s="236"/>
      <c r="C963" s="236"/>
      <c r="X963" s="236"/>
      <c r="Y963" s="236"/>
      <c r="AA963" s="237"/>
      <c r="AJ963" s="237"/>
      <c r="AL963" s="236"/>
    </row>
    <row r="964" spans="1:38" x14ac:dyDescent="0.3">
      <c r="A964" s="236"/>
      <c r="C964" s="236"/>
      <c r="X964" s="236"/>
      <c r="Y964" s="236"/>
      <c r="AA964" s="237"/>
      <c r="AJ964" s="237"/>
      <c r="AL964" s="236"/>
    </row>
    <row r="965" spans="1:38" x14ac:dyDescent="0.3">
      <c r="A965" s="236"/>
      <c r="C965" s="236"/>
      <c r="X965" s="236"/>
      <c r="Y965" s="236"/>
      <c r="AA965" s="237"/>
      <c r="AJ965" s="237"/>
      <c r="AL965" s="236"/>
    </row>
    <row r="966" spans="1:38" x14ac:dyDescent="0.3">
      <c r="A966" s="236"/>
      <c r="C966" s="236"/>
      <c r="X966" s="236"/>
      <c r="Y966" s="236"/>
      <c r="AA966" s="237"/>
      <c r="AJ966" s="237"/>
      <c r="AL966" s="236"/>
    </row>
    <row r="967" spans="1:38" x14ac:dyDescent="0.3">
      <c r="A967" s="236"/>
      <c r="C967" s="236"/>
      <c r="X967" s="236"/>
      <c r="Y967" s="236"/>
      <c r="AA967" s="237"/>
      <c r="AJ967" s="237"/>
      <c r="AL967" s="236"/>
    </row>
    <row r="968" spans="1:38" x14ac:dyDescent="0.3">
      <c r="A968" s="236"/>
      <c r="C968" s="236"/>
      <c r="X968" s="236"/>
      <c r="Y968" s="236"/>
      <c r="AA968" s="237"/>
      <c r="AJ968" s="237"/>
      <c r="AL968" s="236"/>
    </row>
    <row r="969" spans="1:38" x14ac:dyDescent="0.3">
      <c r="A969" s="236"/>
      <c r="C969" s="236"/>
      <c r="X969" s="236"/>
      <c r="Y969" s="236"/>
      <c r="AA969" s="237"/>
      <c r="AJ969" s="237"/>
      <c r="AL969" s="236"/>
    </row>
    <row r="970" spans="1:38" x14ac:dyDescent="0.3">
      <c r="A970" s="236"/>
      <c r="C970" s="236"/>
      <c r="X970" s="236"/>
      <c r="Y970" s="236"/>
      <c r="AA970" s="237"/>
      <c r="AJ970" s="237"/>
      <c r="AL970" s="236"/>
    </row>
    <row r="971" spans="1:38" x14ac:dyDescent="0.3">
      <c r="A971" s="236"/>
      <c r="C971" s="236"/>
      <c r="X971" s="236"/>
      <c r="Y971" s="236"/>
      <c r="AA971" s="237"/>
      <c r="AJ971" s="237"/>
      <c r="AL971" s="236"/>
    </row>
    <row r="972" spans="1:38" x14ac:dyDescent="0.3">
      <c r="A972" s="236"/>
      <c r="C972" s="236"/>
      <c r="X972" s="236"/>
      <c r="Y972" s="236"/>
      <c r="AA972" s="237"/>
      <c r="AJ972" s="237"/>
      <c r="AL972" s="236"/>
    </row>
    <row r="973" spans="1:38" x14ac:dyDescent="0.3">
      <c r="A973" s="236"/>
      <c r="C973" s="236"/>
      <c r="X973" s="236"/>
      <c r="Y973" s="236"/>
      <c r="AA973" s="237"/>
      <c r="AJ973" s="237"/>
      <c r="AL973" s="236"/>
    </row>
    <row r="974" spans="1:38" x14ac:dyDescent="0.3">
      <c r="A974" s="236"/>
      <c r="C974" s="236"/>
      <c r="X974" s="236"/>
      <c r="Y974" s="236"/>
      <c r="AA974" s="237"/>
      <c r="AJ974" s="237"/>
      <c r="AL974" s="236"/>
    </row>
    <row r="975" spans="1:38" x14ac:dyDescent="0.3">
      <c r="A975" s="236"/>
      <c r="C975" s="236"/>
      <c r="X975" s="236"/>
      <c r="Y975" s="236"/>
      <c r="AA975" s="237"/>
      <c r="AJ975" s="237"/>
      <c r="AL975" s="236"/>
    </row>
    <row r="976" spans="1:38" x14ac:dyDescent="0.3">
      <c r="A976" s="236"/>
      <c r="C976" s="236"/>
      <c r="X976" s="236"/>
      <c r="Y976" s="236"/>
      <c r="AA976" s="237"/>
      <c r="AJ976" s="237"/>
      <c r="AL976" s="236"/>
    </row>
    <row r="977" spans="1:38" x14ac:dyDescent="0.3">
      <c r="A977" s="236"/>
      <c r="C977" s="236"/>
      <c r="X977" s="236"/>
      <c r="Y977" s="236"/>
      <c r="AA977" s="237"/>
      <c r="AJ977" s="237"/>
      <c r="AL977" s="236"/>
    </row>
    <row r="978" spans="1:38" x14ac:dyDescent="0.3">
      <c r="A978" s="236"/>
      <c r="C978" s="236"/>
      <c r="X978" s="236"/>
      <c r="Y978" s="236"/>
      <c r="AA978" s="237"/>
      <c r="AJ978" s="237"/>
      <c r="AL978" s="236"/>
    </row>
    <row r="979" spans="1:38" x14ac:dyDescent="0.3">
      <c r="A979" s="236"/>
      <c r="C979" s="236"/>
      <c r="X979" s="236"/>
      <c r="Y979" s="236"/>
      <c r="AA979" s="237"/>
      <c r="AJ979" s="237"/>
      <c r="AL979" s="236"/>
    </row>
    <row r="980" spans="1:38" x14ac:dyDescent="0.3">
      <c r="A980" s="236"/>
      <c r="C980" s="236"/>
      <c r="X980" s="236"/>
      <c r="Y980" s="236"/>
      <c r="AA980" s="237"/>
      <c r="AJ980" s="237"/>
      <c r="AL980" s="236"/>
    </row>
    <row r="981" spans="1:38" x14ac:dyDescent="0.3">
      <c r="A981" s="236"/>
      <c r="C981" s="236"/>
      <c r="X981" s="236"/>
      <c r="Y981" s="236"/>
      <c r="AA981" s="237"/>
      <c r="AJ981" s="237"/>
      <c r="AL981" s="236"/>
    </row>
    <row r="982" spans="1:38" x14ac:dyDescent="0.3">
      <c r="A982" s="236"/>
      <c r="C982" s="236"/>
      <c r="X982" s="236"/>
      <c r="Y982" s="236"/>
      <c r="AA982" s="237"/>
      <c r="AJ982" s="237"/>
      <c r="AL982" s="236"/>
    </row>
    <row r="983" spans="1:38" x14ac:dyDescent="0.3">
      <c r="A983" s="236"/>
      <c r="C983" s="236"/>
      <c r="X983" s="236"/>
      <c r="Y983" s="236"/>
      <c r="AA983" s="237"/>
      <c r="AJ983" s="237"/>
      <c r="AL983" s="236"/>
    </row>
    <row r="984" spans="1:38" x14ac:dyDescent="0.3">
      <c r="A984" s="236"/>
      <c r="C984" s="236"/>
      <c r="X984" s="236"/>
      <c r="Y984" s="236"/>
      <c r="AA984" s="237"/>
      <c r="AJ984" s="237"/>
      <c r="AL984" s="236"/>
    </row>
    <row r="985" spans="1:38" x14ac:dyDescent="0.3">
      <c r="A985" s="236"/>
      <c r="C985" s="236"/>
      <c r="X985" s="236"/>
      <c r="Y985" s="236"/>
      <c r="AA985" s="237"/>
      <c r="AJ985" s="237"/>
      <c r="AL985" s="236"/>
    </row>
    <row r="986" spans="1:38" x14ac:dyDescent="0.3">
      <c r="A986" s="236"/>
      <c r="C986" s="236"/>
      <c r="X986" s="236"/>
      <c r="Y986" s="236"/>
      <c r="AA986" s="237"/>
      <c r="AJ986" s="237"/>
      <c r="AL986" s="236"/>
    </row>
    <row r="987" spans="1:38" x14ac:dyDescent="0.3">
      <c r="A987" s="236"/>
      <c r="C987" s="236"/>
      <c r="X987" s="236"/>
      <c r="Y987" s="236"/>
      <c r="AA987" s="237"/>
      <c r="AJ987" s="237"/>
      <c r="AL987" s="236"/>
    </row>
    <row r="988" spans="1:38" x14ac:dyDescent="0.3">
      <c r="A988" s="236"/>
      <c r="C988" s="236"/>
      <c r="X988" s="236"/>
      <c r="Y988" s="236"/>
      <c r="AA988" s="237"/>
      <c r="AJ988" s="237"/>
      <c r="AL988" s="236"/>
    </row>
    <row r="989" spans="1:38" x14ac:dyDescent="0.3">
      <c r="A989" s="236"/>
      <c r="C989" s="236"/>
      <c r="X989" s="236"/>
      <c r="Y989" s="236"/>
      <c r="AA989" s="237"/>
      <c r="AJ989" s="237"/>
      <c r="AL989" s="236"/>
    </row>
    <row r="990" spans="1:38" x14ac:dyDescent="0.3">
      <c r="A990" s="236"/>
      <c r="C990" s="236"/>
      <c r="X990" s="236"/>
      <c r="Y990" s="236"/>
      <c r="AA990" s="237"/>
      <c r="AJ990" s="237"/>
      <c r="AL990" s="236"/>
    </row>
    <row r="991" spans="1:38" x14ac:dyDescent="0.3">
      <c r="A991" s="236"/>
      <c r="C991" s="236"/>
      <c r="X991" s="236"/>
      <c r="Y991" s="236"/>
      <c r="AA991" s="237"/>
      <c r="AJ991" s="237"/>
      <c r="AL991" s="236"/>
    </row>
    <row r="992" spans="1:38" x14ac:dyDescent="0.3">
      <c r="A992" s="236"/>
      <c r="C992" s="236"/>
      <c r="X992" s="236"/>
      <c r="Y992" s="236"/>
      <c r="AA992" s="237"/>
      <c r="AJ992" s="237"/>
      <c r="AL992" s="236"/>
    </row>
    <row r="993" spans="1:38" x14ac:dyDescent="0.3">
      <c r="A993" s="236"/>
      <c r="C993" s="236"/>
      <c r="X993" s="236"/>
      <c r="Y993" s="236"/>
      <c r="AA993" s="237"/>
      <c r="AJ993" s="237"/>
      <c r="AL993" s="236"/>
    </row>
    <row r="994" spans="1:38" x14ac:dyDescent="0.3">
      <c r="A994" s="236"/>
      <c r="C994" s="236"/>
      <c r="X994" s="236"/>
      <c r="Y994" s="236"/>
      <c r="AA994" s="237"/>
      <c r="AJ994" s="237"/>
      <c r="AL994" s="236"/>
    </row>
    <row r="995" spans="1:38" x14ac:dyDescent="0.3">
      <c r="A995" s="236"/>
      <c r="C995" s="236"/>
      <c r="X995" s="236"/>
      <c r="Y995" s="236"/>
      <c r="AA995" s="237"/>
      <c r="AJ995" s="237"/>
      <c r="AL995" s="236"/>
    </row>
    <row r="996" spans="1:38" x14ac:dyDescent="0.3">
      <c r="A996" s="236"/>
      <c r="C996" s="236"/>
      <c r="X996" s="236"/>
      <c r="Y996" s="236"/>
      <c r="AA996" s="237"/>
      <c r="AJ996" s="237"/>
      <c r="AL996" s="236"/>
    </row>
    <row r="997" spans="1:38" x14ac:dyDescent="0.3">
      <c r="A997" s="236"/>
      <c r="C997" s="236"/>
      <c r="X997" s="236"/>
      <c r="Y997" s="236"/>
      <c r="AA997" s="237"/>
      <c r="AJ997" s="237"/>
      <c r="AL997" s="236"/>
    </row>
    <row r="998" spans="1:38" x14ac:dyDescent="0.3">
      <c r="A998" s="236"/>
      <c r="C998" s="236"/>
      <c r="X998" s="236"/>
      <c r="Y998" s="236"/>
      <c r="AA998" s="237"/>
      <c r="AJ998" s="237"/>
      <c r="AL998" s="236"/>
    </row>
    <row r="999" spans="1:38" x14ac:dyDescent="0.3">
      <c r="A999" s="236"/>
      <c r="C999" s="236"/>
      <c r="X999" s="236"/>
      <c r="Y999" s="236"/>
      <c r="AA999" s="237"/>
      <c r="AJ999" s="237"/>
      <c r="AL999" s="236"/>
    </row>
    <row r="1000" spans="1:38" x14ac:dyDescent="0.3">
      <c r="A1000" s="236"/>
      <c r="C1000" s="236"/>
      <c r="X1000" s="236"/>
      <c r="Y1000" s="236"/>
      <c r="AA1000" s="237"/>
      <c r="AJ1000" s="237"/>
      <c r="AL1000" s="236"/>
    </row>
    <row r="1001" spans="1:38" x14ac:dyDescent="0.3">
      <c r="A1001" s="236"/>
      <c r="C1001" s="236"/>
      <c r="X1001" s="236"/>
      <c r="Y1001" s="236"/>
      <c r="AA1001" s="237"/>
      <c r="AJ1001" s="237"/>
      <c r="AL1001" s="236"/>
    </row>
    <row r="1002" spans="1:38" x14ac:dyDescent="0.3">
      <c r="A1002" s="236"/>
      <c r="C1002" s="236"/>
      <c r="X1002" s="236"/>
      <c r="Y1002" s="236"/>
      <c r="AA1002" s="237"/>
      <c r="AJ1002" s="237"/>
      <c r="AL1002" s="236"/>
    </row>
    <row r="1003" spans="1:38" x14ac:dyDescent="0.3">
      <c r="A1003" s="236"/>
      <c r="C1003" s="236"/>
      <c r="X1003" s="236"/>
      <c r="Y1003" s="236"/>
      <c r="AA1003" s="237"/>
      <c r="AJ1003" s="237"/>
      <c r="AL1003" s="236"/>
    </row>
    <row r="1004" spans="1:38" x14ac:dyDescent="0.3">
      <c r="A1004" s="236"/>
      <c r="C1004" s="236"/>
      <c r="X1004" s="236"/>
      <c r="Y1004" s="236"/>
      <c r="AA1004" s="237"/>
      <c r="AJ1004" s="237"/>
      <c r="AL1004" s="236"/>
    </row>
    <row r="1005" spans="1:38" x14ac:dyDescent="0.3">
      <c r="A1005" s="236"/>
      <c r="C1005" s="236"/>
      <c r="X1005" s="236"/>
      <c r="Y1005" s="236"/>
      <c r="AA1005" s="237"/>
      <c r="AJ1005" s="237"/>
      <c r="AL1005" s="236"/>
    </row>
    <row r="1006" spans="1:38" x14ac:dyDescent="0.3">
      <c r="A1006" s="236"/>
      <c r="C1006" s="236"/>
      <c r="X1006" s="236"/>
      <c r="Y1006" s="236"/>
      <c r="AA1006" s="237"/>
      <c r="AJ1006" s="237"/>
      <c r="AL1006" s="236"/>
    </row>
    <row r="1007" spans="1:38" x14ac:dyDescent="0.3">
      <c r="A1007" s="236"/>
      <c r="C1007" s="236"/>
      <c r="X1007" s="236"/>
      <c r="Y1007" s="236"/>
      <c r="AA1007" s="237"/>
      <c r="AJ1007" s="237"/>
      <c r="AL1007" s="236"/>
    </row>
    <row r="1008" spans="1:38" x14ac:dyDescent="0.3">
      <c r="A1008" s="236"/>
      <c r="C1008" s="236"/>
      <c r="X1008" s="236"/>
      <c r="Y1008" s="236"/>
      <c r="AA1008" s="237"/>
      <c r="AJ1008" s="237"/>
      <c r="AL1008" s="236"/>
    </row>
    <row r="1009" spans="1:38" x14ac:dyDescent="0.3">
      <c r="A1009" s="236"/>
      <c r="C1009" s="236"/>
      <c r="X1009" s="236"/>
      <c r="Y1009" s="236"/>
      <c r="AA1009" s="237"/>
      <c r="AJ1009" s="237"/>
      <c r="AL1009" s="236"/>
    </row>
    <row r="1010" spans="1:38" x14ac:dyDescent="0.3">
      <c r="A1010" s="236"/>
      <c r="C1010" s="236"/>
      <c r="X1010" s="236"/>
      <c r="Y1010" s="236"/>
      <c r="AA1010" s="237"/>
      <c r="AJ1010" s="237"/>
      <c r="AL1010" s="236"/>
    </row>
    <row r="1011" spans="1:38" x14ac:dyDescent="0.3">
      <c r="A1011" s="236"/>
      <c r="C1011" s="236"/>
      <c r="X1011" s="236"/>
      <c r="Y1011" s="236"/>
      <c r="AA1011" s="237"/>
      <c r="AJ1011" s="237"/>
      <c r="AL1011" s="236"/>
    </row>
    <row r="1012" spans="1:38" x14ac:dyDescent="0.3">
      <c r="A1012" s="236"/>
      <c r="C1012" s="236"/>
      <c r="X1012" s="236"/>
      <c r="Y1012" s="236"/>
      <c r="AA1012" s="237"/>
      <c r="AJ1012" s="237"/>
      <c r="AL1012" s="236"/>
    </row>
    <row r="1013" spans="1:38" x14ac:dyDescent="0.3">
      <c r="A1013" s="236"/>
      <c r="C1013" s="236"/>
      <c r="X1013" s="236"/>
      <c r="Y1013" s="236"/>
      <c r="AA1013" s="237"/>
      <c r="AJ1013" s="237"/>
      <c r="AL1013" s="236"/>
    </row>
    <row r="1014" spans="1:38" x14ac:dyDescent="0.3">
      <c r="A1014" s="236"/>
      <c r="C1014" s="236"/>
      <c r="X1014" s="236"/>
      <c r="Y1014" s="236"/>
      <c r="AA1014" s="237"/>
      <c r="AJ1014" s="237"/>
      <c r="AL1014" s="236"/>
    </row>
    <row r="1015" spans="1:38" x14ac:dyDescent="0.3">
      <c r="A1015" s="236"/>
      <c r="C1015" s="236"/>
      <c r="X1015" s="236"/>
      <c r="Y1015" s="236"/>
      <c r="AA1015" s="237"/>
      <c r="AJ1015" s="237"/>
      <c r="AL1015" s="236"/>
    </row>
    <row r="1016" spans="1:38" x14ac:dyDescent="0.3">
      <c r="A1016" s="236"/>
      <c r="C1016" s="236"/>
      <c r="X1016" s="236"/>
      <c r="Y1016" s="236"/>
      <c r="AA1016" s="237"/>
      <c r="AJ1016" s="237"/>
      <c r="AL1016" s="236"/>
    </row>
    <row r="1017" spans="1:38" x14ac:dyDescent="0.3">
      <c r="A1017" s="236"/>
      <c r="C1017" s="236"/>
      <c r="X1017" s="236"/>
      <c r="Y1017" s="236"/>
      <c r="AA1017" s="237"/>
      <c r="AJ1017" s="237"/>
      <c r="AL1017" s="236"/>
    </row>
    <row r="1018" spans="1:38" x14ac:dyDescent="0.3">
      <c r="A1018" s="236"/>
      <c r="C1018" s="236"/>
      <c r="X1018" s="236"/>
      <c r="Y1018" s="236"/>
      <c r="AA1018" s="237"/>
      <c r="AJ1018" s="237"/>
      <c r="AL1018" s="236"/>
    </row>
    <row r="1019" spans="1:38" x14ac:dyDescent="0.3">
      <c r="A1019" s="236"/>
      <c r="C1019" s="236"/>
      <c r="X1019" s="236"/>
      <c r="Y1019" s="236"/>
      <c r="AA1019" s="237"/>
      <c r="AJ1019" s="237"/>
      <c r="AL1019" s="236"/>
    </row>
    <row r="1020" spans="1:38" x14ac:dyDescent="0.3">
      <c r="A1020" s="236"/>
      <c r="C1020" s="236"/>
      <c r="X1020" s="236"/>
      <c r="Y1020" s="236"/>
      <c r="AA1020" s="237"/>
      <c r="AJ1020" s="237"/>
      <c r="AL1020" s="236"/>
    </row>
    <row r="1021" spans="1:38" x14ac:dyDescent="0.3">
      <c r="A1021" s="236"/>
      <c r="C1021" s="236"/>
      <c r="X1021" s="236"/>
      <c r="Y1021" s="236"/>
      <c r="AA1021" s="237"/>
      <c r="AJ1021" s="237"/>
      <c r="AL1021" s="236"/>
    </row>
    <row r="1022" spans="1:38" x14ac:dyDescent="0.3">
      <c r="A1022" s="236"/>
      <c r="C1022" s="236"/>
      <c r="X1022" s="236"/>
      <c r="Y1022" s="236"/>
      <c r="AA1022" s="237"/>
      <c r="AJ1022" s="237"/>
      <c r="AL1022" s="236"/>
    </row>
    <row r="1023" spans="1:38" x14ac:dyDescent="0.3">
      <c r="A1023" s="236"/>
      <c r="C1023" s="236"/>
      <c r="X1023" s="236"/>
      <c r="Y1023" s="236"/>
      <c r="AA1023" s="237"/>
      <c r="AJ1023" s="237"/>
      <c r="AL1023" s="236"/>
    </row>
    <row r="1024" spans="1:38" x14ac:dyDescent="0.3">
      <c r="A1024" s="236"/>
      <c r="C1024" s="236"/>
      <c r="X1024" s="236"/>
      <c r="Y1024" s="236"/>
      <c r="AA1024" s="237"/>
      <c r="AJ1024" s="237"/>
      <c r="AL1024" s="236"/>
    </row>
    <row r="1025" spans="1:38" x14ac:dyDescent="0.3">
      <c r="A1025" s="236"/>
      <c r="C1025" s="236"/>
      <c r="X1025" s="236"/>
      <c r="Y1025" s="236"/>
      <c r="AA1025" s="237"/>
      <c r="AJ1025" s="237"/>
      <c r="AL1025" s="236"/>
    </row>
    <row r="1026" spans="1:38" x14ac:dyDescent="0.3">
      <c r="A1026" s="236"/>
      <c r="C1026" s="236"/>
      <c r="X1026" s="236"/>
      <c r="Y1026" s="236"/>
      <c r="AA1026" s="237"/>
      <c r="AJ1026" s="237"/>
      <c r="AL1026" s="236"/>
    </row>
    <row r="1027" spans="1:38" x14ac:dyDescent="0.3">
      <c r="A1027" s="236"/>
      <c r="C1027" s="236"/>
      <c r="X1027" s="236"/>
      <c r="Y1027" s="236"/>
      <c r="AA1027" s="237"/>
      <c r="AJ1027" s="237"/>
      <c r="AL1027" s="236"/>
    </row>
    <row r="1028" spans="1:38" x14ac:dyDescent="0.3">
      <c r="A1028" s="236"/>
      <c r="C1028" s="236"/>
      <c r="X1028" s="236"/>
      <c r="Y1028" s="236"/>
      <c r="AA1028" s="237"/>
      <c r="AJ1028" s="237"/>
      <c r="AL1028" s="236"/>
    </row>
    <row r="1029" spans="1:38" x14ac:dyDescent="0.3">
      <c r="A1029" s="236"/>
      <c r="C1029" s="236"/>
      <c r="X1029" s="236"/>
      <c r="Y1029" s="236"/>
      <c r="AA1029" s="237"/>
      <c r="AJ1029" s="237"/>
      <c r="AL1029" s="236"/>
    </row>
    <row r="1030" spans="1:38" x14ac:dyDescent="0.3">
      <c r="A1030" s="236"/>
      <c r="C1030" s="236"/>
      <c r="X1030" s="236"/>
      <c r="Y1030" s="236"/>
      <c r="AA1030" s="237"/>
      <c r="AJ1030" s="237"/>
      <c r="AL1030" s="236"/>
    </row>
    <row r="1031" spans="1:38" x14ac:dyDescent="0.3">
      <c r="A1031" s="236"/>
      <c r="C1031" s="236"/>
      <c r="X1031" s="236"/>
      <c r="Y1031" s="236"/>
      <c r="AA1031" s="237"/>
      <c r="AJ1031" s="237"/>
      <c r="AL1031" s="236"/>
    </row>
    <row r="1032" spans="1:38" x14ac:dyDescent="0.3">
      <c r="A1032" s="236"/>
      <c r="C1032" s="236"/>
      <c r="X1032" s="236"/>
      <c r="Y1032" s="236"/>
      <c r="AA1032" s="237"/>
      <c r="AJ1032" s="237"/>
      <c r="AL1032" s="236"/>
    </row>
    <row r="1033" spans="1:38" x14ac:dyDescent="0.3">
      <c r="A1033" s="236"/>
      <c r="C1033" s="236"/>
      <c r="X1033" s="236"/>
      <c r="Y1033" s="236"/>
      <c r="AA1033" s="237"/>
      <c r="AJ1033" s="237"/>
      <c r="AL1033" s="236"/>
    </row>
    <row r="1034" spans="1:38" x14ac:dyDescent="0.3">
      <c r="A1034" s="236"/>
      <c r="C1034" s="236"/>
      <c r="X1034" s="236"/>
      <c r="Y1034" s="236"/>
      <c r="AA1034" s="237"/>
      <c r="AJ1034" s="237"/>
      <c r="AL1034" s="236"/>
    </row>
    <row r="1035" spans="1:38" x14ac:dyDescent="0.3">
      <c r="A1035" s="236"/>
      <c r="C1035" s="236"/>
      <c r="X1035" s="236"/>
      <c r="Y1035" s="236"/>
      <c r="AA1035" s="237"/>
      <c r="AJ1035" s="237"/>
      <c r="AL1035" s="236"/>
    </row>
    <row r="1036" spans="1:38" x14ac:dyDescent="0.3">
      <c r="A1036" s="236"/>
      <c r="C1036" s="236"/>
      <c r="X1036" s="236"/>
      <c r="Y1036" s="236"/>
      <c r="AA1036" s="237"/>
      <c r="AJ1036" s="237"/>
      <c r="AL1036" s="236"/>
    </row>
    <row r="1037" spans="1:38" x14ac:dyDescent="0.3">
      <c r="A1037" s="236"/>
      <c r="C1037" s="236"/>
      <c r="X1037" s="236"/>
      <c r="Y1037" s="236"/>
      <c r="AA1037" s="237"/>
      <c r="AJ1037" s="237"/>
      <c r="AL1037" s="236"/>
    </row>
    <row r="1038" spans="1:38" x14ac:dyDescent="0.3">
      <c r="A1038" s="236"/>
      <c r="C1038" s="236"/>
      <c r="X1038" s="236"/>
      <c r="Y1038" s="236"/>
      <c r="AA1038" s="237"/>
      <c r="AJ1038" s="237"/>
      <c r="AL1038" s="236"/>
    </row>
    <row r="1039" spans="1:38" x14ac:dyDescent="0.3">
      <c r="A1039" s="236"/>
      <c r="C1039" s="236"/>
      <c r="X1039" s="236"/>
      <c r="Y1039" s="236"/>
      <c r="AA1039" s="237"/>
      <c r="AJ1039" s="237"/>
      <c r="AL1039" s="236"/>
    </row>
    <row r="1040" spans="1:38" x14ac:dyDescent="0.3">
      <c r="A1040" s="236"/>
      <c r="C1040" s="236"/>
      <c r="X1040" s="236"/>
      <c r="Y1040" s="236"/>
      <c r="AA1040" s="237"/>
      <c r="AJ1040" s="237"/>
      <c r="AL1040" s="236"/>
    </row>
    <row r="1041" spans="1:38" x14ac:dyDescent="0.3">
      <c r="A1041" s="236"/>
      <c r="C1041" s="236"/>
      <c r="X1041" s="236"/>
      <c r="Y1041" s="236"/>
      <c r="AA1041" s="237"/>
      <c r="AJ1041" s="237"/>
      <c r="AL1041" s="236"/>
    </row>
    <row r="1042" spans="1:38" x14ac:dyDescent="0.3">
      <c r="A1042" s="236"/>
      <c r="C1042" s="236"/>
      <c r="X1042" s="236"/>
      <c r="Y1042" s="236"/>
      <c r="AA1042" s="237"/>
      <c r="AJ1042" s="237"/>
      <c r="AL1042" s="236"/>
    </row>
    <row r="1043" spans="1:38" x14ac:dyDescent="0.3">
      <c r="A1043" s="236"/>
      <c r="C1043" s="236"/>
      <c r="X1043" s="236"/>
      <c r="Y1043" s="236"/>
      <c r="AA1043" s="237"/>
      <c r="AJ1043" s="237"/>
      <c r="AL1043" s="236"/>
    </row>
    <row r="1044" spans="1:38" x14ac:dyDescent="0.3">
      <c r="A1044" s="236"/>
      <c r="C1044" s="236"/>
      <c r="X1044" s="236"/>
      <c r="Y1044" s="236"/>
      <c r="AA1044" s="237"/>
      <c r="AJ1044" s="237"/>
      <c r="AL1044" s="236"/>
    </row>
    <row r="1045" spans="1:38" x14ac:dyDescent="0.3">
      <c r="A1045" s="236"/>
      <c r="C1045" s="236"/>
      <c r="X1045" s="236"/>
      <c r="Y1045" s="236"/>
      <c r="AA1045" s="237"/>
      <c r="AJ1045" s="237"/>
      <c r="AL1045" s="236"/>
    </row>
    <row r="1046" spans="1:38" x14ac:dyDescent="0.3">
      <c r="A1046" s="236"/>
      <c r="C1046" s="236"/>
      <c r="X1046" s="236"/>
      <c r="Y1046" s="236"/>
      <c r="AA1046" s="237"/>
      <c r="AJ1046" s="237"/>
      <c r="AL1046" s="236"/>
    </row>
    <row r="1047" spans="1:38" x14ac:dyDescent="0.3">
      <c r="A1047" s="236"/>
      <c r="C1047" s="236"/>
      <c r="X1047" s="236"/>
      <c r="Y1047" s="236"/>
      <c r="AA1047" s="237"/>
      <c r="AJ1047" s="237"/>
      <c r="AL1047" s="236"/>
    </row>
    <row r="1048" spans="1:38" x14ac:dyDescent="0.3">
      <c r="A1048" s="236"/>
      <c r="C1048" s="236"/>
      <c r="X1048" s="236"/>
      <c r="Y1048" s="236"/>
      <c r="AA1048" s="237"/>
      <c r="AJ1048" s="237"/>
      <c r="AL1048" s="236"/>
    </row>
    <row r="1049" spans="1:38" x14ac:dyDescent="0.3">
      <c r="A1049" s="236"/>
      <c r="C1049" s="236"/>
      <c r="X1049" s="236"/>
      <c r="Y1049" s="236"/>
      <c r="AA1049" s="237"/>
      <c r="AJ1049" s="237"/>
      <c r="AL1049" s="236"/>
    </row>
    <row r="1050" spans="1:38" x14ac:dyDescent="0.3">
      <c r="A1050" s="236"/>
      <c r="C1050" s="236"/>
      <c r="X1050" s="236"/>
      <c r="Y1050" s="236"/>
      <c r="AA1050" s="237"/>
      <c r="AJ1050" s="237"/>
      <c r="AL1050" s="236"/>
    </row>
    <row r="1051" spans="1:38" x14ac:dyDescent="0.3">
      <c r="A1051" s="236"/>
      <c r="C1051" s="236"/>
      <c r="X1051" s="236"/>
      <c r="Y1051" s="236"/>
      <c r="AA1051" s="237"/>
      <c r="AJ1051" s="237"/>
      <c r="AL1051" s="236"/>
    </row>
    <row r="1052" spans="1:38" x14ac:dyDescent="0.3">
      <c r="A1052" s="236"/>
      <c r="C1052" s="236"/>
      <c r="X1052" s="236"/>
      <c r="Y1052" s="236"/>
      <c r="AA1052" s="237"/>
      <c r="AJ1052" s="237"/>
      <c r="AL1052" s="236"/>
    </row>
    <row r="1053" spans="1:38" x14ac:dyDescent="0.3">
      <c r="A1053" s="236"/>
      <c r="C1053" s="236"/>
      <c r="X1053" s="236"/>
      <c r="Y1053" s="236"/>
      <c r="AA1053" s="237"/>
      <c r="AJ1053" s="237"/>
      <c r="AL1053" s="236"/>
    </row>
    <row r="1054" spans="1:38" x14ac:dyDescent="0.3">
      <c r="A1054" s="236"/>
      <c r="C1054" s="236"/>
      <c r="X1054" s="236"/>
      <c r="Y1054" s="236"/>
      <c r="AA1054" s="237"/>
      <c r="AJ1054" s="237"/>
      <c r="AL1054" s="236"/>
    </row>
    <row r="1055" spans="1:38" x14ac:dyDescent="0.3">
      <c r="A1055" s="236"/>
      <c r="C1055" s="236"/>
      <c r="X1055" s="236"/>
      <c r="Y1055" s="236"/>
      <c r="AA1055" s="237"/>
      <c r="AJ1055" s="237"/>
      <c r="AL1055" s="236"/>
    </row>
    <row r="1056" spans="1:38" x14ac:dyDescent="0.3">
      <c r="A1056" s="236"/>
      <c r="C1056" s="236"/>
      <c r="X1056" s="236"/>
      <c r="Y1056" s="236"/>
      <c r="AA1056" s="237"/>
      <c r="AJ1056" s="237"/>
      <c r="AL1056" s="236"/>
    </row>
    <row r="1057" spans="1:38" x14ac:dyDescent="0.3">
      <c r="A1057" s="236"/>
      <c r="C1057" s="236"/>
      <c r="X1057" s="236"/>
      <c r="Y1057" s="236"/>
      <c r="AA1057" s="237"/>
      <c r="AJ1057" s="237"/>
      <c r="AL1057" s="236"/>
    </row>
    <row r="1058" spans="1:38" x14ac:dyDescent="0.3">
      <c r="A1058" s="236"/>
      <c r="C1058" s="236"/>
      <c r="X1058" s="236"/>
      <c r="Y1058" s="236"/>
      <c r="AA1058" s="237"/>
      <c r="AJ1058" s="237"/>
      <c r="AL1058" s="236"/>
    </row>
    <row r="1059" spans="1:38" x14ac:dyDescent="0.3">
      <c r="A1059" s="236"/>
      <c r="C1059" s="236"/>
      <c r="X1059" s="236"/>
      <c r="Y1059" s="236"/>
      <c r="AA1059" s="237"/>
      <c r="AJ1059" s="237"/>
      <c r="AL1059" s="236"/>
    </row>
    <row r="1060" spans="1:38" x14ac:dyDescent="0.3">
      <c r="A1060" s="236"/>
      <c r="C1060" s="236"/>
      <c r="X1060" s="236"/>
      <c r="Y1060" s="236"/>
      <c r="AA1060" s="237"/>
      <c r="AJ1060" s="237"/>
      <c r="AL1060" s="236"/>
    </row>
    <row r="1061" spans="1:38" x14ac:dyDescent="0.3">
      <c r="A1061" s="236"/>
      <c r="C1061" s="236"/>
      <c r="X1061" s="236"/>
      <c r="Y1061" s="236"/>
      <c r="AA1061" s="237"/>
      <c r="AJ1061" s="237"/>
      <c r="AL1061" s="236"/>
    </row>
    <row r="1062" spans="1:38" x14ac:dyDescent="0.3">
      <c r="A1062" s="236"/>
      <c r="C1062" s="236"/>
      <c r="X1062" s="236"/>
      <c r="Y1062" s="236"/>
      <c r="AA1062" s="237"/>
      <c r="AJ1062" s="237"/>
      <c r="AL1062" s="236"/>
    </row>
    <row r="1063" spans="1:38" x14ac:dyDescent="0.3">
      <c r="A1063" s="236"/>
      <c r="C1063" s="236"/>
      <c r="X1063" s="236"/>
      <c r="Y1063" s="236"/>
      <c r="AA1063" s="237"/>
      <c r="AJ1063" s="237"/>
      <c r="AL1063" s="236"/>
    </row>
    <row r="1064" spans="1:38" x14ac:dyDescent="0.3">
      <c r="A1064" s="236"/>
      <c r="C1064" s="236"/>
      <c r="X1064" s="236"/>
      <c r="Y1064" s="236"/>
      <c r="AA1064" s="237"/>
      <c r="AJ1064" s="237"/>
      <c r="AL1064" s="236"/>
    </row>
    <row r="1065" spans="1:38" x14ac:dyDescent="0.3">
      <c r="A1065" s="236"/>
      <c r="C1065" s="236"/>
      <c r="X1065" s="236"/>
      <c r="Y1065" s="236"/>
      <c r="AA1065" s="237"/>
      <c r="AJ1065" s="237"/>
      <c r="AL1065" s="236"/>
    </row>
    <row r="1066" spans="1:38" x14ac:dyDescent="0.3">
      <c r="A1066" s="236"/>
      <c r="C1066" s="236"/>
      <c r="X1066" s="236"/>
      <c r="Y1066" s="236"/>
      <c r="AA1066" s="237"/>
      <c r="AJ1066" s="237"/>
      <c r="AL1066" s="236"/>
    </row>
    <row r="1067" spans="1:38" x14ac:dyDescent="0.3">
      <c r="A1067" s="236"/>
      <c r="C1067" s="236"/>
      <c r="X1067" s="236"/>
      <c r="Y1067" s="236"/>
      <c r="AA1067" s="237"/>
      <c r="AJ1067" s="237"/>
      <c r="AL1067" s="236"/>
    </row>
    <row r="1068" spans="1:38" x14ac:dyDescent="0.3">
      <c r="A1068" s="236"/>
      <c r="C1068" s="236"/>
      <c r="X1068" s="236"/>
      <c r="Y1068" s="236"/>
      <c r="AA1068" s="237"/>
      <c r="AJ1068" s="237"/>
      <c r="AL1068" s="236"/>
    </row>
    <row r="1069" spans="1:38" x14ac:dyDescent="0.3">
      <c r="A1069" s="236"/>
      <c r="C1069" s="236"/>
      <c r="X1069" s="236"/>
      <c r="Y1069" s="236"/>
      <c r="AA1069" s="237"/>
      <c r="AJ1069" s="237"/>
      <c r="AL1069" s="236"/>
    </row>
    <row r="1070" spans="1:38" x14ac:dyDescent="0.3">
      <c r="A1070" s="236"/>
      <c r="C1070" s="236"/>
      <c r="X1070" s="236"/>
      <c r="Y1070" s="236"/>
      <c r="AA1070" s="237"/>
      <c r="AJ1070" s="237"/>
      <c r="AL1070" s="236"/>
    </row>
    <row r="1071" spans="1:38" x14ac:dyDescent="0.3">
      <c r="A1071" s="236"/>
      <c r="C1071" s="236"/>
      <c r="X1071" s="236"/>
      <c r="Y1071" s="236"/>
      <c r="AA1071" s="237"/>
      <c r="AJ1071" s="237"/>
      <c r="AL1071" s="236"/>
    </row>
    <row r="1072" spans="1:38" x14ac:dyDescent="0.3">
      <c r="A1072" s="236"/>
      <c r="C1072" s="236"/>
      <c r="X1072" s="236"/>
      <c r="Y1072" s="236"/>
      <c r="AA1072" s="237"/>
      <c r="AJ1072" s="237"/>
      <c r="AL1072" s="236"/>
    </row>
    <row r="1073" spans="1:38" x14ac:dyDescent="0.3">
      <c r="A1073" s="236"/>
      <c r="C1073" s="236"/>
      <c r="X1073" s="236"/>
      <c r="Y1073" s="236"/>
      <c r="AA1073" s="237"/>
      <c r="AJ1073" s="237"/>
      <c r="AL1073" s="236"/>
    </row>
    <row r="1074" spans="1:38" x14ac:dyDescent="0.3">
      <c r="A1074" s="236"/>
      <c r="C1074" s="236"/>
      <c r="X1074" s="236"/>
      <c r="Y1074" s="236"/>
      <c r="AA1074" s="237"/>
      <c r="AJ1074" s="237"/>
      <c r="AL1074" s="236"/>
    </row>
    <row r="1075" spans="1:38" x14ac:dyDescent="0.3">
      <c r="A1075" s="236"/>
      <c r="C1075" s="236"/>
      <c r="X1075" s="236"/>
      <c r="Y1075" s="236"/>
      <c r="AA1075" s="237"/>
      <c r="AJ1075" s="237"/>
      <c r="AL1075" s="236"/>
    </row>
    <row r="1076" spans="1:38" x14ac:dyDescent="0.3">
      <c r="A1076" s="236"/>
      <c r="C1076" s="236"/>
      <c r="X1076" s="236"/>
      <c r="Y1076" s="236"/>
      <c r="AA1076" s="237"/>
      <c r="AJ1076" s="237"/>
      <c r="AL1076" s="236"/>
    </row>
    <row r="1077" spans="1:38" x14ac:dyDescent="0.3">
      <c r="A1077" s="236"/>
      <c r="C1077" s="236"/>
      <c r="X1077" s="236"/>
      <c r="Y1077" s="236"/>
      <c r="AA1077" s="237"/>
      <c r="AJ1077" s="237"/>
      <c r="AL1077" s="236"/>
    </row>
    <row r="1078" spans="1:38" x14ac:dyDescent="0.3">
      <c r="A1078" s="236"/>
      <c r="C1078" s="236"/>
      <c r="X1078" s="236"/>
      <c r="Y1078" s="236"/>
      <c r="AA1078" s="237"/>
      <c r="AJ1078" s="237"/>
      <c r="AL1078" s="236"/>
    </row>
    <row r="1079" spans="1:38" x14ac:dyDescent="0.3">
      <c r="A1079" s="236"/>
      <c r="C1079" s="236"/>
      <c r="X1079" s="236"/>
      <c r="Y1079" s="236"/>
      <c r="AA1079" s="237"/>
      <c r="AJ1079" s="237"/>
      <c r="AL1079" s="236"/>
    </row>
    <row r="1080" spans="1:38" x14ac:dyDescent="0.3">
      <c r="A1080" s="236"/>
      <c r="C1080" s="236"/>
      <c r="X1080" s="236"/>
      <c r="Y1080" s="236"/>
      <c r="AA1080" s="237"/>
      <c r="AJ1080" s="237"/>
      <c r="AL1080" s="236"/>
    </row>
    <row r="1081" spans="1:38" x14ac:dyDescent="0.3">
      <c r="A1081" s="236"/>
      <c r="C1081" s="236"/>
      <c r="X1081" s="236"/>
      <c r="Y1081" s="236"/>
      <c r="AA1081" s="237"/>
      <c r="AJ1081" s="237"/>
      <c r="AL1081" s="236"/>
    </row>
    <row r="1082" spans="1:38" x14ac:dyDescent="0.3">
      <c r="A1082" s="236"/>
      <c r="C1082" s="236"/>
      <c r="X1082" s="236"/>
      <c r="Y1082" s="236"/>
      <c r="AA1082" s="237"/>
      <c r="AJ1082" s="237"/>
      <c r="AL1082" s="236"/>
    </row>
    <row r="1083" spans="1:38" x14ac:dyDescent="0.3">
      <c r="A1083" s="236"/>
      <c r="C1083" s="236"/>
      <c r="X1083" s="236"/>
      <c r="Y1083" s="236"/>
      <c r="AA1083" s="237"/>
      <c r="AJ1083" s="237"/>
      <c r="AL1083" s="236"/>
    </row>
    <row r="1084" spans="1:38" x14ac:dyDescent="0.3">
      <c r="A1084" s="236"/>
      <c r="C1084" s="236"/>
      <c r="X1084" s="236"/>
      <c r="Y1084" s="236"/>
      <c r="AA1084" s="237"/>
      <c r="AJ1084" s="237"/>
      <c r="AL1084" s="236"/>
    </row>
    <row r="1085" spans="1:38" x14ac:dyDescent="0.3">
      <c r="A1085" s="236"/>
      <c r="C1085" s="236"/>
      <c r="X1085" s="236"/>
      <c r="Y1085" s="236"/>
      <c r="AA1085" s="237"/>
      <c r="AJ1085" s="237"/>
      <c r="AL1085" s="236"/>
    </row>
    <row r="1086" spans="1:38" x14ac:dyDescent="0.3">
      <c r="A1086" s="236"/>
      <c r="C1086" s="236"/>
      <c r="X1086" s="236"/>
      <c r="Y1086" s="236"/>
      <c r="AA1086" s="237"/>
      <c r="AJ1086" s="237"/>
      <c r="AL1086" s="236"/>
    </row>
    <row r="1087" spans="1:38" x14ac:dyDescent="0.3">
      <c r="A1087" s="236"/>
      <c r="C1087" s="236"/>
      <c r="X1087" s="236"/>
      <c r="Y1087" s="236"/>
      <c r="AA1087" s="237"/>
      <c r="AJ1087" s="237"/>
      <c r="AL1087" s="236"/>
    </row>
    <row r="1088" spans="1:38" x14ac:dyDescent="0.3">
      <c r="A1088" s="236"/>
      <c r="C1088" s="236"/>
      <c r="X1088" s="236"/>
      <c r="Y1088" s="236"/>
      <c r="AA1088" s="237"/>
      <c r="AJ1088" s="237"/>
      <c r="AL1088" s="236"/>
    </row>
    <row r="1089" spans="1:38" x14ac:dyDescent="0.3">
      <c r="A1089" s="236"/>
      <c r="C1089" s="236"/>
      <c r="X1089" s="236"/>
      <c r="Y1089" s="236"/>
      <c r="AA1089" s="237"/>
      <c r="AJ1089" s="237"/>
      <c r="AL1089" s="236"/>
    </row>
    <row r="1090" spans="1:38" x14ac:dyDescent="0.3">
      <c r="A1090" s="236"/>
      <c r="C1090" s="236"/>
      <c r="X1090" s="236"/>
      <c r="Y1090" s="236"/>
      <c r="AA1090" s="237"/>
      <c r="AJ1090" s="237"/>
      <c r="AL1090" s="236"/>
    </row>
    <row r="1091" spans="1:38" x14ac:dyDescent="0.3">
      <c r="A1091" s="236"/>
      <c r="C1091" s="236"/>
      <c r="X1091" s="236"/>
      <c r="Y1091" s="236"/>
      <c r="AA1091" s="237"/>
      <c r="AJ1091" s="237"/>
      <c r="AL1091" s="236"/>
    </row>
    <row r="1092" spans="1:38" x14ac:dyDescent="0.3">
      <c r="A1092" s="236"/>
      <c r="C1092" s="236"/>
      <c r="X1092" s="236"/>
      <c r="Y1092" s="236"/>
      <c r="AA1092" s="237"/>
      <c r="AJ1092" s="237"/>
      <c r="AL1092" s="236"/>
    </row>
    <row r="1093" spans="1:38" x14ac:dyDescent="0.3">
      <c r="A1093" s="236"/>
      <c r="C1093" s="236"/>
      <c r="X1093" s="236"/>
      <c r="Y1093" s="236"/>
      <c r="AA1093" s="237"/>
      <c r="AJ1093" s="237"/>
      <c r="AL1093" s="236"/>
    </row>
    <row r="1094" spans="1:38" x14ac:dyDescent="0.3">
      <c r="A1094" s="236"/>
      <c r="C1094" s="236"/>
      <c r="X1094" s="236"/>
      <c r="Y1094" s="236"/>
      <c r="AA1094" s="237"/>
      <c r="AJ1094" s="237"/>
      <c r="AL1094" s="236"/>
    </row>
    <row r="1095" spans="1:38" x14ac:dyDescent="0.3">
      <c r="A1095" s="236"/>
      <c r="C1095" s="236"/>
      <c r="X1095" s="236"/>
      <c r="Y1095" s="236"/>
      <c r="AA1095" s="237"/>
      <c r="AJ1095" s="237"/>
      <c r="AL1095" s="236"/>
    </row>
    <row r="1096" spans="1:38" x14ac:dyDescent="0.3">
      <c r="A1096" s="236"/>
      <c r="C1096" s="236"/>
      <c r="X1096" s="236"/>
      <c r="Y1096" s="236"/>
      <c r="AA1096" s="237"/>
      <c r="AJ1096" s="237"/>
      <c r="AL1096" s="236"/>
    </row>
    <row r="1097" spans="1:38" x14ac:dyDescent="0.3">
      <c r="A1097" s="236"/>
      <c r="C1097" s="236"/>
      <c r="X1097" s="236"/>
      <c r="Y1097" s="236"/>
      <c r="AA1097" s="237"/>
      <c r="AJ1097" s="237"/>
      <c r="AL1097" s="236"/>
    </row>
    <row r="1098" spans="1:38" x14ac:dyDescent="0.3">
      <c r="A1098" s="236"/>
      <c r="C1098" s="236"/>
      <c r="X1098" s="236"/>
      <c r="Y1098" s="236"/>
      <c r="AA1098" s="237"/>
      <c r="AJ1098" s="237"/>
      <c r="AL1098" s="236"/>
    </row>
    <row r="1099" spans="1:38" x14ac:dyDescent="0.3">
      <c r="A1099" s="236"/>
      <c r="C1099" s="236"/>
      <c r="X1099" s="236"/>
      <c r="Y1099" s="236"/>
      <c r="AA1099" s="237"/>
      <c r="AJ1099" s="237"/>
      <c r="AL1099" s="236"/>
    </row>
    <row r="1100" spans="1:38" x14ac:dyDescent="0.3">
      <c r="A1100" s="236"/>
      <c r="C1100" s="236"/>
      <c r="X1100" s="236"/>
      <c r="Y1100" s="236"/>
      <c r="AA1100" s="237"/>
      <c r="AJ1100" s="237"/>
      <c r="AL1100" s="236"/>
    </row>
    <row r="1101" spans="1:38" x14ac:dyDescent="0.3">
      <c r="A1101" s="236"/>
      <c r="C1101" s="236"/>
      <c r="X1101" s="236"/>
      <c r="Y1101" s="236"/>
      <c r="AA1101" s="237"/>
      <c r="AJ1101" s="237"/>
      <c r="AL1101" s="236"/>
    </row>
    <row r="1102" spans="1:38" x14ac:dyDescent="0.3">
      <c r="A1102" s="236"/>
      <c r="C1102" s="236"/>
      <c r="X1102" s="236"/>
      <c r="Y1102" s="236"/>
      <c r="AA1102" s="237"/>
      <c r="AJ1102" s="237"/>
      <c r="AL1102" s="236"/>
    </row>
    <row r="1103" spans="1:38" x14ac:dyDescent="0.3">
      <c r="A1103" s="236"/>
      <c r="C1103" s="236"/>
      <c r="X1103" s="236"/>
      <c r="Y1103" s="236"/>
      <c r="AA1103" s="237"/>
      <c r="AJ1103" s="237"/>
      <c r="AL1103" s="236"/>
    </row>
    <row r="1104" spans="1:38" x14ac:dyDescent="0.3">
      <c r="A1104" s="236"/>
      <c r="C1104" s="236"/>
      <c r="X1104" s="236"/>
      <c r="Y1104" s="236"/>
      <c r="AA1104" s="237"/>
      <c r="AJ1104" s="237"/>
      <c r="AL1104" s="236"/>
    </row>
    <row r="1105" spans="1:38" x14ac:dyDescent="0.3">
      <c r="A1105" s="236"/>
      <c r="C1105" s="236"/>
      <c r="X1105" s="236"/>
      <c r="Y1105" s="236"/>
      <c r="AA1105" s="237"/>
      <c r="AJ1105" s="237"/>
      <c r="AL1105" s="236"/>
    </row>
    <row r="1106" spans="1:38" x14ac:dyDescent="0.3">
      <c r="A1106" s="236"/>
      <c r="C1106" s="236"/>
      <c r="X1106" s="236"/>
      <c r="Y1106" s="236"/>
      <c r="AA1106" s="237"/>
      <c r="AJ1106" s="237"/>
      <c r="AL1106" s="236"/>
    </row>
    <row r="1107" spans="1:38" x14ac:dyDescent="0.3">
      <c r="A1107" s="236"/>
      <c r="C1107" s="236"/>
      <c r="X1107" s="236"/>
      <c r="Y1107" s="236"/>
      <c r="AA1107" s="237"/>
      <c r="AJ1107" s="237"/>
      <c r="AL1107" s="236"/>
    </row>
    <row r="1108" spans="1:38" x14ac:dyDescent="0.3">
      <c r="A1108" s="236"/>
      <c r="C1108" s="236"/>
      <c r="X1108" s="236"/>
      <c r="Y1108" s="236"/>
      <c r="AA1108" s="237"/>
      <c r="AJ1108" s="237"/>
      <c r="AL1108" s="236"/>
    </row>
    <row r="1109" spans="1:38" x14ac:dyDescent="0.3">
      <c r="A1109" s="236"/>
      <c r="C1109" s="236"/>
      <c r="X1109" s="236"/>
      <c r="Y1109" s="236"/>
      <c r="AA1109" s="237"/>
      <c r="AJ1109" s="237"/>
      <c r="AL1109" s="236"/>
    </row>
    <row r="1110" spans="1:38" x14ac:dyDescent="0.3">
      <c r="A1110" s="236"/>
      <c r="C1110" s="236"/>
      <c r="X1110" s="236"/>
      <c r="Y1110" s="236"/>
      <c r="AA1110" s="237"/>
      <c r="AJ1110" s="237"/>
      <c r="AL1110" s="236"/>
    </row>
    <row r="1111" spans="1:38" x14ac:dyDescent="0.3">
      <c r="A1111" s="236"/>
      <c r="C1111" s="236"/>
      <c r="X1111" s="236"/>
      <c r="Y1111" s="236"/>
      <c r="AA1111" s="237"/>
      <c r="AJ1111" s="237"/>
      <c r="AL1111" s="236"/>
    </row>
    <row r="1112" spans="1:38" x14ac:dyDescent="0.3">
      <c r="A1112" s="236"/>
      <c r="C1112" s="236"/>
      <c r="X1112" s="236"/>
      <c r="Y1112" s="236"/>
      <c r="AA1112" s="237"/>
      <c r="AJ1112" s="237"/>
      <c r="AL1112" s="236"/>
    </row>
    <row r="1113" spans="1:38" x14ac:dyDescent="0.3">
      <c r="A1113" s="236"/>
      <c r="C1113" s="236"/>
      <c r="X1113" s="236"/>
      <c r="Y1113" s="236"/>
      <c r="AA1113" s="237"/>
      <c r="AJ1113" s="237"/>
      <c r="AL1113" s="236"/>
    </row>
    <row r="1114" spans="1:38" x14ac:dyDescent="0.3">
      <c r="A1114" s="236"/>
      <c r="C1114" s="236"/>
      <c r="X1114" s="236"/>
      <c r="Y1114" s="236"/>
      <c r="AA1114" s="237"/>
      <c r="AJ1114" s="237"/>
      <c r="AL1114" s="236"/>
    </row>
    <row r="1115" spans="1:38" x14ac:dyDescent="0.3">
      <c r="A1115" s="236"/>
      <c r="C1115" s="236"/>
      <c r="X1115" s="236"/>
      <c r="Y1115" s="236"/>
      <c r="AA1115" s="237"/>
      <c r="AJ1115" s="237"/>
      <c r="AL1115" s="236"/>
    </row>
    <row r="1116" spans="1:38" x14ac:dyDescent="0.3">
      <c r="A1116" s="236"/>
      <c r="C1116" s="236"/>
      <c r="X1116" s="236"/>
      <c r="Y1116" s="236"/>
      <c r="AA1116" s="237"/>
      <c r="AJ1116" s="237"/>
      <c r="AL1116" s="236"/>
    </row>
    <row r="1117" spans="1:38" x14ac:dyDescent="0.3">
      <c r="A1117" s="236"/>
      <c r="C1117" s="236"/>
      <c r="X1117" s="236"/>
      <c r="Y1117" s="236"/>
      <c r="AA1117" s="237"/>
      <c r="AJ1117" s="237"/>
      <c r="AL1117" s="236"/>
    </row>
    <row r="1118" spans="1:38" x14ac:dyDescent="0.3">
      <c r="A1118" s="236"/>
      <c r="C1118" s="236"/>
      <c r="X1118" s="236"/>
      <c r="Y1118" s="236"/>
      <c r="AA1118" s="237"/>
      <c r="AJ1118" s="237"/>
      <c r="AL1118" s="236"/>
    </row>
    <row r="1119" spans="1:38" x14ac:dyDescent="0.3">
      <c r="A1119" s="236"/>
      <c r="C1119" s="236"/>
      <c r="X1119" s="236"/>
      <c r="Y1119" s="236"/>
      <c r="AA1119" s="237"/>
      <c r="AJ1119" s="237"/>
      <c r="AL1119" s="236"/>
    </row>
    <row r="1120" spans="1:38" x14ac:dyDescent="0.3">
      <c r="A1120" s="236"/>
      <c r="C1120" s="236"/>
      <c r="X1120" s="236"/>
      <c r="Y1120" s="236"/>
      <c r="AA1120" s="237"/>
      <c r="AJ1120" s="237"/>
      <c r="AL1120" s="236"/>
    </row>
    <row r="1121" spans="1:38" x14ac:dyDescent="0.3">
      <c r="A1121" s="236"/>
      <c r="C1121" s="236"/>
      <c r="X1121" s="236"/>
      <c r="Y1121" s="236"/>
      <c r="AA1121" s="237"/>
      <c r="AJ1121" s="237"/>
      <c r="AL1121" s="236"/>
    </row>
    <row r="1122" spans="1:38" x14ac:dyDescent="0.3">
      <c r="A1122" s="236"/>
      <c r="C1122" s="236"/>
      <c r="X1122" s="236"/>
      <c r="Y1122" s="236"/>
      <c r="AA1122" s="237"/>
      <c r="AJ1122" s="237"/>
      <c r="AL1122" s="236"/>
    </row>
    <row r="1123" spans="1:38" x14ac:dyDescent="0.3">
      <c r="A1123" s="236"/>
      <c r="C1123" s="236"/>
      <c r="X1123" s="236"/>
      <c r="Y1123" s="236"/>
      <c r="AA1123" s="237"/>
      <c r="AJ1123" s="237"/>
      <c r="AL1123" s="236"/>
    </row>
    <row r="1124" spans="1:38" x14ac:dyDescent="0.3">
      <c r="A1124" s="236"/>
      <c r="C1124" s="236"/>
      <c r="X1124" s="236"/>
      <c r="Y1124" s="236"/>
      <c r="AA1124" s="237"/>
      <c r="AJ1124" s="237"/>
      <c r="AL1124" s="236"/>
    </row>
    <row r="1125" spans="1:38" x14ac:dyDescent="0.3">
      <c r="A1125" s="236"/>
      <c r="C1125" s="236"/>
      <c r="X1125" s="236"/>
      <c r="Y1125" s="236"/>
      <c r="AA1125" s="237"/>
      <c r="AJ1125" s="237"/>
      <c r="AL1125" s="236"/>
    </row>
    <row r="1126" spans="1:38" x14ac:dyDescent="0.3">
      <c r="A1126" s="236"/>
      <c r="C1126" s="236"/>
      <c r="X1126" s="236"/>
      <c r="Y1126" s="236"/>
      <c r="AA1126" s="237"/>
      <c r="AJ1126" s="237"/>
      <c r="AL1126" s="236"/>
    </row>
    <row r="1127" spans="1:38" x14ac:dyDescent="0.3">
      <c r="A1127" s="236"/>
      <c r="C1127" s="236"/>
      <c r="X1127" s="236"/>
      <c r="Y1127" s="236"/>
      <c r="AA1127" s="237"/>
      <c r="AJ1127" s="237"/>
      <c r="AL1127" s="236"/>
    </row>
    <row r="1128" spans="1:38" x14ac:dyDescent="0.3">
      <c r="A1128" s="236"/>
      <c r="C1128" s="236"/>
      <c r="X1128" s="236"/>
      <c r="Y1128" s="236"/>
      <c r="AA1128" s="237"/>
      <c r="AJ1128" s="237"/>
      <c r="AL1128" s="236"/>
    </row>
    <row r="1129" spans="1:38" x14ac:dyDescent="0.3">
      <c r="A1129" s="236"/>
      <c r="C1129" s="236"/>
      <c r="X1129" s="236"/>
      <c r="Y1129" s="236"/>
      <c r="AA1129" s="237"/>
      <c r="AJ1129" s="237"/>
      <c r="AL1129" s="236"/>
    </row>
    <row r="1130" spans="1:38" x14ac:dyDescent="0.3">
      <c r="A1130" s="236"/>
      <c r="C1130" s="236"/>
      <c r="X1130" s="236"/>
      <c r="Y1130" s="236"/>
      <c r="AA1130" s="237"/>
      <c r="AJ1130" s="237"/>
      <c r="AL1130" s="236"/>
    </row>
    <row r="1131" spans="1:38" x14ac:dyDescent="0.3">
      <c r="A1131" s="236"/>
      <c r="C1131" s="236"/>
      <c r="X1131" s="236"/>
      <c r="Y1131" s="236"/>
      <c r="AA1131" s="237"/>
      <c r="AJ1131" s="237"/>
      <c r="AL1131" s="236"/>
    </row>
    <row r="1132" spans="1:38" x14ac:dyDescent="0.3">
      <c r="A1132" s="236"/>
      <c r="C1132" s="236"/>
      <c r="X1132" s="236"/>
      <c r="Y1132" s="236"/>
      <c r="AA1132" s="237"/>
      <c r="AJ1132" s="237"/>
      <c r="AL1132" s="236"/>
    </row>
    <row r="1133" spans="1:38" x14ac:dyDescent="0.3">
      <c r="A1133" s="236"/>
      <c r="C1133" s="236"/>
      <c r="X1133" s="236"/>
      <c r="Y1133" s="236"/>
      <c r="AA1133" s="237"/>
      <c r="AJ1133" s="237"/>
      <c r="AL1133" s="236"/>
    </row>
    <row r="1134" spans="1:38" x14ac:dyDescent="0.3">
      <c r="A1134" s="236"/>
      <c r="C1134" s="236"/>
      <c r="X1134" s="236"/>
      <c r="Y1134" s="236"/>
      <c r="AA1134" s="237"/>
      <c r="AJ1134" s="237"/>
      <c r="AL1134" s="236"/>
    </row>
    <row r="1135" spans="1:38" x14ac:dyDescent="0.3">
      <c r="A1135" s="236"/>
      <c r="C1135" s="236"/>
      <c r="X1135" s="236"/>
      <c r="Y1135" s="236"/>
      <c r="AA1135" s="237"/>
      <c r="AJ1135" s="237"/>
      <c r="AL1135" s="236"/>
    </row>
    <row r="1136" spans="1:38" x14ac:dyDescent="0.3">
      <c r="A1136" s="236"/>
      <c r="C1136" s="236"/>
      <c r="X1136" s="236"/>
      <c r="Y1136" s="236"/>
      <c r="AA1136" s="237"/>
      <c r="AJ1136" s="237"/>
      <c r="AL1136" s="236"/>
    </row>
    <row r="1137" spans="1:38" x14ac:dyDescent="0.3">
      <c r="A1137" s="236"/>
      <c r="C1137" s="236"/>
      <c r="X1137" s="236"/>
      <c r="Y1137" s="236"/>
      <c r="AA1137" s="237"/>
      <c r="AJ1137" s="237"/>
      <c r="AL1137" s="236"/>
    </row>
    <row r="1138" spans="1:38" x14ac:dyDescent="0.3">
      <c r="A1138" s="236"/>
      <c r="C1138" s="236"/>
      <c r="X1138" s="236"/>
      <c r="Y1138" s="236"/>
      <c r="AA1138" s="237"/>
      <c r="AJ1138" s="237"/>
      <c r="AL1138" s="236"/>
    </row>
    <row r="1139" spans="1:38" x14ac:dyDescent="0.3">
      <c r="A1139" s="236"/>
      <c r="C1139" s="236"/>
      <c r="X1139" s="236"/>
      <c r="Y1139" s="236"/>
      <c r="AA1139" s="237"/>
      <c r="AJ1139" s="237"/>
      <c r="AL1139" s="236"/>
    </row>
    <row r="1140" spans="1:38" x14ac:dyDescent="0.3">
      <c r="A1140" s="236"/>
      <c r="C1140" s="236"/>
      <c r="X1140" s="236"/>
      <c r="Y1140" s="236"/>
      <c r="AA1140" s="237"/>
      <c r="AJ1140" s="237"/>
      <c r="AL1140" s="236"/>
    </row>
    <row r="1141" spans="1:38" x14ac:dyDescent="0.3">
      <c r="A1141" s="236"/>
      <c r="C1141" s="236"/>
      <c r="X1141" s="236"/>
      <c r="Y1141" s="236"/>
      <c r="AA1141" s="237"/>
      <c r="AJ1141" s="237"/>
      <c r="AL1141" s="236"/>
    </row>
    <row r="1142" spans="1:38" x14ac:dyDescent="0.3">
      <c r="A1142" s="236"/>
      <c r="C1142" s="236"/>
      <c r="X1142" s="236"/>
      <c r="Y1142" s="236"/>
      <c r="AA1142" s="237"/>
      <c r="AJ1142" s="237"/>
      <c r="AL1142" s="236"/>
    </row>
    <row r="1143" spans="1:38" x14ac:dyDescent="0.3">
      <c r="A1143" s="236"/>
      <c r="C1143" s="236"/>
      <c r="X1143" s="236"/>
      <c r="Y1143" s="236"/>
      <c r="AA1143" s="237"/>
      <c r="AJ1143" s="237"/>
      <c r="AL1143" s="236"/>
    </row>
    <row r="1144" spans="1:38" x14ac:dyDescent="0.3">
      <c r="A1144" s="236"/>
      <c r="C1144" s="236"/>
      <c r="X1144" s="236"/>
      <c r="Y1144" s="236"/>
      <c r="AA1144" s="237"/>
      <c r="AJ1144" s="237"/>
      <c r="AL1144" s="236"/>
    </row>
    <row r="1145" spans="1:38" x14ac:dyDescent="0.3">
      <c r="A1145" s="236"/>
      <c r="C1145" s="236"/>
      <c r="X1145" s="236"/>
      <c r="Y1145" s="236"/>
      <c r="AA1145" s="237"/>
      <c r="AJ1145" s="237"/>
      <c r="AL1145" s="236"/>
    </row>
    <row r="1146" spans="1:38" x14ac:dyDescent="0.3">
      <c r="A1146" s="236"/>
      <c r="C1146" s="236"/>
      <c r="X1146" s="236"/>
      <c r="Y1146" s="236"/>
      <c r="AA1146" s="237"/>
      <c r="AJ1146" s="237"/>
      <c r="AL1146" s="236"/>
    </row>
    <row r="1147" spans="1:38" x14ac:dyDescent="0.3">
      <c r="A1147" s="236"/>
      <c r="C1147" s="236"/>
      <c r="X1147" s="236"/>
      <c r="Y1147" s="236"/>
      <c r="AA1147" s="237"/>
      <c r="AJ1147" s="237"/>
      <c r="AL1147" s="236"/>
    </row>
    <row r="1148" spans="1:38" x14ac:dyDescent="0.3">
      <c r="A1148" s="236"/>
      <c r="C1148" s="236"/>
      <c r="X1148" s="236"/>
      <c r="Y1148" s="236"/>
      <c r="AA1148" s="237"/>
      <c r="AJ1148" s="237"/>
      <c r="AL1148" s="236"/>
    </row>
    <row r="1149" spans="1:38" x14ac:dyDescent="0.3">
      <c r="A1149" s="236"/>
      <c r="C1149" s="236"/>
      <c r="X1149" s="236"/>
      <c r="Y1149" s="236"/>
      <c r="AA1149" s="237"/>
      <c r="AJ1149" s="237"/>
      <c r="AL1149" s="236"/>
    </row>
    <row r="1150" spans="1:38" x14ac:dyDescent="0.3">
      <c r="A1150" s="236"/>
      <c r="C1150" s="236"/>
      <c r="X1150" s="236"/>
      <c r="Y1150" s="236"/>
      <c r="AA1150" s="237"/>
      <c r="AJ1150" s="237"/>
      <c r="AL1150" s="236"/>
    </row>
    <row r="1151" spans="1:38" x14ac:dyDescent="0.3">
      <c r="A1151" s="236"/>
      <c r="C1151" s="236"/>
      <c r="X1151" s="236"/>
      <c r="Y1151" s="236"/>
      <c r="AA1151" s="237"/>
      <c r="AJ1151" s="237"/>
      <c r="AL1151" s="236"/>
    </row>
    <row r="1152" spans="1:38" x14ac:dyDescent="0.3">
      <c r="A1152" s="236"/>
      <c r="C1152" s="236"/>
      <c r="X1152" s="236"/>
      <c r="Y1152" s="236"/>
      <c r="AA1152" s="237"/>
      <c r="AJ1152" s="237"/>
      <c r="AL1152" s="236"/>
    </row>
    <row r="1153" spans="1:38" x14ac:dyDescent="0.3">
      <c r="A1153" s="236"/>
      <c r="C1153" s="236"/>
      <c r="X1153" s="236"/>
      <c r="Y1153" s="236"/>
      <c r="AA1153" s="237"/>
      <c r="AJ1153" s="237"/>
      <c r="AL1153" s="236"/>
    </row>
    <row r="1154" spans="1:38" x14ac:dyDescent="0.3">
      <c r="A1154" s="236"/>
      <c r="C1154" s="236"/>
      <c r="X1154" s="236"/>
      <c r="Y1154" s="236"/>
      <c r="AA1154" s="237"/>
      <c r="AJ1154" s="237"/>
      <c r="AL1154" s="236"/>
    </row>
    <row r="1155" spans="1:38" x14ac:dyDescent="0.3">
      <c r="A1155" s="236"/>
      <c r="C1155" s="236"/>
      <c r="X1155" s="236"/>
      <c r="Y1155" s="236"/>
      <c r="AA1155" s="237"/>
      <c r="AJ1155" s="237"/>
      <c r="AL1155" s="236"/>
    </row>
    <row r="1156" spans="1:38" x14ac:dyDescent="0.3">
      <c r="A1156" s="236"/>
      <c r="C1156" s="236"/>
      <c r="X1156" s="236"/>
      <c r="Y1156" s="236"/>
      <c r="AA1156" s="237"/>
      <c r="AJ1156" s="237"/>
      <c r="AL1156" s="236"/>
    </row>
    <row r="1157" spans="1:38" x14ac:dyDescent="0.3">
      <c r="A1157" s="236"/>
      <c r="C1157" s="236"/>
      <c r="X1157" s="236"/>
      <c r="Y1157" s="236"/>
      <c r="AA1157" s="237"/>
      <c r="AJ1157" s="237"/>
      <c r="AL1157" s="236"/>
    </row>
    <row r="1158" spans="1:38" x14ac:dyDescent="0.3">
      <c r="A1158" s="236"/>
      <c r="C1158" s="236"/>
      <c r="X1158" s="236"/>
      <c r="Y1158" s="236"/>
      <c r="AA1158" s="237"/>
      <c r="AJ1158" s="237"/>
      <c r="AL1158" s="236"/>
    </row>
    <row r="1159" spans="1:38" x14ac:dyDescent="0.3">
      <c r="A1159" s="236"/>
      <c r="C1159" s="236"/>
      <c r="X1159" s="236"/>
      <c r="Y1159" s="236"/>
      <c r="AA1159" s="237"/>
      <c r="AJ1159" s="237"/>
      <c r="AL1159" s="236"/>
    </row>
    <row r="1160" spans="1:38" x14ac:dyDescent="0.3">
      <c r="A1160" s="236"/>
      <c r="C1160" s="236"/>
      <c r="X1160" s="236"/>
      <c r="Y1160" s="236"/>
      <c r="AA1160" s="237"/>
      <c r="AJ1160" s="237"/>
      <c r="AL1160" s="236"/>
    </row>
    <row r="1161" spans="1:38" x14ac:dyDescent="0.3">
      <c r="A1161" s="236"/>
      <c r="C1161" s="236"/>
      <c r="X1161" s="236"/>
      <c r="Y1161" s="236"/>
      <c r="AA1161" s="237"/>
      <c r="AJ1161" s="237"/>
      <c r="AL1161" s="236"/>
    </row>
    <row r="1162" spans="1:38" x14ac:dyDescent="0.3">
      <c r="A1162" s="236"/>
      <c r="C1162" s="236"/>
      <c r="X1162" s="236"/>
      <c r="Y1162" s="236"/>
      <c r="AA1162" s="237"/>
      <c r="AJ1162" s="237"/>
      <c r="AL1162" s="236"/>
    </row>
    <row r="1163" spans="1:38" x14ac:dyDescent="0.3">
      <c r="A1163" s="236"/>
      <c r="C1163" s="236"/>
      <c r="X1163" s="236"/>
      <c r="Y1163" s="236"/>
      <c r="AA1163" s="237"/>
      <c r="AJ1163" s="237"/>
      <c r="AL1163" s="236"/>
    </row>
    <row r="1164" spans="1:38" x14ac:dyDescent="0.3">
      <c r="A1164" s="236"/>
      <c r="C1164" s="236"/>
      <c r="X1164" s="236"/>
      <c r="Y1164" s="236"/>
      <c r="AA1164" s="237"/>
      <c r="AJ1164" s="237"/>
      <c r="AL1164" s="236"/>
    </row>
    <row r="1165" spans="1:38" x14ac:dyDescent="0.3">
      <c r="A1165" s="236"/>
      <c r="C1165" s="236"/>
      <c r="X1165" s="236"/>
      <c r="Y1165" s="236"/>
      <c r="AA1165" s="237"/>
      <c r="AJ1165" s="237"/>
      <c r="AL1165" s="236"/>
    </row>
    <row r="1166" spans="1:38" x14ac:dyDescent="0.3">
      <c r="A1166" s="236"/>
      <c r="C1166" s="236"/>
      <c r="X1166" s="236"/>
      <c r="Y1166" s="236"/>
      <c r="AA1166" s="237"/>
      <c r="AJ1166" s="237"/>
      <c r="AL1166" s="236"/>
    </row>
    <row r="1167" spans="1:38" x14ac:dyDescent="0.3">
      <c r="A1167" s="236"/>
      <c r="C1167" s="236"/>
      <c r="X1167" s="236"/>
      <c r="Y1167" s="236"/>
      <c r="AA1167" s="237"/>
      <c r="AJ1167" s="237"/>
      <c r="AL1167" s="236"/>
    </row>
    <row r="1168" spans="1:38" x14ac:dyDescent="0.3">
      <c r="A1168" s="236"/>
      <c r="C1168" s="236"/>
      <c r="X1168" s="236"/>
      <c r="Y1168" s="236"/>
      <c r="AA1168" s="237"/>
      <c r="AJ1168" s="237"/>
      <c r="AL1168" s="236"/>
    </row>
    <row r="1169" spans="1:38" x14ac:dyDescent="0.3">
      <c r="A1169" s="236"/>
      <c r="C1169" s="236"/>
      <c r="X1169" s="236"/>
      <c r="Y1169" s="236"/>
      <c r="AA1169" s="237"/>
      <c r="AJ1169" s="237"/>
      <c r="AL1169" s="236"/>
    </row>
    <row r="1170" spans="1:38" x14ac:dyDescent="0.3">
      <c r="A1170" s="236"/>
      <c r="C1170" s="236"/>
      <c r="X1170" s="236"/>
      <c r="Y1170" s="236"/>
      <c r="AA1170" s="237"/>
      <c r="AJ1170" s="237"/>
      <c r="AL1170" s="236"/>
    </row>
    <row r="1171" spans="1:38" x14ac:dyDescent="0.3">
      <c r="A1171" s="236"/>
      <c r="C1171" s="236"/>
      <c r="X1171" s="236"/>
      <c r="Y1171" s="236"/>
      <c r="AA1171" s="237"/>
      <c r="AJ1171" s="237"/>
      <c r="AL1171" s="236"/>
    </row>
    <row r="1172" spans="1:38" x14ac:dyDescent="0.3">
      <c r="A1172" s="236"/>
      <c r="C1172" s="236"/>
      <c r="X1172" s="236"/>
      <c r="Y1172" s="236"/>
      <c r="AA1172" s="237"/>
      <c r="AJ1172" s="237"/>
      <c r="AL1172" s="236"/>
    </row>
    <row r="1173" spans="1:38" x14ac:dyDescent="0.3">
      <c r="A1173" s="236"/>
      <c r="C1173" s="236"/>
      <c r="X1173" s="236"/>
      <c r="Y1173" s="236"/>
      <c r="AA1173" s="237"/>
      <c r="AJ1173" s="237"/>
      <c r="AL1173" s="236"/>
    </row>
    <row r="1174" spans="1:38" x14ac:dyDescent="0.3">
      <c r="A1174" s="236"/>
      <c r="C1174" s="236"/>
      <c r="X1174" s="236"/>
      <c r="Y1174" s="236"/>
      <c r="AA1174" s="237"/>
      <c r="AJ1174" s="237"/>
      <c r="AL1174" s="236"/>
    </row>
    <row r="1175" spans="1:38" x14ac:dyDescent="0.3">
      <c r="A1175" s="236"/>
      <c r="C1175" s="236"/>
      <c r="X1175" s="236"/>
      <c r="Y1175" s="236"/>
      <c r="AA1175" s="237"/>
      <c r="AJ1175" s="237"/>
      <c r="AL1175" s="236"/>
    </row>
    <row r="1176" spans="1:38" x14ac:dyDescent="0.3">
      <c r="A1176" s="236"/>
      <c r="C1176" s="236"/>
      <c r="X1176" s="236"/>
      <c r="Y1176" s="236"/>
      <c r="AA1176" s="237"/>
      <c r="AJ1176" s="237"/>
      <c r="AL1176" s="236"/>
    </row>
    <row r="1177" spans="1:38" x14ac:dyDescent="0.3">
      <c r="A1177" s="236"/>
      <c r="C1177" s="236"/>
      <c r="X1177" s="236"/>
      <c r="Y1177" s="236"/>
      <c r="AA1177" s="237"/>
      <c r="AJ1177" s="237"/>
      <c r="AL1177" s="236"/>
    </row>
    <row r="1178" spans="1:38" x14ac:dyDescent="0.3">
      <c r="A1178" s="236"/>
      <c r="C1178" s="236"/>
      <c r="X1178" s="236"/>
      <c r="Y1178" s="236"/>
      <c r="AA1178" s="237"/>
      <c r="AJ1178" s="237"/>
      <c r="AL1178" s="236"/>
    </row>
    <row r="1179" spans="1:38" x14ac:dyDescent="0.3">
      <c r="A1179" s="236"/>
      <c r="C1179" s="236"/>
      <c r="X1179" s="236"/>
      <c r="Y1179" s="236"/>
      <c r="AA1179" s="237"/>
      <c r="AJ1179" s="237"/>
      <c r="AL1179" s="236"/>
    </row>
    <row r="1180" spans="1:38" x14ac:dyDescent="0.3">
      <c r="A1180" s="236"/>
      <c r="C1180" s="236"/>
      <c r="X1180" s="236"/>
      <c r="Y1180" s="236"/>
      <c r="AA1180" s="237"/>
      <c r="AJ1180" s="237"/>
      <c r="AL1180" s="236"/>
    </row>
    <row r="1181" spans="1:38" x14ac:dyDescent="0.3">
      <c r="A1181" s="236"/>
      <c r="C1181" s="236"/>
      <c r="X1181" s="236"/>
      <c r="Y1181" s="236"/>
      <c r="AA1181" s="237"/>
      <c r="AJ1181" s="237"/>
      <c r="AL1181" s="236"/>
    </row>
    <row r="1182" spans="1:38" x14ac:dyDescent="0.3">
      <c r="A1182" s="236"/>
      <c r="C1182" s="236"/>
      <c r="X1182" s="236"/>
      <c r="Y1182" s="236"/>
      <c r="AA1182" s="237"/>
      <c r="AJ1182" s="237"/>
      <c r="AL1182" s="236"/>
    </row>
    <row r="1183" spans="1:38" x14ac:dyDescent="0.3">
      <c r="A1183" s="236"/>
      <c r="C1183" s="236"/>
      <c r="X1183" s="236"/>
      <c r="Y1183" s="236"/>
      <c r="AA1183" s="237"/>
      <c r="AJ1183" s="237"/>
      <c r="AL1183" s="236"/>
    </row>
    <row r="1184" spans="1:38" x14ac:dyDescent="0.3">
      <c r="A1184" s="236"/>
      <c r="C1184" s="236"/>
      <c r="X1184" s="236"/>
      <c r="Y1184" s="236"/>
      <c r="AA1184" s="237"/>
      <c r="AJ1184" s="237"/>
      <c r="AL1184" s="236"/>
    </row>
    <row r="1185" spans="1:38" x14ac:dyDescent="0.3">
      <c r="A1185" s="236"/>
      <c r="C1185" s="236"/>
      <c r="X1185" s="236"/>
      <c r="Y1185" s="236"/>
      <c r="AA1185" s="237"/>
      <c r="AJ1185" s="237"/>
      <c r="AL1185" s="236"/>
    </row>
    <row r="1186" spans="1:38" x14ac:dyDescent="0.3">
      <c r="A1186" s="236"/>
      <c r="C1186" s="236"/>
      <c r="X1186" s="236"/>
      <c r="Y1186" s="236"/>
      <c r="AA1186" s="237"/>
      <c r="AJ1186" s="237"/>
      <c r="AL1186" s="236"/>
    </row>
    <row r="1187" spans="1:38" x14ac:dyDescent="0.3">
      <c r="A1187" s="236"/>
      <c r="C1187" s="236"/>
      <c r="X1187" s="236"/>
      <c r="Y1187" s="236"/>
      <c r="AA1187" s="237"/>
      <c r="AJ1187" s="237"/>
      <c r="AL1187" s="236"/>
    </row>
    <row r="1188" spans="1:38" x14ac:dyDescent="0.3">
      <c r="A1188" s="236"/>
      <c r="C1188" s="236"/>
      <c r="X1188" s="236"/>
      <c r="Y1188" s="236"/>
      <c r="AA1188" s="237"/>
      <c r="AJ1188" s="237"/>
      <c r="AL1188" s="236"/>
    </row>
    <row r="1189" spans="1:38" x14ac:dyDescent="0.3">
      <c r="A1189" s="236"/>
      <c r="C1189" s="236"/>
      <c r="X1189" s="236"/>
      <c r="Y1189" s="236"/>
      <c r="AA1189" s="237"/>
      <c r="AJ1189" s="237"/>
      <c r="AL1189" s="236"/>
    </row>
    <row r="1190" spans="1:38" x14ac:dyDescent="0.3">
      <c r="A1190" s="236"/>
      <c r="C1190" s="236"/>
      <c r="X1190" s="236"/>
      <c r="Y1190" s="236"/>
      <c r="AA1190" s="237"/>
      <c r="AJ1190" s="237"/>
      <c r="AL1190" s="236"/>
    </row>
    <row r="1191" spans="1:38" x14ac:dyDescent="0.3">
      <c r="A1191" s="236"/>
      <c r="C1191" s="236"/>
      <c r="X1191" s="236"/>
      <c r="Y1191" s="236"/>
      <c r="AA1191" s="237"/>
      <c r="AJ1191" s="237"/>
      <c r="AL1191" s="236"/>
    </row>
    <row r="1192" spans="1:38" x14ac:dyDescent="0.3">
      <c r="A1192" s="236"/>
      <c r="C1192" s="236"/>
      <c r="X1192" s="236"/>
      <c r="Y1192" s="236"/>
      <c r="AA1192" s="237"/>
      <c r="AJ1192" s="237"/>
      <c r="AL1192" s="236"/>
    </row>
    <row r="1193" spans="1:38" x14ac:dyDescent="0.3">
      <c r="A1193" s="236"/>
      <c r="C1193" s="236"/>
      <c r="X1193" s="236"/>
      <c r="Y1193" s="236"/>
      <c r="AA1193" s="237"/>
      <c r="AJ1193" s="237"/>
      <c r="AL1193" s="236"/>
    </row>
    <row r="1194" spans="1:38" x14ac:dyDescent="0.3">
      <c r="A1194" s="236"/>
      <c r="C1194" s="236"/>
      <c r="X1194" s="236"/>
      <c r="Y1194" s="236"/>
      <c r="AA1194" s="237"/>
      <c r="AJ1194" s="237"/>
      <c r="AL1194" s="236"/>
    </row>
    <row r="1195" spans="1:38" x14ac:dyDescent="0.3">
      <c r="A1195" s="236"/>
      <c r="C1195" s="236"/>
      <c r="X1195" s="236"/>
      <c r="Y1195" s="236"/>
      <c r="AA1195" s="237"/>
      <c r="AJ1195" s="237"/>
      <c r="AL1195" s="236"/>
    </row>
    <row r="1196" spans="1:38" x14ac:dyDescent="0.3">
      <c r="A1196" s="236"/>
      <c r="C1196" s="236"/>
      <c r="X1196" s="236"/>
      <c r="Y1196" s="236"/>
      <c r="AA1196" s="237"/>
      <c r="AJ1196" s="237"/>
      <c r="AL1196" s="236"/>
    </row>
    <row r="1197" spans="1:38" x14ac:dyDescent="0.3">
      <c r="A1197" s="236"/>
      <c r="C1197" s="236"/>
      <c r="X1197" s="236"/>
      <c r="Y1197" s="236"/>
      <c r="AA1197" s="237"/>
      <c r="AJ1197" s="237"/>
      <c r="AL1197" s="236"/>
    </row>
    <row r="1198" spans="1:38" x14ac:dyDescent="0.3">
      <c r="A1198" s="236"/>
      <c r="C1198" s="236"/>
      <c r="X1198" s="236"/>
      <c r="Y1198" s="236"/>
      <c r="AA1198" s="237"/>
      <c r="AJ1198" s="237"/>
      <c r="AL1198" s="236"/>
    </row>
    <row r="1199" spans="1:38" x14ac:dyDescent="0.3">
      <c r="A1199" s="236"/>
      <c r="C1199" s="236"/>
      <c r="X1199" s="236"/>
      <c r="Y1199" s="236"/>
      <c r="AA1199" s="237"/>
      <c r="AJ1199" s="237"/>
      <c r="AL1199" s="236"/>
    </row>
    <row r="1200" spans="1:38" x14ac:dyDescent="0.3">
      <c r="A1200" s="236"/>
      <c r="C1200" s="236"/>
      <c r="X1200" s="236"/>
      <c r="Y1200" s="236"/>
      <c r="AA1200" s="237"/>
      <c r="AJ1200" s="237"/>
      <c r="AL1200" s="236"/>
    </row>
    <row r="1201" spans="1:38" x14ac:dyDescent="0.3">
      <c r="A1201" s="236"/>
      <c r="C1201" s="236"/>
      <c r="X1201" s="236"/>
      <c r="Y1201" s="236"/>
      <c r="AA1201" s="237"/>
      <c r="AJ1201" s="237"/>
      <c r="AL1201" s="236"/>
    </row>
    <row r="1202" spans="1:38" x14ac:dyDescent="0.3">
      <c r="A1202" s="236"/>
      <c r="C1202" s="236"/>
      <c r="X1202" s="236"/>
      <c r="Y1202" s="236"/>
      <c r="AA1202" s="237"/>
      <c r="AJ1202" s="237"/>
      <c r="AL1202" s="236"/>
    </row>
    <row r="1203" spans="1:38" x14ac:dyDescent="0.3">
      <c r="A1203" s="236"/>
      <c r="C1203" s="236"/>
      <c r="X1203" s="236"/>
      <c r="Y1203" s="236"/>
      <c r="AA1203" s="237"/>
      <c r="AJ1203" s="237"/>
      <c r="AL1203" s="236"/>
    </row>
    <row r="1204" spans="1:38" x14ac:dyDescent="0.3">
      <c r="A1204" s="236"/>
      <c r="C1204" s="236"/>
      <c r="X1204" s="236"/>
      <c r="Y1204" s="236"/>
      <c r="AA1204" s="237"/>
      <c r="AJ1204" s="237"/>
      <c r="AL1204" s="236"/>
    </row>
    <row r="1205" spans="1:38" x14ac:dyDescent="0.3">
      <c r="A1205" s="236"/>
      <c r="C1205" s="236"/>
      <c r="X1205" s="236"/>
      <c r="Y1205" s="236"/>
      <c r="AA1205" s="237"/>
      <c r="AJ1205" s="237"/>
      <c r="AL1205" s="236"/>
    </row>
    <row r="1206" spans="1:38" x14ac:dyDescent="0.3">
      <c r="A1206" s="236"/>
      <c r="C1206" s="236"/>
      <c r="X1206" s="236"/>
      <c r="Y1206" s="236"/>
      <c r="AA1206" s="237"/>
      <c r="AJ1206" s="237"/>
      <c r="AL1206" s="236"/>
    </row>
    <row r="1207" spans="1:38" x14ac:dyDescent="0.3">
      <c r="A1207" s="236"/>
      <c r="C1207" s="236"/>
      <c r="X1207" s="236"/>
      <c r="Y1207" s="236"/>
      <c r="AA1207" s="237"/>
      <c r="AJ1207" s="237"/>
      <c r="AL1207" s="236"/>
    </row>
    <row r="1208" spans="1:38" x14ac:dyDescent="0.3">
      <c r="A1208" s="236"/>
      <c r="C1208" s="236"/>
      <c r="X1208" s="236"/>
      <c r="Y1208" s="236"/>
      <c r="AA1208" s="237"/>
      <c r="AJ1208" s="237"/>
      <c r="AL1208" s="236"/>
    </row>
    <row r="1209" spans="1:38" x14ac:dyDescent="0.3">
      <c r="A1209" s="236"/>
      <c r="C1209" s="236"/>
      <c r="X1209" s="236"/>
      <c r="Y1209" s="236"/>
      <c r="AA1209" s="237"/>
      <c r="AJ1209" s="237"/>
      <c r="AL1209" s="236"/>
    </row>
    <row r="1210" spans="1:38" x14ac:dyDescent="0.3">
      <c r="A1210" s="236"/>
      <c r="C1210" s="236"/>
      <c r="X1210" s="236"/>
      <c r="Y1210" s="236"/>
      <c r="AA1210" s="237"/>
      <c r="AJ1210" s="237"/>
      <c r="AL1210" s="236"/>
    </row>
    <row r="1211" spans="1:38" x14ac:dyDescent="0.3">
      <c r="A1211" s="236"/>
      <c r="C1211" s="236"/>
      <c r="X1211" s="236"/>
      <c r="Y1211" s="236"/>
      <c r="AA1211" s="237"/>
      <c r="AJ1211" s="237"/>
      <c r="AL1211" s="236"/>
    </row>
    <row r="1212" spans="1:38" x14ac:dyDescent="0.3">
      <c r="A1212" s="236"/>
      <c r="C1212" s="236"/>
      <c r="X1212" s="236"/>
      <c r="Y1212" s="236"/>
      <c r="AA1212" s="237"/>
      <c r="AJ1212" s="237"/>
      <c r="AL1212" s="236"/>
    </row>
    <row r="1213" spans="1:38" x14ac:dyDescent="0.3">
      <c r="A1213" s="236"/>
      <c r="C1213" s="236"/>
      <c r="X1213" s="236"/>
      <c r="Y1213" s="236"/>
      <c r="AA1213" s="237"/>
      <c r="AJ1213" s="237"/>
      <c r="AL1213" s="236"/>
    </row>
    <row r="1214" spans="1:38" x14ac:dyDescent="0.3">
      <c r="A1214" s="236"/>
      <c r="C1214" s="236"/>
      <c r="X1214" s="236"/>
      <c r="Y1214" s="236"/>
      <c r="AA1214" s="237"/>
      <c r="AJ1214" s="237"/>
      <c r="AL1214" s="236"/>
    </row>
    <row r="1215" spans="1:38" x14ac:dyDescent="0.3">
      <c r="A1215" s="236"/>
      <c r="C1215" s="236"/>
      <c r="X1215" s="236"/>
      <c r="Y1215" s="236"/>
      <c r="AA1215" s="237"/>
      <c r="AJ1215" s="237"/>
      <c r="AL1215" s="236"/>
    </row>
    <row r="1216" spans="1:38" x14ac:dyDescent="0.3">
      <c r="A1216" s="236"/>
      <c r="C1216" s="236"/>
      <c r="X1216" s="236"/>
      <c r="Y1216" s="236"/>
      <c r="AA1216" s="237"/>
      <c r="AJ1216" s="237"/>
      <c r="AL1216" s="236"/>
    </row>
    <row r="1217" spans="1:38" x14ac:dyDescent="0.3">
      <c r="A1217" s="236"/>
      <c r="C1217" s="236"/>
      <c r="X1217" s="236"/>
      <c r="Y1217" s="236"/>
      <c r="AA1217" s="237"/>
      <c r="AJ1217" s="237"/>
      <c r="AL1217" s="236"/>
    </row>
    <row r="1218" spans="1:38" x14ac:dyDescent="0.3">
      <c r="A1218" s="236"/>
      <c r="C1218" s="236"/>
      <c r="X1218" s="236"/>
      <c r="Y1218" s="236"/>
      <c r="AA1218" s="237"/>
      <c r="AJ1218" s="237"/>
      <c r="AL1218" s="236"/>
    </row>
    <row r="1219" spans="1:38" x14ac:dyDescent="0.3">
      <c r="A1219" s="236"/>
      <c r="C1219" s="236"/>
      <c r="X1219" s="236"/>
      <c r="Y1219" s="236"/>
      <c r="AA1219" s="237"/>
      <c r="AJ1219" s="237"/>
      <c r="AL1219" s="236"/>
    </row>
    <row r="1220" spans="1:38" x14ac:dyDescent="0.3">
      <c r="A1220" s="236"/>
      <c r="C1220" s="236"/>
      <c r="X1220" s="236"/>
      <c r="Y1220" s="236"/>
      <c r="AA1220" s="237"/>
      <c r="AJ1220" s="237"/>
      <c r="AL1220" s="236"/>
    </row>
    <row r="1221" spans="1:38" x14ac:dyDescent="0.3">
      <c r="A1221" s="236"/>
      <c r="C1221" s="236"/>
      <c r="X1221" s="236"/>
      <c r="Y1221" s="236"/>
      <c r="AA1221" s="237"/>
      <c r="AJ1221" s="237"/>
      <c r="AL1221" s="236"/>
    </row>
    <row r="1222" spans="1:38" x14ac:dyDescent="0.3">
      <c r="A1222" s="236"/>
      <c r="C1222" s="236"/>
      <c r="X1222" s="236"/>
      <c r="Y1222" s="236"/>
      <c r="AA1222" s="237"/>
      <c r="AJ1222" s="237"/>
      <c r="AL1222" s="236"/>
    </row>
    <row r="1223" spans="1:38" x14ac:dyDescent="0.3">
      <c r="A1223" s="236"/>
      <c r="C1223" s="236"/>
      <c r="X1223" s="236"/>
      <c r="Y1223" s="236"/>
      <c r="AA1223" s="237"/>
      <c r="AJ1223" s="237"/>
      <c r="AL1223" s="236"/>
    </row>
    <row r="1224" spans="1:38" x14ac:dyDescent="0.3">
      <c r="A1224" s="236"/>
      <c r="C1224" s="236"/>
      <c r="X1224" s="236"/>
      <c r="Y1224" s="236"/>
      <c r="AA1224" s="237"/>
      <c r="AJ1224" s="237"/>
      <c r="AL1224" s="236"/>
    </row>
    <row r="1225" spans="1:38" x14ac:dyDescent="0.3">
      <c r="A1225" s="236"/>
      <c r="C1225" s="236"/>
      <c r="X1225" s="236"/>
      <c r="Y1225" s="236"/>
      <c r="AA1225" s="237"/>
      <c r="AJ1225" s="237"/>
      <c r="AL1225" s="236"/>
    </row>
    <row r="1226" spans="1:38" x14ac:dyDescent="0.3">
      <c r="A1226" s="236"/>
      <c r="C1226" s="236"/>
      <c r="X1226" s="236"/>
      <c r="Y1226" s="236"/>
      <c r="AA1226" s="237"/>
      <c r="AJ1226" s="237"/>
      <c r="AL1226" s="236"/>
    </row>
    <row r="1227" spans="1:38" x14ac:dyDescent="0.3">
      <c r="A1227" s="236"/>
      <c r="C1227" s="236"/>
      <c r="X1227" s="236"/>
      <c r="Y1227" s="236"/>
      <c r="AA1227" s="237"/>
      <c r="AJ1227" s="237"/>
      <c r="AL1227" s="236"/>
    </row>
    <row r="1228" spans="1:38" x14ac:dyDescent="0.3">
      <c r="A1228" s="236"/>
      <c r="C1228" s="236"/>
      <c r="X1228" s="236"/>
      <c r="Y1228" s="236"/>
      <c r="AA1228" s="237"/>
      <c r="AJ1228" s="237"/>
      <c r="AL1228" s="236"/>
    </row>
    <row r="1229" spans="1:38" x14ac:dyDescent="0.3">
      <c r="A1229" s="236"/>
      <c r="C1229" s="236"/>
      <c r="X1229" s="236"/>
      <c r="Y1229" s="236"/>
      <c r="AA1229" s="237"/>
      <c r="AJ1229" s="237"/>
      <c r="AL1229" s="236"/>
    </row>
    <row r="1230" spans="1:38" x14ac:dyDescent="0.3">
      <c r="A1230" s="236"/>
      <c r="C1230" s="236"/>
      <c r="X1230" s="236"/>
      <c r="Y1230" s="236"/>
      <c r="AA1230" s="237"/>
      <c r="AJ1230" s="237"/>
      <c r="AL1230" s="236"/>
    </row>
    <row r="1231" spans="1:38" x14ac:dyDescent="0.3">
      <c r="A1231" s="236"/>
      <c r="C1231" s="236"/>
      <c r="X1231" s="236"/>
      <c r="Y1231" s="236"/>
      <c r="AA1231" s="237"/>
      <c r="AJ1231" s="237"/>
      <c r="AL1231" s="236"/>
    </row>
    <row r="1232" spans="1:38" x14ac:dyDescent="0.3">
      <c r="A1232" s="236"/>
      <c r="C1232" s="236"/>
      <c r="X1232" s="236"/>
      <c r="Y1232" s="236"/>
      <c r="AA1232" s="237"/>
      <c r="AJ1232" s="237"/>
      <c r="AL1232" s="236"/>
    </row>
    <row r="1233" spans="1:38" x14ac:dyDescent="0.3">
      <c r="A1233" s="236"/>
      <c r="C1233" s="236"/>
      <c r="X1233" s="236"/>
      <c r="Y1233" s="236"/>
      <c r="AA1233" s="237"/>
      <c r="AJ1233" s="237"/>
      <c r="AL1233" s="236"/>
    </row>
    <row r="1234" spans="1:38" x14ac:dyDescent="0.3">
      <c r="A1234" s="236"/>
      <c r="C1234" s="236"/>
      <c r="X1234" s="236"/>
      <c r="Y1234" s="236"/>
      <c r="AA1234" s="237"/>
      <c r="AJ1234" s="237"/>
      <c r="AL1234" s="236"/>
    </row>
    <row r="1235" spans="1:38" x14ac:dyDescent="0.3">
      <c r="A1235" s="236"/>
      <c r="C1235" s="236"/>
      <c r="X1235" s="236"/>
      <c r="Y1235" s="236"/>
      <c r="AA1235" s="237"/>
      <c r="AJ1235" s="237"/>
      <c r="AL1235" s="236"/>
    </row>
    <row r="1236" spans="1:38" x14ac:dyDescent="0.3">
      <c r="A1236" s="236"/>
      <c r="C1236" s="236"/>
      <c r="X1236" s="236"/>
      <c r="Y1236" s="236"/>
      <c r="AA1236" s="237"/>
      <c r="AJ1236" s="237"/>
      <c r="AL1236" s="236"/>
    </row>
    <row r="1237" spans="1:38" x14ac:dyDescent="0.3">
      <c r="A1237" s="236"/>
      <c r="C1237" s="236"/>
      <c r="X1237" s="236"/>
      <c r="Y1237" s="236"/>
      <c r="AA1237" s="237"/>
      <c r="AJ1237" s="237"/>
      <c r="AL1237" s="236"/>
    </row>
    <row r="1238" spans="1:38" x14ac:dyDescent="0.3">
      <c r="A1238" s="236"/>
      <c r="C1238" s="236"/>
      <c r="X1238" s="236"/>
      <c r="Y1238" s="236"/>
      <c r="AA1238" s="237"/>
      <c r="AJ1238" s="237"/>
      <c r="AL1238" s="236"/>
    </row>
    <row r="1239" spans="1:38" x14ac:dyDescent="0.3">
      <c r="A1239" s="236"/>
      <c r="C1239" s="236"/>
      <c r="X1239" s="236"/>
      <c r="Y1239" s="236"/>
      <c r="AA1239" s="237"/>
      <c r="AJ1239" s="237"/>
      <c r="AL1239" s="236"/>
    </row>
    <row r="1240" spans="1:38" x14ac:dyDescent="0.3">
      <c r="A1240" s="236"/>
      <c r="C1240" s="236"/>
      <c r="X1240" s="236"/>
      <c r="Y1240" s="236"/>
      <c r="AA1240" s="237"/>
      <c r="AJ1240" s="237"/>
      <c r="AL1240" s="236"/>
    </row>
    <row r="1241" spans="1:38" x14ac:dyDescent="0.3">
      <c r="A1241" s="236"/>
      <c r="C1241" s="236"/>
      <c r="X1241" s="236"/>
      <c r="Y1241" s="236"/>
      <c r="AA1241" s="237"/>
      <c r="AJ1241" s="237"/>
      <c r="AL1241" s="236"/>
    </row>
    <row r="1242" spans="1:38" x14ac:dyDescent="0.3">
      <c r="A1242" s="236"/>
      <c r="C1242" s="236"/>
      <c r="X1242" s="236"/>
      <c r="Y1242" s="236"/>
      <c r="AA1242" s="237"/>
      <c r="AJ1242" s="237"/>
      <c r="AL1242" s="236"/>
    </row>
    <row r="1243" spans="1:38" x14ac:dyDescent="0.3">
      <c r="A1243" s="236"/>
      <c r="C1243" s="236"/>
      <c r="X1243" s="236"/>
      <c r="Y1243" s="236"/>
      <c r="AA1243" s="237"/>
      <c r="AJ1243" s="237"/>
      <c r="AL1243" s="236"/>
    </row>
    <row r="1244" spans="1:38" x14ac:dyDescent="0.3">
      <c r="A1244" s="236"/>
      <c r="C1244" s="236"/>
      <c r="X1244" s="236"/>
      <c r="Y1244" s="236"/>
      <c r="AA1244" s="237"/>
      <c r="AJ1244" s="237"/>
      <c r="AL1244" s="236"/>
    </row>
    <row r="1245" spans="1:38" x14ac:dyDescent="0.3">
      <c r="A1245" s="236"/>
      <c r="C1245" s="236"/>
      <c r="X1245" s="236"/>
      <c r="Y1245" s="236"/>
      <c r="AA1245" s="237"/>
      <c r="AJ1245" s="237"/>
      <c r="AL1245" s="236"/>
    </row>
    <row r="1246" spans="1:38" x14ac:dyDescent="0.3">
      <c r="A1246" s="236"/>
      <c r="C1246" s="236"/>
      <c r="X1246" s="236"/>
      <c r="Y1246" s="236"/>
      <c r="AA1246" s="237"/>
      <c r="AJ1246" s="237"/>
      <c r="AL1246" s="236"/>
    </row>
    <row r="1247" spans="1:38" x14ac:dyDescent="0.3">
      <c r="A1247" s="236"/>
      <c r="C1247" s="236"/>
      <c r="X1247" s="236"/>
      <c r="Y1247" s="236"/>
      <c r="AA1247" s="237"/>
      <c r="AJ1247" s="237"/>
      <c r="AL1247" s="236"/>
    </row>
    <row r="1248" spans="1:38" x14ac:dyDescent="0.3">
      <c r="A1248" s="236"/>
      <c r="C1248" s="236"/>
      <c r="X1248" s="236"/>
      <c r="Y1248" s="236"/>
      <c r="AA1248" s="237"/>
      <c r="AJ1248" s="237"/>
      <c r="AL1248" s="236"/>
    </row>
    <row r="1249" spans="1:38" x14ac:dyDescent="0.3">
      <c r="A1249" s="236"/>
      <c r="C1249" s="236"/>
      <c r="X1249" s="236"/>
      <c r="Y1249" s="236"/>
      <c r="AA1249" s="237"/>
      <c r="AJ1249" s="237"/>
      <c r="AL1249" s="236"/>
    </row>
    <row r="1250" spans="1:38" x14ac:dyDescent="0.3">
      <c r="A1250" s="236"/>
      <c r="C1250" s="236"/>
      <c r="X1250" s="236"/>
      <c r="Y1250" s="236"/>
      <c r="AA1250" s="237"/>
      <c r="AJ1250" s="237"/>
      <c r="AL1250" s="236"/>
    </row>
    <row r="1251" spans="1:38" x14ac:dyDescent="0.3">
      <c r="A1251" s="236"/>
      <c r="C1251" s="236"/>
      <c r="X1251" s="236"/>
      <c r="Y1251" s="236"/>
      <c r="AA1251" s="237"/>
      <c r="AJ1251" s="237"/>
      <c r="AL1251" s="236"/>
    </row>
    <row r="1252" spans="1:38" x14ac:dyDescent="0.3">
      <c r="A1252" s="236"/>
      <c r="C1252" s="236"/>
      <c r="X1252" s="236"/>
      <c r="Y1252" s="236"/>
      <c r="AA1252" s="237"/>
      <c r="AJ1252" s="237"/>
      <c r="AL1252" s="236"/>
    </row>
    <row r="1253" spans="1:38" x14ac:dyDescent="0.3">
      <c r="A1253" s="236"/>
      <c r="C1253" s="236"/>
      <c r="X1253" s="236"/>
      <c r="Y1253" s="236"/>
      <c r="AA1253" s="237"/>
      <c r="AJ1253" s="237"/>
      <c r="AL1253" s="236"/>
    </row>
    <row r="1254" spans="1:38" x14ac:dyDescent="0.3">
      <c r="A1254" s="236"/>
      <c r="C1254" s="236"/>
      <c r="X1254" s="236"/>
      <c r="Y1254" s="236"/>
      <c r="AA1254" s="237"/>
      <c r="AJ1254" s="237"/>
      <c r="AL1254" s="236"/>
    </row>
    <row r="1255" spans="1:38" x14ac:dyDescent="0.3">
      <c r="A1255" s="236"/>
      <c r="C1255" s="236"/>
      <c r="X1255" s="236"/>
      <c r="Y1255" s="236"/>
      <c r="AA1255" s="237"/>
      <c r="AJ1255" s="237"/>
      <c r="AL1255" s="236"/>
    </row>
    <row r="1256" spans="1:38" x14ac:dyDescent="0.3">
      <c r="A1256" s="236"/>
      <c r="C1256" s="236"/>
      <c r="X1256" s="236"/>
      <c r="Y1256" s="236"/>
      <c r="AA1256" s="237"/>
      <c r="AJ1256" s="237"/>
      <c r="AL1256" s="236"/>
    </row>
    <row r="1257" spans="1:38" x14ac:dyDescent="0.3">
      <c r="A1257" s="236"/>
      <c r="C1257" s="236"/>
      <c r="X1257" s="236"/>
      <c r="Y1257" s="236"/>
      <c r="AA1257" s="237"/>
      <c r="AJ1257" s="237"/>
      <c r="AL1257" s="236"/>
    </row>
    <row r="1258" spans="1:38" x14ac:dyDescent="0.3">
      <c r="A1258" s="236"/>
      <c r="C1258" s="236"/>
      <c r="X1258" s="236"/>
      <c r="Y1258" s="236"/>
      <c r="AA1258" s="237"/>
      <c r="AJ1258" s="237"/>
      <c r="AL1258" s="236"/>
    </row>
    <row r="1259" spans="1:38" x14ac:dyDescent="0.3">
      <c r="A1259" s="236"/>
      <c r="C1259" s="236"/>
      <c r="X1259" s="236"/>
      <c r="Y1259" s="236"/>
      <c r="AA1259" s="237"/>
      <c r="AJ1259" s="237"/>
      <c r="AL1259" s="236"/>
    </row>
    <row r="1260" spans="1:38" x14ac:dyDescent="0.3">
      <c r="A1260" s="236"/>
      <c r="C1260" s="236"/>
      <c r="X1260" s="236"/>
      <c r="Y1260" s="236"/>
      <c r="AA1260" s="237"/>
      <c r="AJ1260" s="237"/>
      <c r="AL1260" s="236"/>
    </row>
    <row r="1261" spans="1:38" x14ac:dyDescent="0.3">
      <c r="A1261" s="236"/>
      <c r="C1261" s="236"/>
      <c r="X1261" s="236"/>
      <c r="Y1261" s="236"/>
      <c r="AA1261" s="237"/>
      <c r="AJ1261" s="237"/>
      <c r="AL1261" s="236"/>
    </row>
    <row r="1262" spans="1:38" x14ac:dyDescent="0.3">
      <c r="A1262" s="236"/>
      <c r="C1262" s="236"/>
      <c r="X1262" s="236"/>
      <c r="Y1262" s="236"/>
      <c r="AA1262" s="237"/>
      <c r="AJ1262" s="237"/>
      <c r="AL1262" s="236"/>
    </row>
    <row r="1263" spans="1:38" x14ac:dyDescent="0.3">
      <c r="A1263" s="236"/>
      <c r="C1263" s="236"/>
      <c r="X1263" s="236"/>
      <c r="Y1263" s="236"/>
      <c r="AA1263" s="237"/>
      <c r="AJ1263" s="237"/>
      <c r="AL1263" s="236"/>
    </row>
    <row r="1264" spans="1:38" x14ac:dyDescent="0.3">
      <c r="A1264" s="236"/>
      <c r="C1264" s="236"/>
      <c r="X1264" s="236"/>
      <c r="Y1264" s="236"/>
      <c r="AA1264" s="237"/>
      <c r="AJ1264" s="237"/>
      <c r="AL1264" s="236"/>
    </row>
    <row r="1265" spans="1:38" x14ac:dyDescent="0.3">
      <c r="A1265" s="236"/>
      <c r="C1265" s="236"/>
      <c r="X1265" s="236"/>
      <c r="Y1265" s="236"/>
      <c r="AA1265" s="237"/>
      <c r="AJ1265" s="237"/>
      <c r="AL1265" s="236"/>
    </row>
    <row r="1266" spans="1:38" x14ac:dyDescent="0.3">
      <c r="A1266" s="236"/>
      <c r="C1266" s="236"/>
      <c r="X1266" s="236"/>
      <c r="Y1266" s="236"/>
      <c r="AA1266" s="237"/>
      <c r="AJ1266" s="237"/>
      <c r="AL1266" s="236"/>
    </row>
    <row r="1267" spans="1:38" x14ac:dyDescent="0.3">
      <c r="A1267" s="236"/>
      <c r="C1267" s="236"/>
      <c r="X1267" s="236"/>
      <c r="Y1267" s="236"/>
      <c r="AA1267" s="237"/>
      <c r="AJ1267" s="237"/>
      <c r="AL1267" s="236"/>
    </row>
    <row r="1268" spans="1:38" x14ac:dyDescent="0.3">
      <c r="A1268" s="236"/>
      <c r="C1268" s="236"/>
      <c r="X1268" s="236"/>
      <c r="Y1268" s="236"/>
      <c r="AA1268" s="237"/>
      <c r="AJ1268" s="237"/>
      <c r="AL1268" s="236"/>
    </row>
    <row r="1269" spans="1:38" x14ac:dyDescent="0.3">
      <c r="A1269" s="236"/>
      <c r="C1269" s="236"/>
      <c r="X1269" s="236"/>
      <c r="Y1269" s="236"/>
      <c r="AA1269" s="237"/>
      <c r="AJ1269" s="237"/>
      <c r="AL1269" s="236"/>
    </row>
    <row r="1270" spans="1:38" x14ac:dyDescent="0.3">
      <c r="A1270" s="236"/>
      <c r="C1270" s="236"/>
      <c r="X1270" s="236"/>
      <c r="Y1270" s="236"/>
      <c r="AA1270" s="237"/>
      <c r="AJ1270" s="237"/>
      <c r="AL1270" s="236"/>
    </row>
    <row r="1271" spans="1:38" x14ac:dyDescent="0.3">
      <c r="A1271" s="236"/>
      <c r="C1271" s="236"/>
      <c r="X1271" s="236"/>
      <c r="Y1271" s="236"/>
      <c r="AA1271" s="237"/>
      <c r="AJ1271" s="237"/>
      <c r="AL1271" s="236"/>
    </row>
    <row r="1272" spans="1:38" x14ac:dyDescent="0.3">
      <c r="A1272" s="236"/>
      <c r="C1272" s="236"/>
      <c r="X1272" s="236"/>
      <c r="Y1272" s="236"/>
      <c r="AA1272" s="237"/>
      <c r="AJ1272" s="237"/>
      <c r="AL1272" s="236"/>
    </row>
    <row r="1273" spans="1:38" x14ac:dyDescent="0.3">
      <c r="A1273" s="236"/>
      <c r="C1273" s="236"/>
      <c r="X1273" s="236"/>
      <c r="Y1273" s="236"/>
      <c r="AA1273" s="237"/>
      <c r="AJ1273" s="237"/>
      <c r="AL1273" s="236"/>
    </row>
    <row r="1274" spans="1:38" x14ac:dyDescent="0.3">
      <c r="A1274" s="236"/>
      <c r="C1274" s="236"/>
      <c r="X1274" s="236"/>
      <c r="Y1274" s="236"/>
      <c r="AA1274" s="237"/>
      <c r="AJ1274" s="237"/>
      <c r="AL1274" s="236"/>
    </row>
    <row r="1275" spans="1:38" x14ac:dyDescent="0.3">
      <c r="A1275" s="236"/>
      <c r="C1275" s="236"/>
      <c r="X1275" s="236"/>
      <c r="Y1275" s="236"/>
      <c r="AA1275" s="237"/>
      <c r="AJ1275" s="237"/>
      <c r="AL1275" s="236"/>
    </row>
    <row r="1276" spans="1:38" x14ac:dyDescent="0.3">
      <c r="A1276" s="236"/>
      <c r="C1276" s="236"/>
      <c r="X1276" s="236"/>
      <c r="Y1276" s="236"/>
      <c r="AA1276" s="237"/>
      <c r="AJ1276" s="237"/>
      <c r="AL1276" s="236"/>
    </row>
    <row r="1277" spans="1:38" x14ac:dyDescent="0.3">
      <c r="A1277" s="236"/>
      <c r="C1277" s="236"/>
      <c r="X1277" s="236"/>
      <c r="Y1277" s="236"/>
      <c r="AA1277" s="237"/>
      <c r="AJ1277" s="237"/>
      <c r="AL1277" s="236"/>
    </row>
    <row r="1278" spans="1:38" x14ac:dyDescent="0.3">
      <c r="A1278" s="236"/>
      <c r="C1278" s="236"/>
      <c r="X1278" s="236"/>
      <c r="Y1278" s="236"/>
      <c r="AA1278" s="237"/>
      <c r="AJ1278" s="237"/>
      <c r="AL1278" s="236"/>
    </row>
    <row r="1279" spans="1:38" x14ac:dyDescent="0.3">
      <c r="A1279" s="236"/>
      <c r="C1279" s="236"/>
      <c r="X1279" s="236"/>
      <c r="Y1279" s="236"/>
      <c r="AA1279" s="237"/>
      <c r="AJ1279" s="237"/>
      <c r="AL1279" s="236"/>
    </row>
    <row r="1280" spans="1:38" x14ac:dyDescent="0.3">
      <c r="A1280" s="236"/>
      <c r="C1280" s="236"/>
      <c r="X1280" s="236"/>
      <c r="Y1280" s="236"/>
      <c r="AA1280" s="237"/>
      <c r="AJ1280" s="237"/>
      <c r="AL1280" s="236"/>
    </row>
    <row r="1281" spans="1:38" x14ac:dyDescent="0.3">
      <c r="A1281" s="236"/>
      <c r="C1281" s="236"/>
      <c r="X1281" s="236"/>
      <c r="Y1281" s="236"/>
      <c r="AA1281" s="237"/>
      <c r="AJ1281" s="237"/>
      <c r="AL1281" s="236"/>
    </row>
    <row r="1282" spans="1:38" x14ac:dyDescent="0.3">
      <c r="A1282" s="236"/>
      <c r="C1282" s="236"/>
      <c r="X1282" s="236"/>
      <c r="Y1282" s="236"/>
      <c r="AA1282" s="237"/>
      <c r="AJ1282" s="237"/>
      <c r="AL1282" s="236"/>
    </row>
    <row r="1283" spans="1:38" x14ac:dyDescent="0.3">
      <c r="A1283" s="236"/>
      <c r="C1283" s="236"/>
      <c r="X1283" s="236"/>
      <c r="Y1283" s="236"/>
      <c r="AA1283" s="237"/>
      <c r="AJ1283" s="237"/>
      <c r="AL1283" s="236"/>
    </row>
    <row r="1284" spans="1:38" x14ac:dyDescent="0.3">
      <c r="A1284" s="236"/>
      <c r="C1284" s="236"/>
      <c r="X1284" s="236"/>
      <c r="Y1284" s="236"/>
      <c r="AA1284" s="237"/>
      <c r="AJ1284" s="237"/>
      <c r="AL1284" s="236"/>
    </row>
    <row r="1285" spans="1:38" x14ac:dyDescent="0.3">
      <c r="A1285" s="236"/>
      <c r="C1285" s="236"/>
      <c r="X1285" s="236"/>
      <c r="Y1285" s="236"/>
      <c r="AA1285" s="237"/>
      <c r="AJ1285" s="237"/>
      <c r="AL1285" s="236"/>
    </row>
    <row r="1286" spans="1:38" x14ac:dyDescent="0.3">
      <c r="A1286" s="236"/>
      <c r="C1286" s="236"/>
      <c r="X1286" s="236"/>
      <c r="Y1286" s="236"/>
      <c r="AA1286" s="237"/>
      <c r="AJ1286" s="237"/>
      <c r="AL1286" s="236"/>
    </row>
    <row r="1287" spans="1:38" x14ac:dyDescent="0.3">
      <c r="A1287" s="236"/>
      <c r="C1287" s="236"/>
      <c r="X1287" s="236"/>
      <c r="Y1287" s="236"/>
      <c r="AA1287" s="237"/>
      <c r="AJ1287" s="237"/>
      <c r="AL1287" s="236"/>
    </row>
    <row r="1288" spans="1:38" x14ac:dyDescent="0.3">
      <c r="A1288" s="236"/>
      <c r="C1288" s="236"/>
      <c r="X1288" s="236"/>
      <c r="Y1288" s="236"/>
      <c r="AA1288" s="237"/>
      <c r="AJ1288" s="237"/>
      <c r="AL1288" s="236"/>
    </row>
    <row r="1289" spans="1:38" x14ac:dyDescent="0.3">
      <c r="A1289" s="236"/>
      <c r="C1289" s="236"/>
      <c r="X1289" s="236"/>
      <c r="Y1289" s="236"/>
      <c r="AA1289" s="237"/>
      <c r="AJ1289" s="237"/>
      <c r="AL1289" s="236"/>
    </row>
    <row r="1290" spans="1:38" x14ac:dyDescent="0.3">
      <c r="A1290" s="236"/>
      <c r="C1290" s="236"/>
      <c r="X1290" s="236"/>
      <c r="Y1290" s="236"/>
      <c r="AA1290" s="237"/>
      <c r="AJ1290" s="237"/>
      <c r="AL1290" s="236"/>
    </row>
    <row r="1291" spans="1:38" x14ac:dyDescent="0.3">
      <c r="A1291" s="236"/>
      <c r="C1291" s="236"/>
      <c r="X1291" s="236"/>
      <c r="Y1291" s="236"/>
      <c r="AA1291" s="237"/>
      <c r="AJ1291" s="237"/>
      <c r="AL1291" s="236"/>
    </row>
    <row r="1292" spans="1:38" x14ac:dyDescent="0.3">
      <c r="A1292" s="236"/>
      <c r="C1292" s="236"/>
      <c r="X1292" s="236"/>
      <c r="Y1292" s="236"/>
      <c r="AA1292" s="237"/>
      <c r="AJ1292" s="237"/>
      <c r="AL1292" s="236"/>
    </row>
    <row r="1293" spans="1:38" x14ac:dyDescent="0.3">
      <c r="A1293" s="236"/>
      <c r="C1293" s="236"/>
      <c r="X1293" s="236"/>
      <c r="Y1293" s="236"/>
      <c r="AA1293" s="237"/>
      <c r="AJ1293" s="237"/>
      <c r="AL1293" s="236"/>
    </row>
    <row r="1294" spans="1:38" x14ac:dyDescent="0.3">
      <c r="A1294" s="236"/>
      <c r="C1294" s="236"/>
      <c r="X1294" s="236"/>
      <c r="Y1294" s="236"/>
      <c r="AA1294" s="237"/>
      <c r="AJ1294" s="237"/>
      <c r="AL1294" s="236"/>
    </row>
    <row r="1295" spans="1:38" x14ac:dyDescent="0.3">
      <c r="A1295" s="236"/>
      <c r="C1295" s="236"/>
      <c r="X1295" s="236"/>
      <c r="Y1295" s="236"/>
      <c r="AA1295" s="237"/>
      <c r="AJ1295" s="237"/>
      <c r="AL1295" s="236"/>
    </row>
    <row r="1296" spans="1:38" x14ac:dyDescent="0.3">
      <c r="A1296" s="236"/>
      <c r="C1296" s="236"/>
      <c r="X1296" s="236"/>
      <c r="Y1296" s="236"/>
      <c r="AA1296" s="237"/>
      <c r="AJ1296" s="237"/>
      <c r="AL1296" s="236"/>
    </row>
    <row r="1297" spans="1:38" x14ac:dyDescent="0.3">
      <c r="A1297" s="236"/>
      <c r="C1297" s="236"/>
      <c r="X1297" s="236"/>
      <c r="Y1297" s="236"/>
      <c r="AA1297" s="237"/>
      <c r="AJ1297" s="237"/>
      <c r="AL1297" s="236"/>
    </row>
    <row r="1298" spans="1:38" x14ac:dyDescent="0.3">
      <c r="A1298" s="236"/>
      <c r="C1298" s="236"/>
      <c r="X1298" s="236"/>
      <c r="Y1298" s="236"/>
      <c r="AA1298" s="237"/>
      <c r="AJ1298" s="237"/>
      <c r="AL1298" s="236"/>
    </row>
    <row r="1299" spans="1:38" x14ac:dyDescent="0.3">
      <c r="A1299" s="236"/>
      <c r="C1299" s="236"/>
      <c r="X1299" s="236"/>
      <c r="Y1299" s="236"/>
      <c r="AA1299" s="237"/>
      <c r="AJ1299" s="237"/>
      <c r="AL1299" s="236"/>
    </row>
    <row r="1300" spans="1:38" x14ac:dyDescent="0.3">
      <c r="A1300" s="236"/>
      <c r="C1300" s="236"/>
      <c r="X1300" s="236"/>
      <c r="Y1300" s="236"/>
      <c r="AA1300" s="237"/>
      <c r="AJ1300" s="237"/>
      <c r="AL1300" s="236"/>
    </row>
    <row r="1301" spans="1:38" x14ac:dyDescent="0.3">
      <c r="A1301" s="236"/>
      <c r="C1301" s="236"/>
      <c r="X1301" s="236"/>
      <c r="Y1301" s="236"/>
      <c r="AA1301" s="237"/>
      <c r="AJ1301" s="237"/>
      <c r="AL1301" s="236"/>
    </row>
    <row r="1302" spans="1:38" x14ac:dyDescent="0.3">
      <c r="A1302" s="236"/>
      <c r="C1302" s="236"/>
      <c r="X1302" s="236"/>
      <c r="Y1302" s="236"/>
      <c r="AA1302" s="237"/>
      <c r="AJ1302" s="237"/>
      <c r="AL1302" s="236"/>
    </row>
    <row r="1303" spans="1:38" x14ac:dyDescent="0.3">
      <c r="A1303" s="236"/>
      <c r="C1303" s="236"/>
      <c r="X1303" s="236"/>
      <c r="Y1303" s="236"/>
      <c r="AA1303" s="237"/>
      <c r="AJ1303" s="237"/>
      <c r="AL1303" s="236"/>
    </row>
    <row r="1304" spans="1:38" x14ac:dyDescent="0.3">
      <c r="A1304" s="236"/>
      <c r="C1304" s="236"/>
      <c r="X1304" s="236"/>
      <c r="Y1304" s="236"/>
      <c r="AA1304" s="237"/>
      <c r="AJ1304" s="237"/>
      <c r="AL1304" s="236"/>
    </row>
    <row r="1305" spans="1:38" x14ac:dyDescent="0.3">
      <c r="A1305" s="236"/>
      <c r="C1305" s="236"/>
      <c r="X1305" s="236"/>
      <c r="Y1305" s="236"/>
      <c r="AA1305" s="237"/>
      <c r="AJ1305" s="237"/>
      <c r="AL1305" s="236"/>
    </row>
    <row r="1306" spans="1:38" x14ac:dyDescent="0.3">
      <c r="A1306" s="236"/>
      <c r="C1306" s="236"/>
      <c r="X1306" s="236"/>
      <c r="Y1306" s="236"/>
      <c r="AA1306" s="237"/>
      <c r="AJ1306" s="237"/>
      <c r="AL1306" s="236"/>
    </row>
    <row r="1307" spans="1:38" x14ac:dyDescent="0.3">
      <c r="A1307" s="236"/>
      <c r="C1307" s="236"/>
      <c r="X1307" s="236"/>
      <c r="Y1307" s="236"/>
      <c r="AA1307" s="237"/>
      <c r="AJ1307" s="237"/>
      <c r="AL1307" s="236"/>
    </row>
    <row r="1308" spans="1:38" x14ac:dyDescent="0.3">
      <c r="A1308" s="236"/>
      <c r="C1308" s="236"/>
      <c r="X1308" s="236"/>
      <c r="Y1308" s="236"/>
      <c r="AA1308" s="237"/>
      <c r="AJ1308" s="237"/>
      <c r="AL1308" s="236"/>
    </row>
    <row r="1309" spans="1:38" x14ac:dyDescent="0.3">
      <c r="A1309" s="236"/>
      <c r="C1309" s="236"/>
      <c r="X1309" s="236"/>
      <c r="Y1309" s="236"/>
      <c r="AA1309" s="237"/>
      <c r="AJ1309" s="237"/>
      <c r="AL1309" s="236"/>
    </row>
    <row r="1310" spans="1:38" x14ac:dyDescent="0.3">
      <c r="A1310" s="236"/>
      <c r="C1310" s="236"/>
      <c r="X1310" s="236"/>
      <c r="Y1310" s="236"/>
      <c r="AA1310" s="237"/>
      <c r="AJ1310" s="237"/>
      <c r="AL1310" s="236"/>
    </row>
    <row r="1311" spans="1:38" x14ac:dyDescent="0.3">
      <c r="A1311" s="236"/>
      <c r="C1311" s="236"/>
      <c r="X1311" s="236"/>
      <c r="Y1311" s="236"/>
      <c r="AA1311" s="237"/>
      <c r="AJ1311" s="237"/>
      <c r="AL1311" s="236"/>
    </row>
    <row r="1312" spans="1:38" x14ac:dyDescent="0.3">
      <c r="A1312" s="236"/>
      <c r="C1312" s="236"/>
      <c r="X1312" s="236"/>
      <c r="Y1312" s="236"/>
      <c r="AA1312" s="237"/>
      <c r="AJ1312" s="237"/>
      <c r="AL1312" s="236"/>
    </row>
    <row r="1313" spans="1:38" x14ac:dyDescent="0.3">
      <c r="A1313" s="236"/>
      <c r="C1313" s="236"/>
      <c r="X1313" s="236"/>
      <c r="Y1313" s="236"/>
      <c r="AA1313" s="237"/>
      <c r="AJ1313" s="237"/>
      <c r="AL1313" s="236"/>
    </row>
    <row r="1314" spans="1:38" x14ac:dyDescent="0.3">
      <c r="A1314" s="236"/>
      <c r="C1314" s="236"/>
      <c r="X1314" s="236"/>
      <c r="Y1314" s="236"/>
      <c r="AA1314" s="237"/>
      <c r="AJ1314" s="237"/>
      <c r="AL1314" s="236"/>
    </row>
    <row r="1315" spans="1:38" x14ac:dyDescent="0.3">
      <c r="A1315" s="236"/>
      <c r="C1315" s="236"/>
      <c r="X1315" s="236"/>
      <c r="Y1315" s="236"/>
      <c r="AA1315" s="237"/>
      <c r="AJ1315" s="237"/>
      <c r="AL1315" s="236"/>
    </row>
    <row r="1316" spans="1:38" x14ac:dyDescent="0.3">
      <c r="A1316" s="236"/>
      <c r="C1316" s="236"/>
      <c r="X1316" s="236"/>
      <c r="Y1316" s="236"/>
      <c r="AA1316" s="237"/>
      <c r="AJ1316" s="237"/>
      <c r="AL1316" s="236"/>
    </row>
    <row r="1317" spans="1:38" x14ac:dyDescent="0.3">
      <c r="A1317" s="236"/>
      <c r="C1317" s="236"/>
      <c r="X1317" s="236"/>
      <c r="Y1317" s="236"/>
      <c r="AA1317" s="237"/>
      <c r="AJ1317" s="237"/>
      <c r="AL1317" s="236"/>
    </row>
    <row r="1318" spans="1:38" x14ac:dyDescent="0.3">
      <c r="A1318" s="236"/>
      <c r="C1318" s="236"/>
      <c r="X1318" s="236"/>
      <c r="Y1318" s="236"/>
      <c r="AA1318" s="237"/>
      <c r="AJ1318" s="237"/>
      <c r="AL1318" s="236"/>
    </row>
    <row r="1319" spans="1:38" x14ac:dyDescent="0.3">
      <c r="A1319" s="236"/>
      <c r="C1319" s="236"/>
      <c r="X1319" s="236"/>
      <c r="Y1319" s="236"/>
      <c r="AA1319" s="237"/>
      <c r="AJ1319" s="237"/>
      <c r="AL1319" s="236"/>
    </row>
    <row r="1320" spans="1:38" x14ac:dyDescent="0.3">
      <c r="A1320" s="236"/>
      <c r="C1320" s="236"/>
      <c r="X1320" s="236"/>
      <c r="Y1320" s="236"/>
      <c r="AA1320" s="237"/>
      <c r="AJ1320" s="237"/>
      <c r="AL1320" s="236"/>
    </row>
    <row r="1321" spans="1:38" x14ac:dyDescent="0.3">
      <c r="A1321" s="236"/>
      <c r="C1321" s="236"/>
      <c r="X1321" s="236"/>
      <c r="Y1321" s="236"/>
      <c r="AA1321" s="237"/>
      <c r="AJ1321" s="237"/>
      <c r="AL1321" s="236"/>
    </row>
    <row r="1322" spans="1:38" x14ac:dyDescent="0.3">
      <c r="A1322" s="236"/>
      <c r="C1322" s="236"/>
      <c r="X1322" s="236"/>
      <c r="Y1322" s="236"/>
      <c r="AA1322" s="237"/>
      <c r="AJ1322" s="237"/>
      <c r="AL1322" s="236"/>
    </row>
    <row r="1323" spans="1:38" x14ac:dyDescent="0.3">
      <c r="A1323" s="236"/>
      <c r="C1323" s="236"/>
      <c r="X1323" s="236"/>
      <c r="Y1323" s="236"/>
      <c r="AA1323" s="237"/>
      <c r="AJ1323" s="237"/>
      <c r="AL1323" s="236"/>
    </row>
    <row r="1324" spans="1:38" x14ac:dyDescent="0.3">
      <c r="A1324" s="236"/>
      <c r="C1324" s="236"/>
      <c r="X1324" s="236"/>
      <c r="Y1324" s="236"/>
      <c r="AA1324" s="237"/>
      <c r="AJ1324" s="237"/>
      <c r="AL1324" s="236"/>
    </row>
    <row r="1325" spans="1:38" x14ac:dyDescent="0.3">
      <c r="A1325" s="236"/>
      <c r="C1325" s="236"/>
      <c r="X1325" s="236"/>
      <c r="Y1325" s="236"/>
      <c r="AA1325" s="237"/>
      <c r="AJ1325" s="237"/>
      <c r="AL1325" s="236"/>
    </row>
    <row r="1326" spans="1:38" x14ac:dyDescent="0.3">
      <c r="A1326" s="236"/>
      <c r="C1326" s="236"/>
      <c r="X1326" s="236"/>
      <c r="Y1326" s="236"/>
      <c r="AA1326" s="237"/>
      <c r="AJ1326" s="237"/>
      <c r="AL1326" s="236"/>
    </row>
    <row r="1327" spans="1:38" x14ac:dyDescent="0.3">
      <c r="A1327" s="236"/>
      <c r="C1327" s="236"/>
      <c r="X1327" s="236"/>
      <c r="Y1327" s="236"/>
      <c r="AA1327" s="237"/>
      <c r="AJ1327" s="237"/>
      <c r="AL1327" s="236"/>
    </row>
    <row r="1328" spans="1:38" x14ac:dyDescent="0.3">
      <c r="A1328" s="236"/>
      <c r="C1328" s="236"/>
      <c r="X1328" s="236"/>
      <c r="Y1328" s="236"/>
      <c r="AA1328" s="237"/>
      <c r="AJ1328" s="237"/>
      <c r="AL1328" s="236"/>
    </row>
    <row r="1329" spans="1:38" x14ac:dyDescent="0.3">
      <c r="A1329" s="236"/>
      <c r="C1329" s="236"/>
      <c r="X1329" s="236"/>
      <c r="Y1329" s="236"/>
      <c r="AA1329" s="237"/>
      <c r="AJ1329" s="237"/>
      <c r="AL1329" s="236"/>
    </row>
    <row r="1330" spans="1:38" x14ac:dyDescent="0.3">
      <c r="A1330" s="236"/>
      <c r="C1330" s="236"/>
      <c r="X1330" s="236"/>
      <c r="Y1330" s="236"/>
      <c r="AA1330" s="237"/>
      <c r="AJ1330" s="237"/>
      <c r="AL1330" s="236"/>
    </row>
    <row r="1331" spans="1:38" x14ac:dyDescent="0.3">
      <c r="A1331" s="236"/>
      <c r="C1331" s="236"/>
      <c r="X1331" s="236"/>
      <c r="Y1331" s="236"/>
      <c r="AA1331" s="237"/>
      <c r="AJ1331" s="237"/>
      <c r="AL1331" s="236"/>
    </row>
    <row r="1332" spans="1:38" x14ac:dyDescent="0.3">
      <c r="A1332" s="236"/>
      <c r="C1332" s="236"/>
      <c r="X1332" s="236"/>
      <c r="Y1332" s="236"/>
      <c r="AA1332" s="237"/>
      <c r="AJ1332" s="237"/>
      <c r="AL1332" s="236"/>
    </row>
    <row r="1333" spans="1:38" x14ac:dyDescent="0.3">
      <c r="A1333" s="236"/>
      <c r="C1333" s="236"/>
      <c r="X1333" s="236"/>
      <c r="Y1333" s="236"/>
      <c r="AA1333" s="237"/>
      <c r="AJ1333" s="237"/>
      <c r="AL1333" s="236"/>
    </row>
    <row r="1334" spans="1:38" x14ac:dyDescent="0.3">
      <c r="A1334" s="236"/>
      <c r="C1334" s="236"/>
      <c r="X1334" s="236"/>
      <c r="Y1334" s="236"/>
      <c r="AA1334" s="237"/>
      <c r="AJ1334" s="237"/>
      <c r="AL1334" s="236"/>
    </row>
    <row r="1335" spans="1:38" x14ac:dyDescent="0.3">
      <c r="A1335" s="236"/>
      <c r="C1335" s="236"/>
      <c r="X1335" s="236"/>
      <c r="Y1335" s="236"/>
      <c r="AA1335" s="237"/>
      <c r="AJ1335" s="237"/>
      <c r="AL1335" s="236"/>
    </row>
    <row r="1336" spans="1:38" x14ac:dyDescent="0.3">
      <c r="A1336" s="236"/>
      <c r="C1336" s="236"/>
      <c r="X1336" s="236"/>
      <c r="Y1336" s="236"/>
      <c r="AA1336" s="237"/>
      <c r="AJ1336" s="237"/>
      <c r="AL1336" s="236"/>
    </row>
    <row r="1337" spans="1:38" x14ac:dyDescent="0.3">
      <c r="A1337" s="236"/>
      <c r="C1337" s="236"/>
      <c r="X1337" s="236"/>
      <c r="Y1337" s="236"/>
      <c r="AA1337" s="237"/>
      <c r="AJ1337" s="237"/>
      <c r="AL1337" s="236"/>
    </row>
    <row r="1338" spans="1:38" x14ac:dyDescent="0.3">
      <c r="A1338" s="236"/>
      <c r="C1338" s="236"/>
      <c r="X1338" s="236"/>
      <c r="Y1338" s="236"/>
      <c r="AA1338" s="237"/>
      <c r="AJ1338" s="237"/>
      <c r="AL1338" s="236"/>
    </row>
    <row r="1339" spans="1:38" x14ac:dyDescent="0.3">
      <c r="A1339" s="236"/>
      <c r="C1339" s="236"/>
      <c r="X1339" s="236"/>
      <c r="Y1339" s="236"/>
      <c r="AA1339" s="237"/>
      <c r="AJ1339" s="237"/>
      <c r="AL1339" s="236"/>
    </row>
    <row r="1340" spans="1:38" x14ac:dyDescent="0.3">
      <c r="A1340" s="236"/>
      <c r="C1340" s="236"/>
      <c r="X1340" s="236"/>
      <c r="Y1340" s="236"/>
      <c r="AA1340" s="237"/>
      <c r="AJ1340" s="237"/>
      <c r="AL1340" s="236"/>
    </row>
    <row r="1341" spans="1:38" x14ac:dyDescent="0.3">
      <c r="A1341" s="236"/>
      <c r="C1341" s="236"/>
      <c r="X1341" s="236"/>
      <c r="Y1341" s="236"/>
      <c r="AA1341" s="237"/>
      <c r="AJ1341" s="237"/>
      <c r="AL1341" s="236"/>
    </row>
    <row r="1342" spans="1:38" x14ac:dyDescent="0.3">
      <c r="A1342" s="236"/>
      <c r="C1342" s="236"/>
      <c r="X1342" s="236"/>
      <c r="Y1342" s="236"/>
      <c r="AA1342" s="237"/>
      <c r="AJ1342" s="237"/>
      <c r="AL1342" s="236"/>
    </row>
    <row r="1343" spans="1:38" x14ac:dyDescent="0.3">
      <c r="A1343" s="236"/>
      <c r="C1343" s="236"/>
      <c r="X1343" s="236"/>
      <c r="Y1343" s="236"/>
      <c r="AA1343" s="237"/>
      <c r="AJ1343" s="237"/>
      <c r="AL1343" s="236"/>
    </row>
    <row r="1344" spans="1:38" x14ac:dyDescent="0.3">
      <c r="A1344" s="236"/>
      <c r="C1344" s="236"/>
      <c r="X1344" s="236"/>
      <c r="Y1344" s="236"/>
      <c r="AA1344" s="237"/>
      <c r="AJ1344" s="237"/>
      <c r="AL1344" s="236"/>
    </row>
    <row r="1345" spans="1:38" x14ac:dyDescent="0.3">
      <c r="A1345" s="236"/>
      <c r="C1345" s="236"/>
      <c r="X1345" s="236"/>
      <c r="Y1345" s="236"/>
      <c r="AA1345" s="237"/>
      <c r="AJ1345" s="237"/>
      <c r="AL1345" s="236"/>
    </row>
    <row r="1346" spans="1:38" x14ac:dyDescent="0.3">
      <c r="A1346" s="236"/>
      <c r="C1346" s="236"/>
      <c r="X1346" s="236"/>
      <c r="Y1346" s="236"/>
      <c r="AA1346" s="237"/>
      <c r="AJ1346" s="237"/>
      <c r="AL1346" s="236"/>
    </row>
    <row r="1347" spans="1:38" x14ac:dyDescent="0.3">
      <c r="A1347" s="236"/>
      <c r="C1347" s="236"/>
      <c r="X1347" s="236"/>
      <c r="Y1347" s="236"/>
      <c r="AA1347" s="237"/>
      <c r="AJ1347" s="237"/>
      <c r="AL1347" s="236"/>
    </row>
    <row r="1348" spans="1:38" x14ac:dyDescent="0.3">
      <c r="A1348" s="236"/>
      <c r="C1348" s="236"/>
      <c r="X1348" s="236"/>
      <c r="Y1348" s="236"/>
      <c r="AA1348" s="237"/>
      <c r="AJ1348" s="237"/>
      <c r="AL1348" s="236"/>
    </row>
    <row r="1349" spans="1:38" x14ac:dyDescent="0.3">
      <c r="A1349" s="236"/>
      <c r="C1349" s="236"/>
      <c r="X1349" s="236"/>
      <c r="Y1349" s="236"/>
      <c r="AA1349" s="237"/>
      <c r="AJ1349" s="237"/>
      <c r="AL1349" s="236"/>
    </row>
    <row r="1350" spans="1:38" x14ac:dyDescent="0.3">
      <c r="A1350" s="236"/>
      <c r="C1350" s="236"/>
      <c r="X1350" s="236"/>
      <c r="Y1350" s="236"/>
      <c r="AA1350" s="237"/>
      <c r="AJ1350" s="237"/>
      <c r="AL1350" s="236"/>
    </row>
    <row r="1351" spans="1:38" x14ac:dyDescent="0.3">
      <c r="A1351" s="236"/>
      <c r="C1351" s="236"/>
      <c r="X1351" s="236"/>
      <c r="Y1351" s="236"/>
      <c r="AA1351" s="237"/>
      <c r="AJ1351" s="237"/>
      <c r="AL1351" s="236"/>
    </row>
    <row r="1352" spans="1:38" x14ac:dyDescent="0.3">
      <c r="A1352" s="236"/>
      <c r="C1352" s="236"/>
      <c r="X1352" s="236"/>
      <c r="Y1352" s="236"/>
      <c r="AA1352" s="237"/>
      <c r="AJ1352" s="237"/>
      <c r="AL1352" s="236"/>
    </row>
    <row r="1353" spans="1:38" x14ac:dyDescent="0.3">
      <c r="A1353" s="236"/>
      <c r="C1353" s="236"/>
      <c r="X1353" s="236"/>
      <c r="Y1353" s="236"/>
      <c r="AA1353" s="237"/>
      <c r="AJ1353" s="237"/>
      <c r="AL1353" s="236"/>
    </row>
    <row r="1354" spans="1:38" x14ac:dyDescent="0.3">
      <c r="A1354" s="236"/>
      <c r="C1354" s="236"/>
      <c r="X1354" s="236"/>
      <c r="Y1354" s="236"/>
      <c r="AA1354" s="237"/>
      <c r="AJ1354" s="237"/>
      <c r="AL1354" s="236"/>
    </row>
    <row r="1355" spans="1:38" x14ac:dyDescent="0.3">
      <c r="A1355" s="236"/>
      <c r="C1355" s="236"/>
      <c r="X1355" s="236"/>
      <c r="Y1355" s="236"/>
      <c r="AA1355" s="237"/>
      <c r="AJ1355" s="237"/>
      <c r="AL1355" s="236"/>
    </row>
    <row r="1356" spans="1:38" x14ac:dyDescent="0.3">
      <c r="A1356" s="236"/>
      <c r="C1356" s="236"/>
      <c r="X1356" s="236"/>
      <c r="Y1356" s="236"/>
      <c r="AA1356" s="237"/>
      <c r="AJ1356" s="237"/>
      <c r="AL1356" s="236"/>
    </row>
    <row r="1357" spans="1:38" x14ac:dyDescent="0.3">
      <c r="A1357" s="236"/>
      <c r="C1357" s="236"/>
      <c r="X1357" s="236"/>
      <c r="Y1357" s="236"/>
      <c r="AA1357" s="237"/>
      <c r="AJ1357" s="237"/>
      <c r="AL1357" s="236"/>
    </row>
    <row r="1358" spans="1:38" x14ac:dyDescent="0.3">
      <c r="A1358" s="236"/>
      <c r="C1358" s="236"/>
      <c r="X1358" s="236"/>
      <c r="Y1358" s="236"/>
      <c r="AA1358" s="237"/>
      <c r="AJ1358" s="237"/>
      <c r="AL1358" s="236"/>
    </row>
    <row r="1359" spans="1:38" x14ac:dyDescent="0.3">
      <c r="A1359" s="236"/>
      <c r="C1359" s="236"/>
      <c r="X1359" s="236"/>
      <c r="Y1359" s="236"/>
      <c r="AA1359" s="237"/>
      <c r="AJ1359" s="237"/>
      <c r="AL1359" s="236"/>
    </row>
    <row r="1360" spans="1:38" x14ac:dyDescent="0.3">
      <c r="A1360" s="236"/>
      <c r="C1360" s="236"/>
      <c r="X1360" s="236"/>
      <c r="Y1360" s="236"/>
      <c r="AA1360" s="237"/>
      <c r="AJ1360" s="237"/>
      <c r="AL1360" s="236"/>
    </row>
    <row r="1361" spans="1:38" x14ac:dyDescent="0.3">
      <c r="A1361" s="236"/>
      <c r="C1361" s="236"/>
      <c r="X1361" s="236"/>
      <c r="Y1361" s="236"/>
      <c r="AA1361" s="237"/>
      <c r="AJ1361" s="237"/>
      <c r="AL1361" s="236"/>
    </row>
    <row r="1362" spans="1:38" x14ac:dyDescent="0.3">
      <c r="A1362" s="236"/>
      <c r="C1362" s="236"/>
      <c r="X1362" s="236"/>
      <c r="Y1362" s="236"/>
      <c r="AA1362" s="237"/>
      <c r="AJ1362" s="237"/>
      <c r="AL1362" s="236"/>
    </row>
    <row r="1363" spans="1:38" x14ac:dyDescent="0.3">
      <c r="A1363" s="236"/>
      <c r="C1363" s="236"/>
      <c r="X1363" s="236"/>
      <c r="Y1363" s="236"/>
      <c r="AA1363" s="237"/>
      <c r="AJ1363" s="237"/>
      <c r="AL1363" s="236"/>
    </row>
    <row r="1364" spans="1:38" x14ac:dyDescent="0.3">
      <c r="A1364" s="236"/>
      <c r="C1364" s="236"/>
      <c r="X1364" s="236"/>
      <c r="Y1364" s="236"/>
      <c r="AA1364" s="237"/>
      <c r="AJ1364" s="237"/>
      <c r="AL1364" s="236"/>
    </row>
    <row r="1365" spans="1:38" x14ac:dyDescent="0.3">
      <c r="A1365" s="236"/>
      <c r="C1365" s="236"/>
      <c r="X1365" s="236"/>
      <c r="Y1365" s="236"/>
      <c r="AA1365" s="237"/>
      <c r="AJ1365" s="237"/>
      <c r="AL1365" s="236"/>
    </row>
    <row r="1366" spans="1:38" x14ac:dyDescent="0.3">
      <c r="A1366" s="236"/>
      <c r="C1366" s="236"/>
      <c r="X1366" s="236"/>
      <c r="Y1366" s="236"/>
      <c r="AA1366" s="237"/>
      <c r="AJ1366" s="237"/>
      <c r="AL1366" s="236"/>
    </row>
    <row r="1367" spans="1:38" x14ac:dyDescent="0.3">
      <c r="A1367" s="236"/>
      <c r="C1367" s="236"/>
      <c r="X1367" s="236"/>
      <c r="Y1367" s="236"/>
      <c r="AA1367" s="237"/>
      <c r="AJ1367" s="237"/>
      <c r="AL1367" s="236"/>
    </row>
    <row r="1368" spans="1:38" x14ac:dyDescent="0.3">
      <c r="A1368" s="236"/>
      <c r="C1368" s="236"/>
      <c r="X1368" s="236"/>
      <c r="Y1368" s="236"/>
      <c r="AA1368" s="237"/>
      <c r="AJ1368" s="237"/>
      <c r="AL1368" s="236"/>
    </row>
    <row r="1369" spans="1:38" x14ac:dyDescent="0.3">
      <c r="A1369" s="236"/>
      <c r="C1369" s="236"/>
      <c r="X1369" s="236"/>
      <c r="Y1369" s="236"/>
      <c r="AA1369" s="237"/>
      <c r="AJ1369" s="237"/>
      <c r="AL1369" s="236"/>
    </row>
    <row r="1370" spans="1:38" x14ac:dyDescent="0.3">
      <c r="A1370" s="236"/>
      <c r="C1370" s="236"/>
      <c r="X1370" s="236"/>
      <c r="Y1370" s="236"/>
      <c r="AA1370" s="237"/>
      <c r="AJ1370" s="237"/>
      <c r="AL1370" s="236"/>
    </row>
    <row r="1371" spans="1:38" x14ac:dyDescent="0.3">
      <c r="A1371" s="236"/>
      <c r="C1371" s="236"/>
      <c r="X1371" s="236"/>
      <c r="Y1371" s="236"/>
      <c r="AA1371" s="237"/>
      <c r="AJ1371" s="237"/>
      <c r="AL1371" s="236"/>
    </row>
    <row r="1372" spans="1:38" x14ac:dyDescent="0.3">
      <c r="A1372" s="236"/>
      <c r="C1372" s="236"/>
      <c r="X1372" s="236"/>
      <c r="Y1372" s="236"/>
      <c r="AA1372" s="237"/>
      <c r="AJ1372" s="237"/>
      <c r="AL1372" s="236"/>
    </row>
    <row r="1373" spans="1:38" x14ac:dyDescent="0.3">
      <c r="A1373" s="236"/>
      <c r="C1373" s="236"/>
      <c r="X1373" s="236"/>
      <c r="Y1373" s="236"/>
      <c r="AA1373" s="237"/>
      <c r="AJ1373" s="237"/>
      <c r="AL1373" s="236"/>
    </row>
    <row r="1374" spans="1:38" x14ac:dyDescent="0.3">
      <c r="A1374" s="236"/>
      <c r="C1374" s="236"/>
      <c r="X1374" s="236"/>
      <c r="Y1374" s="236"/>
      <c r="AA1374" s="237"/>
      <c r="AJ1374" s="237"/>
      <c r="AL1374" s="236"/>
    </row>
    <row r="1375" spans="1:38" x14ac:dyDescent="0.3">
      <c r="A1375" s="236"/>
      <c r="C1375" s="236"/>
      <c r="X1375" s="236"/>
      <c r="Y1375" s="236"/>
      <c r="AA1375" s="237"/>
      <c r="AJ1375" s="237"/>
      <c r="AL1375" s="236"/>
    </row>
    <row r="1376" spans="1:38" x14ac:dyDescent="0.3">
      <c r="A1376" s="236"/>
      <c r="C1376" s="236"/>
      <c r="X1376" s="236"/>
      <c r="Y1376" s="236"/>
      <c r="AA1376" s="237"/>
      <c r="AJ1376" s="237"/>
      <c r="AL1376" s="236"/>
    </row>
    <row r="1377" spans="1:38" x14ac:dyDescent="0.3">
      <c r="A1377" s="236"/>
      <c r="C1377" s="236"/>
      <c r="X1377" s="236"/>
      <c r="Y1377" s="236"/>
      <c r="AA1377" s="237"/>
      <c r="AJ1377" s="237"/>
      <c r="AL1377" s="236"/>
    </row>
    <row r="1378" spans="1:38" x14ac:dyDescent="0.3">
      <c r="A1378" s="236"/>
      <c r="C1378" s="236"/>
      <c r="X1378" s="236"/>
      <c r="Y1378" s="236"/>
      <c r="AA1378" s="237"/>
      <c r="AJ1378" s="237"/>
      <c r="AL1378" s="236"/>
    </row>
    <row r="1379" spans="1:38" x14ac:dyDescent="0.3">
      <c r="A1379" s="236"/>
      <c r="C1379" s="236"/>
      <c r="X1379" s="236"/>
      <c r="Y1379" s="236"/>
      <c r="AA1379" s="237"/>
      <c r="AJ1379" s="237"/>
      <c r="AL1379" s="236"/>
    </row>
    <row r="1380" spans="1:38" x14ac:dyDescent="0.3">
      <c r="A1380" s="236"/>
      <c r="C1380" s="236"/>
      <c r="X1380" s="236"/>
      <c r="Y1380" s="236"/>
      <c r="AA1380" s="237"/>
      <c r="AJ1380" s="237"/>
      <c r="AL1380" s="236"/>
    </row>
    <row r="1381" spans="1:38" x14ac:dyDescent="0.3">
      <c r="A1381" s="236"/>
      <c r="C1381" s="236"/>
      <c r="X1381" s="236"/>
      <c r="Y1381" s="236"/>
      <c r="AA1381" s="237"/>
      <c r="AJ1381" s="237"/>
      <c r="AL1381" s="236"/>
    </row>
    <row r="1382" spans="1:38" x14ac:dyDescent="0.3">
      <c r="A1382" s="236"/>
      <c r="C1382" s="236"/>
      <c r="X1382" s="236"/>
      <c r="Y1382" s="236"/>
      <c r="AA1382" s="237"/>
      <c r="AJ1382" s="237"/>
      <c r="AL1382" s="236"/>
    </row>
    <row r="1383" spans="1:38" x14ac:dyDescent="0.3">
      <c r="A1383" s="236"/>
      <c r="C1383" s="236"/>
      <c r="X1383" s="236"/>
      <c r="Y1383" s="236"/>
      <c r="AA1383" s="237"/>
      <c r="AJ1383" s="237"/>
      <c r="AL1383" s="236"/>
    </row>
    <row r="1384" spans="1:38" x14ac:dyDescent="0.3">
      <c r="A1384" s="236"/>
      <c r="C1384" s="236"/>
      <c r="X1384" s="236"/>
      <c r="Y1384" s="236"/>
      <c r="AA1384" s="237"/>
      <c r="AJ1384" s="237"/>
      <c r="AL1384" s="236"/>
    </row>
    <row r="1385" spans="1:38" x14ac:dyDescent="0.3">
      <c r="A1385" s="236"/>
      <c r="C1385" s="236"/>
      <c r="X1385" s="236"/>
      <c r="Y1385" s="236"/>
      <c r="AA1385" s="237"/>
      <c r="AJ1385" s="237"/>
      <c r="AL1385" s="236"/>
    </row>
    <row r="1386" spans="1:38" x14ac:dyDescent="0.3">
      <c r="A1386" s="236"/>
      <c r="C1386" s="236"/>
      <c r="X1386" s="236"/>
      <c r="Y1386" s="236"/>
      <c r="AA1386" s="237"/>
      <c r="AJ1386" s="237"/>
      <c r="AL1386" s="236"/>
    </row>
    <row r="1387" spans="1:38" x14ac:dyDescent="0.3">
      <c r="A1387" s="236"/>
      <c r="C1387" s="236"/>
      <c r="X1387" s="236"/>
      <c r="Y1387" s="236"/>
      <c r="AA1387" s="237"/>
      <c r="AJ1387" s="237"/>
      <c r="AL1387" s="236"/>
    </row>
    <row r="1388" spans="1:38" x14ac:dyDescent="0.3">
      <c r="A1388" s="236"/>
      <c r="C1388" s="236"/>
      <c r="X1388" s="236"/>
      <c r="Y1388" s="236"/>
      <c r="AA1388" s="237"/>
      <c r="AJ1388" s="237"/>
      <c r="AL1388" s="236"/>
    </row>
    <row r="1389" spans="1:38" x14ac:dyDescent="0.3">
      <c r="A1389" s="236"/>
      <c r="C1389" s="236"/>
      <c r="X1389" s="236"/>
      <c r="Y1389" s="236"/>
      <c r="AA1389" s="237"/>
      <c r="AJ1389" s="237"/>
      <c r="AL1389" s="236"/>
    </row>
    <row r="1390" spans="1:38" x14ac:dyDescent="0.3">
      <c r="A1390" s="236"/>
      <c r="C1390" s="236"/>
      <c r="X1390" s="236"/>
      <c r="Y1390" s="236"/>
      <c r="AA1390" s="237"/>
      <c r="AJ1390" s="237"/>
      <c r="AL1390" s="236"/>
    </row>
    <row r="1391" spans="1:38" x14ac:dyDescent="0.3">
      <c r="A1391" s="236"/>
      <c r="C1391" s="236"/>
      <c r="X1391" s="236"/>
      <c r="Y1391" s="236"/>
      <c r="AA1391" s="237"/>
      <c r="AJ1391" s="237"/>
      <c r="AL1391" s="236"/>
    </row>
    <row r="1392" spans="1:38" x14ac:dyDescent="0.3">
      <c r="A1392" s="236"/>
      <c r="C1392" s="236"/>
      <c r="X1392" s="236"/>
      <c r="Y1392" s="236"/>
      <c r="AA1392" s="237"/>
      <c r="AJ1392" s="237"/>
      <c r="AL1392" s="236"/>
    </row>
    <row r="1393" spans="1:38" x14ac:dyDescent="0.3">
      <c r="A1393" s="236"/>
      <c r="C1393" s="236"/>
      <c r="X1393" s="236"/>
      <c r="Y1393" s="236"/>
      <c r="AA1393" s="237"/>
      <c r="AJ1393" s="237"/>
      <c r="AL1393" s="236"/>
    </row>
    <row r="1394" spans="1:38" x14ac:dyDescent="0.3">
      <c r="A1394" s="236"/>
      <c r="C1394" s="236"/>
      <c r="X1394" s="236"/>
      <c r="Y1394" s="236"/>
      <c r="AA1394" s="237"/>
      <c r="AJ1394" s="237"/>
      <c r="AL1394" s="236"/>
    </row>
    <row r="1395" spans="1:38" x14ac:dyDescent="0.3">
      <c r="A1395" s="236"/>
      <c r="C1395" s="236"/>
      <c r="X1395" s="236"/>
      <c r="Y1395" s="236"/>
      <c r="AA1395" s="237"/>
      <c r="AJ1395" s="237"/>
      <c r="AL1395" s="236"/>
    </row>
    <row r="1396" spans="1:38" x14ac:dyDescent="0.3">
      <c r="A1396" s="236"/>
      <c r="C1396" s="236"/>
      <c r="X1396" s="236"/>
      <c r="Y1396" s="236"/>
      <c r="AA1396" s="237"/>
      <c r="AJ1396" s="237"/>
      <c r="AL1396" s="236"/>
    </row>
    <row r="1397" spans="1:38" x14ac:dyDescent="0.3">
      <c r="A1397" s="236"/>
      <c r="C1397" s="236"/>
      <c r="X1397" s="236"/>
      <c r="Y1397" s="236"/>
      <c r="AA1397" s="237"/>
      <c r="AJ1397" s="237"/>
      <c r="AL1397" s="236"/>
    </row>
    <row r="1398" spans="1:38" x14ac:dyDescent="0.3">
      <c r="A1398" s="236"/>
      <c r="C1398" s="236"/>
      <c r="X1398" s="236"/>
      <c r="Y1398" s="236"/>
      <c r="AA1398" s="237"/>
      <c r="AJ1398" s="237"/>
      <c r="AL1398" s="236"/>
    </row>
    <row r="1399" spans="1:38" x14ac:dyDescent="0.3">
      <c r="A1399" s="236"/>
      <c r="C1399" s="236"/>
      <c r="X1399" s="236"/>
      <c r="Y1399" s="236"/>
      <c r="AA1399" s="237"/>
      <c r="AJ1399" s="237"/>
      <c r="AL1399" s="236"/>
    </row>
    <row r="1400" spans="1:38" x14ac:dyDescent="0.3">
      <c r="A1400" s="236"/>
      <c r="C1400" s="236"/>
      <c r="X1400" s="236"/>
      <c r="Y1400" s="236"/>
      <c r="AA1400" s="237"/>
      <c r="AJ1400" s="237"/>
      <c r="AL1400" s="236"/>
    </row>
    <row r="1401" spans="1:38" x14ac:dyDescent="0.3">
      <c r="A1401" s="236"/>
      <c r="C1401" s="236"/>
      <c r="X1401" s="236"/>
      <c r="Y1401" s="236"/>
      <c r="AA1401" s="237"/>
      <c r="AJ1401" s="237"/>
      <c r="AL1401" s="236"/>
    </row>
    <row r="1402" spans="1:38" x14ac:dyDescent="0.3">
      <c r="A1402" s="236"/>
      <c r="C1402" s="236"/>
      <c r="X1402" s="236"/>
      <c r="Y1402" s="236"/>
      <c r="AA1402" s="237"/>
      <c r="AJ1402" s="237"/>
      <c r="AL1402" s="236"/>
    </row>
    <row r="1403" spans="1:38" x14ac:dyDescent="0.3">
      <c r="A1403" s="236"/>
      <c r="C1403" s="236"/>
      <c r="X1403" s="236"/>
      <c r="Y1403" s="236"/>
      <c r="AA1403" s="237"/>
      <c r="AJ1403" s="237"/>
      <c r="AL1403" s="236"/>
    </row>
    <row r="1404" spans="1:38" x14ac:dyDescent="0.3">
      <c r="A1404" s="236"/>
      <c r="C1404" s="236"/>
      <c r="X1404" s="236"/>
      <c r="Y1404" s="236"/>
      <c r="AA1404" s="237"/>
      <c r="AJ1404" s="237"/>
      <c r="AL1404" s="236"/>
    </row>
    <row r="1405" spans="1:38" x14ac:dyDescent="0.3">
      <c r="A1405" s="236"/>
      <c r="C1405" s="236"/>
      <c r="X1405" s="236"/>
      <c r="Y1405" s="236"/>
      <c r="AA1405" s="237"/>
      <c r="AJ1405" s="237"/>
      <c r="AL1405" s="236"/>
    </row>
    <row r="1406" spans="1:38" x14ac:dyDescent="0.3">
      <c r="A1406" s="236"/>
      <c r="C1406" s="236"/>
      <c r="X1406" s="236"/>
      <c r="Y1406" s="236"/>
      <c r="AA1406" s="237"/>
      <c r="AJ1406" s="237"/>
      <c r="AL1406" s="236"/>
    </row>
    <row r="1407" spans="1:38" x14ac:dyDescent="0.3">
      <c r="A1407" s="236"/>
      <c r="C1407" s="236"/>
      <c r="X1407" s="236"/>
      <c r="Y1407" s="236"/>
      <c r="AA1407" s="237"/>
      <c r="AJ1407" s="237"/>
      <c r="AL1407" s="236"/>
    </row>
    <row r="1408" spans="1:38" x14ac:dyDescent="0.3">
      <c r="A1408" s="236"/>
      <c r="C1408" s="236"/>
      <c r="X1408" s="236"/>
      <c r="Y1408" s="236"/>
      <c r="AA1408" s="237"/>
      <c r="AJ1408" s="237"/>
      <c r="AL1408" s="236"/>
    </row>
    <row r="1409" spans="1:38" x14ac:dyDescent="0.3">
      <c r="A1409" s="236"/>
      <c r="C1409" s="236"/>
      <c r="X1409" s="236"/>
      <c r="Y1409" s="236"/>
      <c r="AA1409" s="237"/>
      <c r="AJ1409" s="237"/>
      <c r="AL1409" s="236"/>
    </row>
    <row r="1410" spans="1:38" x14ac:dyDescent="0.3">
      <c r="A1410" s="236"/>
      <c r="C1410" s="236"/>
      <c r="X1410" s="236"/>
      <c r="Y1410" s="236"/>
      <c r="AA1410" s="237"/>
      <c r="AJ1410" s="237"/>
      <c r="AL1410" s="236"/>
    </row>
    <row r="1411" spans="1:38" x14ac:dyDescent="0.3">
      <c r="A1411" s="236"/>
      <c r="C1411" s="236"/>
      <c r="X1411" s="236"/>
      <c r="Y1411" s="236"/>
      <c r="AA1411" s="237"/>
      <c r="AJ1411" s="237"/>
      <c r="AL1411" s="236"/>
    </row>
    <row r="1412" spans="1:38" x14ac:dyDescent="0.3">
      <c r="A1412" s="236"/>
      <c r="C1412" s="236"/>
      <c r="X1412" s="236"/>
      <c r="Y1412" s="236"/>
      <c r="AA1412" s="237"/>
      <c r="AJ1412" s="237"/>
      <c r="AL1412" s="236"/>
    </row>
    <row r="1413" spans="1:38" x14ac:dyDescent="0.3">
      <c r="A1413" s="236"/>
      <c r="C1413" s="236"/>
      <c r="X1413" s="236"/>
      <c r="Y1413" s="236"/>
      <c r="AA1413" s="237"/>
      <c r="AJ1413" s="237"/>
      <c r="AL1413" s="236"/>
    </row>
    <row r="1414" spans="1:38" x14ac:dyDescent="0.3">
      <c r="A1414" s="236"/>
      <c r="C1414" s="236"/>
      <c r="X1414" s="236"/>
      <c r="Y1414" s="236"/>
      <c r="AA1414" s="237"/>
      <c r="AJ1414" s="237"/>
      <c r="AL1414" s="236"/>
    </row>
    <row r="1415" spans="1:38" x14ac:dyDescent="0.3">
      <c r="A1415" s="236"/>
      <c r="C1415" s="236"/>
      <c r="X1415" s="236"/>
      <c r="Y1415" s="236"/>
      <c r="AA1415" s="237"/>
      <c r="AJ1415" s="237"/>
      <c r="AL1415" s="236"/>
    </row>
    <row r="1416" spans="1:38" x14ac:dyDescent="0.3">
      <c r="A1416" s="236"/>
      <c r="C1416" s="236"/>
      <c r="X1416" s="236"/>
      <c r="Y1416" s="236"/>
      <c r="AA1416" s="237"/>
      <c r="AJ1416" s="237"/>
      <c r="AL1416" s="236"/>
    </row>
    <row r="1417" spans="1:38" x14ac:dyDescent="0.3">
      <c r="A1417" s="236"/>
      <c r="C1417" s="236"/>
      <c r="X1417" s="236"/>
      <c r="Y1417" s="236"/>
      <c r="AA1417" s="237"/>
      <c r="AJ1417" s="237"/>
      <c r="AL1417" s="236"/>
    </row>
    <row r="1418" spans="1:38" x14ac:dyDescent="0.3">
      <c r="A1418" s="236"/>
      <c r="C1418" s="236"/>
      <c r="X1418" s="236"/>
      <c r="Y1418" s="236"/>
      <c r="AA1418" s="237"/>
      <c r="AJ1418" s="237"/>
      <c r="AL1418" s="236"/>
    </row>
    <row r="1419" spans="1:38" x14ac:dyDescent="0.3">
      <c r="A1419" s="236"/>
      <c r="C1419" s="236"/>
      <c r="X1419" s="236"/>
      <c r="Y1419" s="236"/>
      <c r="AA1419" s="237"/>
      <c r="AJ1419" s="237"/>
      <c r="AL1419" s="236"/>
    </row>
    <row r="1420" spans="1:38" x14ac:dyDescent="0.3">
      <c r="A1420" s="236"/>
      <c r="C1420" s="236"/>
      <c r="X1420" s="236"/>
      <c r="Y1420" s="236"/>
      <c r="AA1420" s="237"/>
      <c r="AJ1420" s="237"/>
      <c r="AL1420" s="236"/>
    </row>
    <row r="1421" spans="1:38" x14ac:dyDescent="0.3">
      <c r="A1421" s="236"/>
      <c r="C1421" s="236"/>
      <c r="X1421" s="236"/>
      <c r="Y1421" s="236"/>
      <c r="AA1421" s="237"/>
      <c r="AJ1421" s="237"/>
      <c r="AL1421" s="236"/>
    </row>
    <row r="1422" spans="1:38" x14ac:dyDescent="0.3">
      <c r="A1422" s="236"/>
      <c r="C1422" s="236"/>
      <c r="X1422" s="236"/>
      <c r="Y1422" s="236"/>
      <c r="AA1422" s="237"/>
      <c r="AJ1422" s="237"/>
      <c r="AL1422" s="236"/>
    </row>
    <row r="1423" spans="1:38" x14ac:dyDescent="0.3">
      <c r="A1423" s="236"/>
      <c r="C1423" s="236"/>
      <c r="X1423" s="236"/>
      <c r="Y1423" s="236"/>
      <c r="AA1423" s="237"/>
      <c r="AJ1423" s="237"/>
      <c r="AL1423" s="236"/>
    </row>
    <row r="1424" spans="1:38" x14ac:dyDescent="0.3">
      <c r="A1424" s="236"/>
      <c r="C1424" s="236"/>
      <c r="X1424" s="236"/>
      <c r="Y1424" s="236"/>
      <c r="AA1424" s="237"/>
      <c r="AJ1424" s="237"/>
      <c r="AL1424" s="236"/>
    </row>
    <row r="1425" spans="1:38" x14ac:dyDescent="0.3">
      <c r="A1425" s="236"/>
      <c r="C1425" s="236"/>
      <c r="X1425" s="236"/>
      <c r="Y1425" s="236"/>
      <c r="AA1425" s="237"/>
      <c r="AJ1425" s="237"/>
      <c r="AL1425" s="236"/>
    </row>
    <row r="1426" spans="1:38" x14ac:dyDescent="0.3">
      <c r="A1426" s="236"/>
      <c r="C1426" s="236"/>
      <c r="X1426" s="236"/>
      <c r="Y1426" s="236"/>
      <c r="AA1426" s="237"/>
      <c r="AJ1426" s="237"/>
      <c r="AL1426" s="236"/>
    </row>
    <row r="1427" spans="1:38" x14ac:dyDescent="0.3">
      <c r="A1427" s="236"/>
      <c r="C1427" s="236"/>
      <c r="X1427" s="236"/>
      <c r="Y1427" s="236"/>
      <c r="AA1427" s="237"/>
      <c r="AJ1427" s="237"/>
      <c r="AL1427" s="236"/>
    </row>
    <row r="1428" spans="1:38" x14ac:dyDescent="0.3">
      <c r="A1428" s="236"/>
      <c r="C1428" s="236"/>
      <c r="X1428" s="236"/>
      <c r="Y1428" s="236"/>
      <c r="AA1428" s="237"/>
      <c r="AJ1428" s="237"/>
      <c r="AL1428" s="236"/>
    </row>
    <row r="1429" spans="1:38" x14ac:dyDescent="0.3">
      <c r="A1429" s="236"/>
      <c r="C1429" s="236"/>
      <c r="X1429" s="236"/>
      <c r="Y1429" s="236"/>
      <c r="AA1429" s="237"/>
      <c r="AJ1429" s="237"/>
      <c r="AL1429" s="236"/>
    </row>
    <row r="1430" spans="1:38" x14ac:dyDescent="0.3">
      <c r="A1430" s="236"/>
      <c r="C1430" s="236"/>
      <c r="X1430" s="236"/>
      <c r="Y1430" s="236"/>
      <c r="AA1430" s="237"/>
      <c r="AJ1430" s="237"/>
      <c r="AL1430" s="236"/>
    </row>
    <row r="1431" spans="1:38" x14ac:dyDescent="0.3">
      <c r="A1431" s="236"/>
      <c r="C1431" s="236"/>
      <c r="X1431" s="236"/>
      <c r="Y1431" s="236"/>
      <c r="AA1431" s="237"/>
      <c r="AJ1431" s="237"/>
      <c r="AL1431" s="236"/>
    </row>
    <row r="1432" spans="1:38" x14ac:dyDescent="0.3">
      <c r="A1432" s="236"/>
      <c r="C1432" s="236"/>
      <c r="X1432" s="236"/>
      <c r="Y1432" s="236"/>
      <c r="AA1432" s="237"/>
      <c r="AJ1432" s="237"/>
      <c r="AL1432" s="236"/>
    </row>
    <row r="1433" spans="1:38" x14ac:dyDescent="0.3">
      <c r="A1433" s="236"/>
      <c r="C1433" s="236"/>
      <c r="X1433" s="236"/>
      <c r="Y1433" s="236"/>
      <c r="AA1433" s="237"/>
      <c r="AJ1433" s="237"/>
      <c r="AL1433" s="236"/>
    </row>
    <row r="1434" spans="1:38" x14ac:dyDescent="0.3">
      <c r="A1434" s="236"/>
      <c r="C1434" s="236"/>
      <c r="X1434" s="236"/>
      <c r="Y1434" s="236"/>
      <c r="AA1434" s="237"/>
      <c r="AJ1434" s="237"/>
      <c r="AL1434" s="236"/>
    </row>
    <row r="1435" spans="1:38" x14ac:dyDescent="0.3">
      <c r="A1435" s="236"/>
      <c r="C1435" s="236"/>
      <c r="X1435" s="236"/>
      <c r="Y1435" s="236"/>
      <c r="AA1435" s="237"/>
      <c r="AJ1435" s="237"/>
      <c r="AL1435" s="236"/>
    </row>
    <row r="1436" spans="1:38" x14ac:dyDescent="0.3">
      <c r="A1436" s="236"/>
      <c r="C1436" s="236"/>
      <c r="X1436" s="236"/>
      <c r="Y1436" s="236"/>
      <c r="AA1436" s="237"/>
      <c r="AJ1436" s="237"/>
      <c r="AL1436" s="236"/>
    </row>
    <row r="1437" spans="1:38" x14ac:dyDescent="0.3">
      <c r="A1437" s="236"/>
      <c r="C1437" s="236"/>
      <c r="X1437" s="236"/>
      <c r="Y1437" s="236"/>
      <c r="AA1437" s="237"/>
      <c r="AJ1437" s="237"/>
      <c r="AL1437" s="236"/>
    </row>
    <row r="1438" spans="1:38" x14ac:dyDescent="0.3">
      <c r="A1438" s="236"/>
      <c r="C1438" s="236"/>
      <c r="X1438" s="236"/>
      <c r="Y1438" s="236"/>
      <c r="AA1438" s="237"/>
      <c r="AJ1438" s="237"/>
      <c r="AL1438" s="236"/>
    </row>
    <row r="1439" spans="1:38" x14ac:dyDescent="0.3">
      <c r="A1439" s="236"/>
      <c r="C1439" s="236"/>
      <c r="X1439" s="236"/>
      <c r="Y1439" s="236"/>
      <c r="AA1439" s="237"/>
      <c r="AJ1439" s="237"/>
      <c r="AL1439" s="236"/>
    </row>
    <row r="1440" spans="1:38" x14ac:dyDescent="0.3">
      <c r="A1440" s="236"/>
      <c r="C1440" s="236"/>
      <c r="X1440" s="236"/>
      <c r="Y1440" s="236"/>
      <c r="AA1440" s="237"/>
      <c r="AJ1440" s="237"/>
      <c r="AL1440" s="236"/>
    </row>
    <row r="1441" spans="1:38" x14ac:dyDescent="0.3">
      <c r="A1441" s="236"/>
      <c r="C1441" s="236"/>
      <c r="X1441" s="236"/>
      <c r="Y1441" s="236"/>
      <c r="AA1441" s="237"/>
      <c r="AJ1441" s="237"/>
      <c r="AL1441" s="236"/>
    </row>
    <row r="1442" spans="1:38" x14ac:dyDescent="0.3">
      <c r="A1442" s="236"/>
      <c r="C1442" s="236"/>
      <c r="X1442" s="236"/>
      <c r="Y1442" s="236"/>
      <c r="AA1442" s="237"/>
      <c r="AJ1442" s="237"/>
      <c r="AL1442" s="236"/>
    </row>
    <row r="1443" spans="1:38" x14ac:dyDescent="0.3">
      <c r="A1443" s="236"/>
      <c r="C1443" s="236"/>
      <c r="X1443" s="236"/>
      <c r="Y1443" s="236"/>
      <c r="AA1443" s="237"/>
      <c r="AJ1443" s="237"/>
      <c r="AL1443" s="236"/>
    </row>
    <row r="1444" spans="1:38" x14ac:dyDescent="0.3">
      <c r="A1444" s="236"/>
      <c r="C1444" s="236"/>
      <c r="X1444" s="236"/>
      <c r="Y1444" s="236"/>
      <c r="AA1444" s="237"/>
      <c r="AJ1444" s="237"/>
      <c r="AL1444" s="236"/>
    </row>
    <row r="1445" spans="1:38" x14ac:dyDescent="0.3">
      <c r="A1445" s="236"/>
      <c r="C1445" s="236"/>
      <c r="X1445" s="236"/>
      <c r="Y1445" s="236"/>
      <c r="AA1445" s="237"/>
      <c r="AJ1445" s="237"/>
      <c r="AL1445" s="236"/>
    </row>
    <row r="1446" spans="1:38" x14ac:dyDescent="0.3">
      <c r="A1446" s="236"/>
      <c r="C1446" s="236"/>
      <c r="X1446" s="236"/>
      <c r="Y1446" s="236"/>
      <c r="AA1446" s="237"/>
      <c r="AJ1446" s="237"/>
      <c r="AL1446" s="236"/>
    </row>
    <row r="1447" spans="1:38" x14ac:dyDescent="0.3">
      <c r="A1447" s="236"/>
      <c r="C1447" s="236"/>
      <c r="X1447" s="236"/>
      <c r="Y1447" s="236"/>
      <c r="AA1447" s="237"/>
      <c r="AJ1447" s="237"/>
      <c r="AL1447" s="236"/>
    </row>
    <row r="1448" spans="1:38" x14ac:dyDescent="0.3">
      <c r="A1448" s="236"/>
      <c r="C1448" s="236"/>
      <c r="X1448" s="236"/>
      <c r="Y1448" s="236"/>
      <c r="AA1448" s="237"/>
      <c r="AJ1448" s="237"/>
      <c r="AL1448" s="236"/>
    </row>
    <row r="1449" spans="1:38" x14ac:dyDescent="0.3">
      <c r="A1449" s="236"/>
      <c r="C1449" s="236"/>
      <c r="X1449" s="236"/>
      <c r="Y1449" s="236"/>
      <c r="AA1449" s="237"/>
      <c r="AJ1449" s="237"/>
      <c r="AL1449" s="236"/>
    </row>
    <row r="1450" spans="1:38" x14ac:dyDescent="0.3">
      <c r="A1450" s="236"/>
      <c r="C1450" s="236"/>
      <c r="X1450" s="236"/>
      <c r="Y1450" s="236"/>
      <c r="AA1450" s="237"/>
      <c r="AJ1450" s="237"/>
      <c r="AL1450" s="236"/>
    </row>
    <row r="1451" spans="1:38" x14ac:dyDescent="0.3">
      <c r="A1451" s="236"/>
      <c r="C1451" s="236"/>
      <c r="X1451" s="236"/>
      <c r="Y1451" s="236"/>
      <c r="AA1451" s="237"/>
      <c r="AJ1451" s="237"/>
      <c r="AL1451" s="236"/>
    </row>
    <row r="1452" spans="1:38" x14ac:dyDescent="0.3">
      <c r="A1452" s="236"/>
      <c r="C1452" s="236"/>
      <c r="X1452" s="236"/>
      <c r="Y1452" s="236"/>
      <c r="AA1452" s="237"/>
      <c r="AJ1452" s="237"/>
      <c r="AL1452" s="236"/>
    </row>
    <row r="1453" spans="1:38" x14ac:dyDescent="0.3">
      <c r="A1453" s="236"/>
      <c r="C1453" s="236"/>
      <c r="X1453" s="236"/>
      <c r="Y1453" s="236"/>
      <c r="AA1453" s="237"/>
      <c r="AJ1453" s="237"/>
      <c r="AL1453" s="236"/>
    </row>
    <row r="1454" spans="1:38" x14ac:dyDescent="0.3">
      <c r="A1454" s="236"/>
      <c r="C1454" s="236"/>
      <c r="X1454" s="236"/>
      <c r="Y1454" s="236"/>
      <c r="AA1454" s="237"/>
      <c r="AJ1454" s="237"/>
      <c r="AL1454" s="236"/>
    </row>
    <row r="1455" spans="1:38" x14ac:dyDescent="0.3">
      <c r="A1455" s="236"/>
      <c r="C1455" s="236"/>
      <c r="X1455" s="236"/>
      <c r="Y1455" s="236"/>
      <c r="AA1455" s="237"/>
      <c r="AJ1455" s="237"/>
      <c r="AL1455" s="236"/>
    </row>
    <row r="1456" spans="1:38" x14ac:dyDescent="0.3">
      <c r="A1456" s="236"/>
      <c r="C1456" s="236"/>
      <c r="X1456" s="236"/>
      <c r="Y1456" s="236"/>
      <c r="AA1456" s="237"/>
      <c r="AJ1456" s="237"/>
      <c r="AL1456" s="236"/>
    </row>
    <row r="1457" spans="1:38" x14ac:dyDescent="0.3">
      <c r="A1457" s="236"/>
      <c r="C1457" s="236"/>
      <c r="X1457" s="236"/>
      <c r="Y1457" s="236"/>
      <c r="AA1457" s="237"/>
      <c r="AJ1457" s="237"/>
      <c r="AL1457" s="236"/>
    </row>
    <row r="1458" spans="1:38" x14ac:dyDescent="0.3">
      <c r="A1458" s="236"/>
      <c r="C1458" s="236"/>
      <c r="X1458" s="236"/>
      <c r="Y1458" s="236"/>
      <c r="AA1458" s="237"/>
      <c r="AJ1458" s="237"/>
      <c r="AL1458" s="236"/>
    </row>
    <row r="1459" spans="1:38" x14ac:dyDescent="0.3">
      <c r="A1459" s="236"/>
      <c r="C1459" s="236"/>
      <c r="X1459" s="236"/>
      <c r="Y1459" s="236"/>
      <c r="AA1459" s="237"/>
      <c r="AJ1459" s="237"/>
      <c r="AL1459" s="236"/>
    </row>
    <row r="1460" spans="1:38" x14ac:dyDescent="0.3">
      <c r="A1460" s="236"/>
      <c r="C1460" s="236"/>
      <c r="X1460" s="236"/>
      <c r="Y1460" s="236"/>
      <c r="AA1460" s="237"/>
      <c r="AJ1460" s="237"/>
      <c r="AL1460" s="236"/>
    </row>
    <row r="1461" spans="1:38" x14ac:dyDescent="0.3">
      <c r="A1461" s="236"/>
      <c r="C1461" s="236"/>
      <c r="X1461" s="236"/>
      <c r="Y1461" s="236"/>
      <c r="AA1461" s="237"/>
      <c r="AJ1461" s="237"/>
      <c r="AL1461" s="236"/>
    </row>
    <row r="1462" spans="1:38" x14ac:dyDescent="0.3">
      <c r="A1462" s="236"/>
      <c r="C1462" s="236"/>
      <c r="X1462" s="236"/>
      <c r="Y1462" s="236"/>
      <c r="AA1462" s="237"/>
      <c r="AJ1462" s="237"/>
      <c r="AL1462" s="236"/>
    </row>
    <row r="1463" spans="1:38" x14ac:dyDescent="0.3">
      <c r="A1463" s="236"/>
      <c r="C1463" s="236"/>
      <c r="X1463" s="236"/>
      <c r="Y1463" s="236"/>
      <c r="AA1463" s="237"/>
      <c r="AJ1463" s="237"/>
      <c r="AL1463" s="236"/>
    </row>
    <row r="1464" spans="1:38" x14ac:dyDescent="0.3">
      <c r="A1464" s="236"/>
      <c r="C1464" s="236"/>
      <c r="X1464" s="236"/>
      <c r="Y1464" s="236"/>
      <c r="AA1464" s="237"/>
      <c r="AJ1464" s="237"/>
      <c r="AL1464" s="236"/>
    </row>
    <row r="1465" spans="1:38" x14ac:dyDescent="0.3">
      <c r="A1465" s="236"/>
      <c r="C1465" s="236"/>
      <c r="X1465" s="236"/>
      <c r="Y1465" s="236"/>
      <c r="AA1465" s="237"/>
      <c r="AJ1465" s="237"/>
      <c r="AL1465" s="236"/>
    </row>
    <row r="1466" spans="1:38" x14ac:dyDescent="0.3">
      <c r="A1466" s="236"/>
      <c r="C1466" s="236"/>
      <c r="X1466" s="236"/>
      <c r="Y1466" s="236"/>
      <c r="AA1466" s="237"/>
      <c r="AJ1466" s="237"/>
      <c r="AL1466" s="236"/>
    </row>
    <row r="1467" spans="1:38" x14ac:dyDescent="0.3">
      <c r="A1467" s="236"/>
      <c r="C1467" s="236"/>
      <c r="X1467" s="236"/>
      <c r="Y1467" s="236"/>
      <c r="AA1467" s="237"/>
      <c r="AJ1467" s="237"/>
      <c r="AL1467" s="236"/>
    </row>
    <row r="1468" spans="1:38" x14ac:dyDescent="0.3">
      <c r="A1468" s="236"/>
      <c r="C1468" s="236"/>
      <c r="X1468" s="236"/>
      <c r="Y1468" s="236"/>
      <c r="AA1468" s="237"/>
      <c r="AJ1468" s="237"/>
      <c r="AL1468" s="236"/>
    </row>
    <row r="1469" spans="1:38" x14ac:dyDescent="0.3">
      <c r="A1469" s="236"/>
      <c r="C1469" s="236"/>
      <c r="X1469" s="236"/>
      <c r="Y1469" s="236"/>
      <c r="AA1469" s="237"/>
      <c r="AJ1469" s="237"/>
      <c r="AL1469" s="236"/>
    </row>
    <row r="1470" spans="1:38" x14ac:dyDescent="0.3">
      <c r="A1470" s="236"/>
      <c r="C1470" s="236"/>
      <c r="X1470" s="236"/>
      <c r="Y1470" s="236"/>
      <c r="AA1470" s="237"/>
      <c r="AJ1470" s="237"/>
      <c r="AL1470" s="236"/>
    </row>
    <row r="1471" spans="1:38" x14ac:dyDescent="0.3">
      <c r="A1471" s="236"/>
      <c r="C1471" s="236"/>
      <c r="X1471" s="236"/>
      <c r="Y1471" s="236"/>
      <c r="AA1471" s="237"/>
      <c r="AJ1471" s="237"/>
      <c r="AL1471" s="236"/>
    </row>
    <row r="1472" spans="1:38" x14ac:dyDescent="0.3">
      <c r="A1472" s="236"/>
      <c r="C1472" s="236"/>
      <c r="X1472" s="236"/>
      <c r="Y1472" s="236"/>
      <c r="AA1472" s="237"/>
      <c r="AJ1472" s="237"/>
      <c r="AL1472" s="236"/>
    </row>
    <row r="1473" spans="1:38" x14ac:dyDescent="0.3">
      <c r="A1473" s="236"/>
      <c r="C1473" s="236"/>
      <c r="X1473" s="236"/>
      <c r="Y1473" s="236"/>
      <c r="AA1473" s="237"/>
      <c r="AJ1473" s="237"/>
      <c r="AL1473" s="236"/>
    </row>
    <row r="1474" spans="1:38" x14ac:dyDescent="0.3">
      <c r="A1474" s="236"/>
      <c r="C1474" s="236"/>
      <c r="X1474" s="236"/>
      <c r="Y1474" s="236"/>
      <c r="AA1474" s="237"/>
      <c r="AJ1474" s="237"/>
      <c r="AL1474" s="236"/>
    </row>
    <row r="1475" spans="1:38" x14ac:dyDescent="0.3">
      <c r="A1475" s="236"/>
      <c r="C1475" s="236"/>
      <c r="X1475" s="236"/>
      <c r="Y1475" s="236"/>
      <c r="AA1475" s="237"/>
      <c r="AJ1475" s="237"/>
      <c r="AL1475" s="236"/>
    </row>
    <row r="1476" spans="1:38" x14ac:dyDescent="0.3">
      <c r="A1476" s="236"/>
      <c r="C1476" s="236"/>
      <c r="X1476" s="236"/>
      <c r="Y1476" s="236"/>
      <c r="AA1476" s="237"/>
      <c r="AJ1476" s="237"/>
      <c r="AL1476" s="236"/>
    </row>
    <row r="1477" spans="1:38" x14ac:dyDescent="0.3">
      <c r="A1477" s="236"/>
      <c r="C1477" s="236"/>
      <c r="X1477" s="236"/>
      <c r="Y1477" s="236"/>
      <c r="AA1477" s="237"/>
      <c r="AJ1477" s="237"/>
      <c r="AL1477" s="236"/>
    </row>
    <row r="1478" spans="1:38" x14ac:dyDescent="0.3">
      <c r="A1478" s="236"/>
      <c r="C1478" s="236"/>
      <c r="X1478" s="236"/>
      <c r="Y1478" s="236"/>
      <c r="AA1478" s="237"/>
      <c r="AJ1478" s="237"/>
      <c r="AL1478" s="236"/>
    </row>
    <row r="1479" spans="1:38" x14ac:dyDescent="0.3">
      <c r="A1479" s="236"/>
      <c r="C1479" s="236"/>
      <c r="X1479" s="236"/>
      <c r="Y1479" s="236"/>
      <c r="AA1479" s="237"/>
      <c r="AJ1479" s="237"/>
      <c r="AL1479" s="236"/>
    </row>
    <row r="1480" spans="1:38" x14ac:dyDescent="0.3">
      <c r="A1480" s="236"/>
      <c r="C1480" s="236"/>
      <c r="X1480" s="236"/>
      <c r="Y1480" s="236"/>
      <c r="AA1480" s="237"/>
      <c r="AJ1480" s="237"/>
      <c r="AL1480" s="236"/>
    </row>
    <row r="1481" spans="1:38" x14ac:dyDescent="0.3">
      <c r="A1481" s="236"/>
      <c r="C1481" s="236"/>
      <c r="X1481" s="236"/>
      <c r="Y1481" s="236"/>
      <c r="AA1481" s="237"/>
      <c r="AJ1481" s="237"/>
      <c r="AL1481" s="236"/>
    </row>
    <row r="1482" spans="1:38" x14ac:dyDescent="0.3">
      <c r="A1482" s="236"/>
      <c r="C1482" s="236"/>
      <c r="X1482" s="236"/>
      <c r="Y1482" s="236"/>
      <c r="AA1482" s="237"/>
      <c r="AJ1482" s="237"/>
      <c r="AL1482" s="236"/>
    </row>
    <row r="1483" spans="1:38" x14ac:dyDescent="0.3">
      <c r="A1483" s="236"/>
      <c r="C1483" s="236"/>
      <c r="X1483" s="236"/>
      <c r="Y1483" s="236"/>
      <c r="AA1483" s="237"/>
      <c r="AJ1483" s="237"/>
      <c r="AL1483" s="236"/>
    </row>
    <row r="1484" spans="1:38" x14ac:dyDescent="0.3">
      <c r="A1484" s="236"/>
      <c r="C1484" s="236"/>
      <c r="X1484" s="236"/>
      <c r="Y1484" s="236"/>
      <c r="AA1484" s="237"/>
      <c r="AJ1484" s="237"/>
      <c r="AL1484" s="236"/>
    </row>
    <row r="1485" spans="1:38" x14ac:dyDescent="0.3">
      <c r="A1485" s="236"/>
      <c r="C1485" s="236"/>
      <c r="X1485" s="236"/>
      <c r="Y1485" s="236"/>
      <c r="AA1485" s="237"/>
      <c r="AJ1485" s="237"/>
      <c r="AL1485" s="236"/>
    </row>
    <row r="1486" spans="1:38" x14ac:dyDescent="0.3">
      <c r="A1486" s="236"/>
      <c r="C1486" s="236"/>
      <c r="X1486" s="236"/>
      <c r="Y1486" s="236"/>
      <c r="AA1486" s="237"/>
      <c r="AJ1486" s="237"/>
      <c r="AL1486" s="236"/>
    </row>
    <row r="1487" spans="1:38" x14ac:dyDescent="0.3">
      <c r="A1487" s="236"/>
      <c r="C1487" s="236"/>
      <c r="X1487" s="236"/>
      <c r="Y1487" s="236"/>
      <c r="AA1487" s="237"/>
      <c r="AJ1487" s="237"/>
      <c r="AL1487" s="236"/>
    </row>
    <row r="1488" spans="1:38" x14ac:dyDescent="0.3">
      <c r="A1488" s="236"/>
      <c r="C1488" s="236"/>
      <c r="X1488" s="236"/>
      <c r="Y1488" s="236"/>
      <c r="AA1488" s="237"/>
      <c r="AJ1488" s="237"/>
      <c r="AL1488" s="236"/>
    </row>
    <row r="1489" spans="1:38" x14ac:dyDescent="0.3">
      <c r="A1489" s="236"/>
      <c r="C1489" s="236"/>
      <c r="X1489" s="236"/>
      <c r="Y1489" s="236"/>
      <c r="AA1489" s="237"/>
      <c r="AJ1489" s="237"/>
      <c r="AL1489" s="236"/>
    </row>
    <row r="1490" spans="1:38" x14ac:dyDescent="0.3">
      <c r="A1490" s="236"/>
      <c r="C1490" s="236"/>
      <c r="X1490" s="236"/>
      <c r="Y1490" s="236"/>
      <c r="AA1490" s="237"/>
      <c r="AJ1490" s="237"/>
      <c r="AL1490" s="236"/>
    </row>
    <row r="1491" spans="1:38" x14ac:dyDescent="0.3">
      <c r="A1491" s="236"/>
      <c r="C1491" s="236"/>
      <c r="X1491" s="236"/>
      <c r="Y1491" s="236"/>
      <c r="AA1491" s="237"/>
      <c r="AJ1491" s="237"/>
      <c r="AL1491" s="236"/>
    </row>
    <row r="1492" spans="1:38" x14ac:dyDescent="0.3">
      <c r="A1492" s="236"/>
      <c r="C1492" s="236"/>
      <c r="X1492" s="236"/>
      <c r="Y1492" s="236"/>
      <c r="AA1492" s="237"/>
      <c r="AJ1492" s="237"/>
      <c r="AL1492" s="236"/>
    </row>
    <row r="1493" spans="1:38" x14ac:dyDescent="0.3">
      <c r="A1493" s="236"/>
      <c r="C1493" s="236"/>
      <c r="X1493" s="236"/>
      <c r="Y1493" s="236"/>
      <c r="AA1493" s="237"/>
      <c r="AJ1493" s="237"/>
      <c r="AL1493" s="236"/>
    </row>
    <row r="1494" spans="1:38" x14ac:dyDescent="0.3">
      <c r="A1494" s="236"/>
      <c r="C1494" s="236"/>
      <c r="X1494" s="236"/>
      <c r="Y1494" s="236"/>
      <c r="AA1494" s="237"/>
      <c r="AJ1494" s="237"/>
      <c r="AL1494" s="236"/>
    </row>
    <row r="1495" spans="1:38" x14ac:dyDescent="0.3">
      <c r="A1495" s="236"/>
      <c r="C1495" s="236"/>
      <c r="X1495" s="236"/>
      <c r="Y1495" s="236"/>
      <c r="AA1495" s="237"/>
      <c r="AJ1495" s="237"/>
      <c r="AL1495" s="236"/>
    </row>
    <row r="1496" spans="1:38" x14ac:dyDescent="0.3">
      <c r="A1496" s="236"/>
      <c r="C1496" s="236"/>
      <c r="X1496" s="236"/>
      <c r="Y1496" s="236"/>
      <c r="AA1496" s="237"/>
      <c r="AJ1496" s="237"/>
      <c r="AL1496" s="236"/>
    </row>
    <row r="1497" spans="1:38" x14ac:dyDescent="0.3">
      <c r="A1497" s="236"/>
      <c r="C1497" s="236"/>
      <c r="X1497" s="236"/>
      <c r="Y1497" s="236"/>
      <c r="AA1497" s="237"/>
      <c r="AJ1497" s="237"/>
      <c r="AL1497" s="236"/>
    </row>
    <row r="1498" spans="1:38" x14ac:dyDescent="0.3">
      <c r="A1498" s="236"/>
      <c r="C1498" s="236"/>
      <c r="X1498" s="236"/>
      <c r="Y1498" s="236"/>
      <c r="AA1498" s="237"/>
      <c r="AJ1498" s="237"/>
      <c r="AL1498" s="236"/>
    </row>
    <row r="1499" spans="1:38" x14ac:dyDescent="0.3">
      <c r="A1499" s="236"/>
      <c r="C1499" s="236"/>
      <c r="X1499" s="236"/>
      <c r="Y1499" s="236"/>
      <c r="AA1499" s="237"/>
      <c r="AJ1499" s="237"/>
      <c r="AL1499" s="236"/>
    </row>
    <row r="1500" spans="1:38" x14ac:dyDescent="0.3">
      <c r="A1500" s="236"/>
      <c r="C1500" s="236"/>
      <c r="X1500" s="236"/>
      <c r="Y1500" s="236"/>
      <c r="AA1500" s="237"/>
      <c r="AJ1500" s="237"/>
      <c r="AL1500" s="236"/>
    </row>
    <row r="1501" spans="1:38" x14ac:dyDescent="0.3">
      <c r="A1501" s="236"/>
      <c r="C1501" s="236"/>
      <c r="X1501" s="236"/>
      <c r="Y1501" s="236"/>
      <c r="AA1501" s="237"/>
      <c r="AJ1501" s="237"/>
      <c r="AL1501" s="236"/>
    </row>
    <row r="1502" spans="1:38" x14ac:dyDescent="0.3">
      <c r="A1502" s="236"/>
      <c r="C1502" s="236"/>
      <c r="X1502" s="236"/>
      <c r="Y1502" s="236"/>
      <c r="AA1502" s="237"/>
      <c r="AJ1502" s="237"/>
      <c r="AL1502" s="236"/>
    </row>
    <row r="1503" spans="1:38" x14ac:dyDescent="0.3">
      <c r="A1503" s="236"/>
      <c r="C1503" s="236"/>
      <c r="X1503" s="236"/>
      <c r="Y1503" s="236"/>
      <c r="AA1503" s="237"/>
      <c r="AJ1503" s="237"/>
      <c r="AL1503" s="236"/>
    </row>
    <row r="1504" spans="1:38" x14ac:dyDescent="0.3">
      <c r="A1504" s="236"/>
      <c r="C1504" s="236"/>
      <c r="X1504" s="236"/>
      <c r="Y1504" s="236"/>
      <c r="AA1504" s="237"/>
      <c r="AJ1504" s="237"/>
      <c r="AL1504" s="236"/>
    </row>
    <row r="1505" spans="1:38" x14ac:dyDescent="0.3">
      <c r="A1505" s="236"/>
      <c r="C1505" s="236"/>
      <c r="X1505" s="236"/>
      <c r="Y1505" s="236"/>
      <c r="AA1505" s="237"/>
      <c r="AJ1505" s="237"/>
      <c r="AL1505" s="236"/>
    </row>
    <row r="1506" spans="1:38" x14ac:dyDescent="0.3">
      <c r="A1506" s="236"/>
      <c r="C1506" s="236"/>
      <c r="X1506" s="236"/>
      <c r="Y1506" s="236"/>
      <c r="AA1506" s="237"/>
      <c r="AJ1506" s="237"/>
      <c r="AL1506" s="236"/>
    </row>
    <row r="1507" spans="1:38" x14ac:dyDescent="0.3">
      <c r="A1507" s="236"/>
      <c r="C1507" s="236"/>
      <c r="X1507" s="236"/>
      <c r="Y1507" s="236"/>
      <c r="AA1507" s="237"/>
      <c r="AJ1507" s="237"/>
      <c r="AL1507" s="236"/>
    </row>
    <row r="1508" spans="1:38" x14ac:dyDescent="0.3">
      <c r="A1508" s="236"/>
      <c r="C1508" s="236"/>
      <c r="X1508" s="236"/>
      <c r="Y1508" s="236"/>
      <c r="AA1508" s="237"/>
      <c r="AJ1508" s="237"/>
      <c r="AL1508" s="236"/>
    </row>
    <row r="1509" spans="1:38" x14ac:dyDescent="0.3">
      <c r="A1509" s="236"/>
      <c r="C1509" s="236"/>
      <c r="X1509" s="236"/>
      <c r="Y1509" s="236"/>
      <c r="AA1509" s="237"/>
      <c r="AJ1509" s="237"/>
      <c r="AL1509" s="236"/>
    </row>
    <row r="1510" spans="1:38" x14ac:dyDescent="0.3">
      <c r="A1510" s="236"/>
      <c r="C1510" s="236"/>
      <c r="X1510" s="236"/>
      <c r="Y1510" s="236"/>
      <c r="AA1510" s="237"/>
      <c r="AJ1510" s="237"/>
      <c r="AL1510" s="236"/>
    </row>
    <row r="1511" spans="1:38" x14ac:dyDescent="0.3">
      <c r="A1511" s="236"/>
      <c r="C1511" s="236"/>
      <c r="X1511" s="236"/>
      <c r="Y1511" s="236"/>
      <c r="AA1511" s="237"/>
      <c r="AJ1511" s="237"/>
      <c r="AL1511" s="236"/>
    </row>
    <row r="1512" spans="1:38" x14ac:dyDescent="0.3">
      <c r="A1512" s="236"/>
      <c r="C1512" s="236"/>
      <c r="X1512" s="236"/>
      <c r="Y1512" s="236"/>
      <c r="AA1512" s="237"/>
      <c r="AJ1512" s="237"/>
      <c r="AL1512" s="236"/>
    </row>
    <row r="1513" spans="1:38" x14ac:dyDescent="0.3">
      <c r="A1513" s="236"/>
      <c r="C1513" s="236"/>
      <c r="X1513" s="236"/>
      <c r="Y1513" s="236"/>
      <c r="AA1513" s="237"/>
      <c r="AJ1513" s="237"/>
      <c r="AL1513" s="236"/>
    </row>
    <row r="1514" spans="1:38" x14ac:dyDescent="0.3">
      <c r="A1514" s="236"/>
      <c r="C1514" s="236"/>
      <c r="X1514" s="236"/>
      <c r="Y1514" s="236"/>
      <c r="AA1514" s="237"/>
      <c r="AJ1514" s="237"/>
      <c r="AL1514" s="236"/>
    </row>
    <row r="1515" spans="1:38" x14ac:dyDescent="0.3">
      <c r="A1515" s="236"/>
      <c r="C1515" s="236"/>
      <c r="X1515" s="236"/>
      <c r="Y1515" s="236"/>
      <c r="AA1515" s="237"/>
      <c r="AJ1515" s="237"/>
      <c r="AL1515" s="236"/>
    </row>
    <row r="1516" spans="1:38" x14ac:dyDescent="0.3">
      <c r="A1516" s="236"/>
      <c r="C1516" s="236"/>
      <c r="X1516" s="236"/>
      <c r="Y1516" s="236"/>
      <c r="AA1516" s="237"/>
      <c r="AJ1516" s="237"/>
      <c r="AL1516" s="236"/>
    </row>
    <row r="1517" spans="1:38" x14ac:dyDescent="0.3">
      <c r="A1517" s="236"/>
      <c r="C1517" s="236"/>
      <c r="X1517" s="236"/>
      <c r="Y1517" s="236"/>
      <c r="AA1517" s="237"/>
      <c r="AJ1517" s="237"/>
      <c r="AL1517" s="236"/>
    </row>
    <row r="1518" spans="1:38" x14ac:dyDescent="0.3">
      <c r="A1518" s="236"/>
      <c r="C1518" s="236"/>
      <c r="X1518" s="236"/>
      <c r="Y1518" s="236"/>
      <c r="AA1518" s="237"/>
      <c r="AJ1518" s="237"/>
      <c r="AL1518" s="236"/>
    </row>
    <row r="1519" spans="1:38" x14ac:dyDescent="0.3">
      <c r="A1519" s="236"/>
      <c r="C1519" s="236"/>
      <c r="X1519" s="236"/>
      <c r="Y1519" s="236"/>
      <c r="AA1519" s="237"/>
      <c r="AJ1519" s="237"/>
      <c r="AL1519" s="236"/>
    </row>
    <row r="1520" spans="1:38" x14ac:dyDescent="0.3">
      <c r="A1520" s="236"/>
      <c r="C1520" s="236"/>
      <c r="X1520" s="236"/>
      <c r="Y1520" s="236"/>
      <c r="AA1520" s="237"/>
      <c r="AJ1520" s="237"/>
      <c r="AL1520" s="236"/>
    </row>
    <row r="1521" spans="1:38" x14ac:dyDescent="0.3">
      <c r="A1521" s="236"/>
      <c r="C1521" s="236"/>
      <c r="X1521" s="236"/>
      <c r="Y1521" s="236"/>
      <c r="AA1521" s="237"/>
      <c r="AJ1521" s="237"/>
      <c r="AL1521" s="236"/>
    </row>
    <row r="1522" spans="1:38" x14ac:dyDescent="0.3">
      <c r="A1522" s="236"/>
      <c r="C1522" s="236"/>
      <c r="X1522" s="236"/>
      <c r="Y1522" s="236"/>
      <c r="AA1522" s="237"/>
      <c r="AJ1522" s="237"/>
      <c r="AL1522" s="236"/>
    </row>
    <row r="1523" spans="1:38" x14ac:dyDescent="0.3">
      <c r="A1523" s="236"/>
      <c r="C1523" s="236"/>
      <c r="X1523" s="236"/>
      <c r="Y1523" s="236"/>
      <c r="AA1523" s="237"/>
      <c r="AJ1523" s="237"/>
      <c r="AL1523" s="236"/>
    </row>
    <row r="1524" spans="1:38" x14ac:dyDescent="0.3">
      <c r="A1524" s="236"/>
      <c r="C1524" s="236"/>
      <c r="X1524" s="236"/>
      <c r="Y1524" s="236"/>
      <c r="AA1524" s="237"/>
      <c r="AJ1524" s="237"/>
      <c r="AL1524" s="236"/>
    </row>
    <row r="1525" spans="1:38" x14ac:dyDescent="0.3">
      <c r="A1525" s="236"/>
      <c r="C1525" s="236"/>
      <c r="X1525" s="236"/>
      <c r="Y1525" s="236"/>
      <c r="AA1525" s="237"/>
      <c r="AJ1525" s="237"/>
      <c r="AL1525" s="236"/>
    </row>
    <row r="1526" spans="1:38" x14ac:dyDescent="0.3">
      <c r="A1526" s="236"/>
      <c r="C1526" s="236"/>
      <c r="X1526" s="236"/>
      <c r="Y1526" s="236"/>
      <c r="AA1526" s="237"/>
      <c r="AJ1526" s="237"/>
      <c r="AL1526" s="236"/>
    </row>
    <row r="1527" spans="1:38" x14ac:dyDescent="0.3">
      <c r="A1527" s="236"/>
      <c r="C1527" s="236"/>
      <c r="X1527" s="236"/>
      <c r="Y1527" s="236"/>
      <c r="AA1527" s="237"/>
      <c r="AJ1527" s="237"/>
      <c r="AL1527" s="236"/>
    </row>
    <row r="1528" spans="1:38" x14ac:dyDescent="0.3">
      <c r="A1528" s="236"/>
      <c r="C1528" s="236"/>
      <c r="X1528" s="236"/>
      <c r="Y1528" s="236"/>
      <c r="AA1528" s="237"/>
      <c r="AJ1528" s="237"/>
      <c r="AL1528" s="236"/>
    </row>
    <row r="1529" spans="1:38" x14ac:dyDescent="0.3">
      <c r="A1529" s="236"/>
      <c r="C1529" s="236"/>
      <c r="X1529" s="236"/>
      <c r="Y1529" s="236"/>
      <c r="AA1529" s="237"/>
      <c r="AJ1529" s="237"/>
      <c r="AL1529" s="236"/>
    </row>
    <row r="1530" spans="1:38" x14ac:dyDescent="0.3">
      <c r="A1530" s="236"/>
      <c r="C1530" s="236"/>
      <c r="X1530" s="236"/>
      <c r="Y1530" s="236"/>
      <c r="AA1530" s="237"/>
      <c r="AJ1530" s="237"/>
      <c r="AL1530" s="236"/>
    </row>
    <row r="1531" spans="1:38" x14ac:dyDescent="0.3">
      <c r="A1531" s="236"/>
      <c r="C1531" s="236"/>
      <c r="X1531" s="236"/>
      <c r="Y1531" s="236"/>
      <c r="AA1531" s="237"/>
      <c r="AJ1531" s="237"/>
      <c r="AL1531" s="236"/>
    </row>
    <row r="1532" spans="1:38" x14ac:dyDescent="0.3">
      <c r="A1532" s="236"/>
      <c r="C1532" s="236"/>
      <c r="X1532" s="236"/>
      <c r="Y1532" s="236"/>
      <c r="AA1532" s="237"/>
      <c r="AJ1532" s="237"/>
      <c r="AL1532" s="236"/>
    </row>
    <row r="1533" spans="1:38" x14ac:dyDescent="0.3">
      <c r="A1533" s="236"/>
      <c r="C1533" s="236"/>
      <c r="X1533" s="236"/>
      <c r="Y1533" s="236"/>
      <c r="AA1533" s="237"/>
      <c r="AJ1533" s="237"/>
      <c r="AL1533" s="236"/>
    </row>
    <row r="1534" spans="1:38" x14ac:dyDescent="0.3">
      <c r="A1534" s="236"/>
      <c r="C1534" s="236"/>
      <c r="X1534" s="236"/>
      <c r="Y1534" s="236"/>
      <c r="AA1534" s="237"/>
      <c r="AJ1534" s="237"/>
      <c r="AL1534" s="236"/>
    </row>
    <row r="1535" spans="1:38" x14ac:dyDescent="0.3">
      <c r="A1535" s="236"/>
      <c r="C1535" s="236"/>
      <c r="X1535" s="236"/>
      <c r="Y1535" s="236"/>
      <c r="AA1535" s="237"/>
      <c r="AJ1535" s="237"/>
      <c r="AL1535" s="236"/>
    </row>
    <row r="1536" spans="1:38" x14ac:dyDescent="0.3">
      <c r="A1536" s="236"/>
      <c r="C1536" s="236"/>
      <c r="X1536" s="236"/>
      <c r="Y1536" s="236"/>
      <c r="AA1536" s="237"/>
      <c r="AJ1536" s="237"/>
      <c r="AL1536" s="236"/>
    </row>
    <row r="1537" spans="1:38" x14ac:dyDescent="0.3">
      <c r="A1537" s="236"/>
      <c r="C1537" s="236"/>
      <c r="X1537" s="236"/>
      <c r="Y1537" s="236"/>
      <c r="AA1537" s="237"/>
      <c r="AJ1537" s="237"/>
      <c r="AL1537" s="236"/>
    </row>
    <row r="1538" spans="1:38" x14ac:dyDescent="0.3">
      <c r="A1538" s="236"/>
      <c r="C1538" s="236"/>
      <c r="X1538" s="236"/>
      <c r="Y1538" s="236"/>
      <c r="AA1538" s="237"/>
      <c r="AJ1538" s="237"/>
      <c r="AL1538" s="236"/>
    </row>
    <row r="1539" spans="1:38" x14ac:dyDescent="0.3">
      <c r="A1539" s="236"/>
      <c r="C1539" s="236"/>
      <c r="X1539" s="236"/>
      <c r="Y1539" s="236"/>
      <c r="AA1539" s="237"/>
      <c r="AJ1539" s="237"/>
      <c r="AL1539" s="236"/>
    </row>
    <row r="1540" spans="1:38" x14ac:dyDescent="0.3">
      <c r="A1540" s="236"/>
      <c r="C1540" s="236"/>
      <c r="X1540" s="236"/>
      <c r="Y1540" s="236"/>
      <c r="AA1540" s="237"/>
      <c r="AJ1540" s="237"/>
      <c r="AL1540" s="236"/>
    </row>
    <row r="1541" spans="1:38" x14ac:dyDescent="0.3">
      <c r="A1541" s="236"/>
      <c r="C1541" s="236"/>
      <c r="X1541" s="236"/>
      <c r="Y1541" s="236"/>
      <c r="AA1541" s="237"/>
      <c r="AJ1541" s="237"/>
      <c r="AL1541" s="236"/>
    </row>
    <row r="1542" spans="1:38" x14ac:dyDescent="0.3">
      <c r="A1542" s="236"/>
      <c r="C1542" s="236"/>
      <c r="X1542" s="236"/>
      <c r="Y1542" s="236"/>
      <c r="AA1542" s="237"/>
      <c r="AJ1542" s="237"/>
      <c r="AL1542" s="236"/>
    </row>
    <row r="1543" spans="1:38" x14ac:dyDescent="0.3">
      <c r="A1543" s="236"/>
      <c r="C1543" s="236"/>
      <c r="X1543" s="236"/>
      <c r="Y1543" s="236"/>
      <c r="AA1543" s="237"/>
      <c r="AJ1543" s="237"/>
      <c r="AL1543" s="236"/>
    </row>
    <row r="1544" spans="1:38" x14ac:dyDescent="0.3">
      <c r="A1544" s="236"/>
      <c r="C1544" s="236"/>
      <c r="X1544" s="236"/>
      <c r="Y1544" s="236"/>
      <c r="AA1544" s="237"/>
      <c r="AJ1544" s="237"/>
      <c r="AL1544" s="236"/>
    </row>
    <row r="1545" spans="1:38" x14ac:dyDescent="0.3">
      <c r="A1545" s="236"/>
      <c r="C1545" s="236"/>
      <c r="X1545" s="236"/>
      <c r="Y1545" s="236"/>
      <c r="AA1545" s="237"/>
      <c r="AJ1545" s="237"/>
      <c r="AL1545" s="236"/>
    </row>
    <row r="1546" spans="1:38" x14ac:dyDescent="0.3">
      <c r="A1546" s="236"/>
      <c r="C1546" s="236"/>
      <c r="X1546" s="236"/>
      <c r="Y1546" s="236"/>
      <c r="AA1546" s="237"/>
      <c r="AJ1546" s="237"/>
      <c r="AL1546" s="236"/>
    </row>
    <row r="1547" spans="1:38" x14ac:dyDescent="0.3">
      <c r="A1547" s="236"/>
      <c r="C1547" s="236"/>
      <c r="X1547" s="236"/>
      <c r="Y1547" s="236"/>
      <c r="AA1547" s="237"/>
      <c r="AJ1547" s="237"/>
      <c r="AL1547" s="236"/>
    </row>
    <row r="1548" spans="1:38" x14ac:dyDescent="0.3">
      <c r="A1548" s="236"/>
      <c r="C1548" s="236"/>
      <c r="X1548" s="236"/>
      <c r="Y1548" s="236"/>
      <c r="AA1548" s="237"/>
      <c r="AJ1548" s="237"/>
      <c r="AL1548" s="236"/>
    </row>
    <row r="1549" spans="1:38" x14ac:dyDescent="0.3">
      <c r="A1549" s="236"/>
      <c r="C1549" s="236"/>
      <c r="X1549" s="236"/>
      <c r="Y1549" s="236"/>
      <c r="AA1549" s="237"/>
      <c r="AJ1549" s="237"/>
      <c r="AL1549" s="236"/>
    </row>
    <row r="1550" spans="1:38" x14ac:dyDescent="0.3">
      <c r="A1550" s="236"/>
      <c r="C1550" s="236"/>
      <c r="X1550" s="236"/>
      <c r="Y1550" s="236"/>
      <c r="AA1550" s="237"/>
      <c r="AJ1550" s="237"/>
      <c r="AL1550" s="236"/>
    </row>
    <row r="1551" spans="1:38" x14ac:dyDescent="0.3">
      <c r="A1551" s="236"/>
      <c r="C1551" s="236"/>
      <c r="X1551" s="236"/>
      <c r="Y1551" s="236"/>
      <c r="AA1551" s="237"/>
      <c r="AJ1551" s="237"/>
      <c r="AL1551" s="236"/>
    </row>
    <row r="1552" spans="1:38" x14ac:dyDescent="0.3">
      <c r="A1552" s="236"/>
      <c r="C1552" s="236"/>
      <c r="X1552" s="236"/>
      <c r="Y1552" s="236"/>
      <c r="AA1552" s="237"/>
      <c r="AJ1552" s="237"/>
      <c r="AL1552" s="236"/>
    </row>
    <row r="1553" spans="1:38" x14ac:dyDescent="0.3">
      <c r="A1553" s="236"/>
      <c r="C1553" s="236"/>
      <c r="X1553" s="236"/>
      <c r="Y1553" s="236"/>
      <c r="AA1553" s="237"/>
      <c r="AJ1553" s="237"/>
      <c r="AL1553" s="236"/>
    </row>
    <row r="1554" spans="1:38" x14ac:dyDescent="0.3">
      <c r="A1554" s="236"/>
      <c r="C1554" s="236"/>
      <c r="X1554" s="236"/>
      <c r="Y1554" s="236"/>
      <c r="AA1554" s="237"/>
      <c r="AJ1554" s="237"/>
      <c r="AL1554" s="236"/>
    </row>
    <row r="1555" spans="1:38" x14ac:dyDescent="0.3">
      <c r="A1555" s="236"/>
      <c r="C1555" s="236"/>
      <c r="X1555" s="236"/>
      <c r="Y1555" s="236"/>
      <c r="AA1555" s="237"/>
      <c r="AJ1555" s="237"/>
      <c r="AL1555" s="236"/>
    </row>
    <row r="1556" spans="1:38" x14ac:dyDescent="0.3">
      <c r="A1556" s="236"/>
      <c r="C1556" s="236"/>
      <c r="X1556" s="236"/>
      <c r="Y1556" s="236"/>
      <c r="AA1556" s="237"/>
      <c r="AJ1556" s="237"/>
      <c r="AL1556" s="236"/>
    </row>
    <row r="1557" spans="1:38" x14ac:dyDescent="0.3">
      <c r="A1557" s="236"/>
      <c r="C1557" s="236"/>
      <c r="X1557" s="236"/>
      <c r="Y1557" s="236"/>
      <c r="AA1557" s="237"/>
      <c r="AJ1557" s="237"/>
      <c r="AL1557" s="236"/>
    </row>
    <row r="1558" spans="1:38" x14ac:dyDescent="0.3">
      <c r="A1558" s="236"/>
      <c r="C1558" s="236"/>
      <c r="X1558" s="236"/>
      <c r="Y1558" s="236"/>
      <c r="AA1558" s="237"/>
      <c r="AJ1558" s="237"/>
      <c r="AL1558" s="236"/>
    </row>
    <row r="1559" spans="1:38" x14ac:dyDescent="0.3">
      <c r="A1559" s="236"/>
      <c r="C1559" s="236"/>
      <c r="X1559" s="236"/>
      <c r="Y1559" s="236"/>
      <c r="AA1559" s="237"/>
      <c r="AJ1559" s="237"/>
      <c r="AL1559" s="236"/>
    </row>
    <row r="1560" spans="1:38" x14ac:dyDescent="0.3">
      <c r="A1560" s="236"/>
      <c r="C1560" s="236"/>
      <c r="X1560" s="236"/>
      <c r="Y1560" s="236"/>
      <c r="AA1560" s="237"/>
      <c r="AJ1560" s="237"/>
      <c r="AL1560" s="236"/>
    </row>
    <row r="1561" spans="1:38" x14ac:dyDescent="0.3">
      <c r="A1561" s="236"/>
      <c r="C1561" s="236"/>
      <c r="X1561" s="236"/>
      <c r="Y1561" s="236"/>
      <c r="AA1561" s="237"/>
      <c r="AJ1561" s="237"/>
      <c r="AL1561" s="236"/>
    </row>
    <row r="1562" spans="1:38" x14ac:dyDescent="0.3">
      <c r="A1562" s="236"/>
      <c r="C1562" s="236"/>
      <c r="X1562" s="236"/>
      <c r="Y1562" s="236"/>
      <c r="AA1562" s="237"/>
      <c r="AJ1562" s="237"/>
      <c r="AL1562" s="236"/>
    </row>
    <row r="1563" spans="1:38" x14ac:dyDescent="0.3">
      <c r="A1563" s="236"/>
      <c r="C1563" s="236"/>
      <c r="X1563" s="236"/>
      <c r="Y1563" s="236"/>
      <c r="AA1563" s="237"/>
      <c r="AJ1563" s="237"/>
      <c r="AL1563" s="236"/>
    </row>
    <row r="1564" spans="1:38" x14ac:dyDescent="0.3">
      <c r="A1564" s="236"/>
      <c r="C1564" s="236"/>
      <c r="X1564" s="236"/>
      <c r="Y1564" s="236"/>
      <c r="AA1564" s="237"/>
      <c r="AJ1564" s="237"/>
      <c r="AL1564" s="236"/>
    </row>
    <row r="1565" spans="1:38" x14ac:dyDescent="0.3">
      <c r="A1565" s="236"/>
      <c r="C1565" s="236"/>
      <c r="X1565" s="236"/>
      <c r="Y1565" s="236"/>
      <c r="AA1565" s="237"/>
      <c r="AJ1565" s="237"/>
      <c r="AL1565" s="236"/>
    </row>
    <row r="1566" spans="1:38" x14ac:dyDescent="0.3">
      <c r="A1566" s="236"/>
      <c r="C1566" s="236"/>
      <c r="X1566" s="236"/>
      <c r="Y1566" s="236"/>
      <c r="AA1566" s="237"/>
      <c r="AJ1566" s="237"/>
      <c r="AL1566" s="236"/>
    </row>
    <row r="1567" spans="1:38" x14ac:dyDescent="0.3">
      <c r="A1567" s="236"/>
      <c r="C1567" s="236"/>
      <c r="X1567" s="236"/>
      <c r="Y1567" s="236"/>
      <c r="AA1567" s="237"/>
      <c r="AJ1567" s="237"/>
      <c r="AL1567" s="236"/>
    </row>
    <row r="1568" spans="1:38" x14ac:dyDescent="0.3">
      <c r="A1568" s="236"/>
      <c r="C1568" s="236"/>
      <c r="X1568" s="236"/>
      <c r="Y1568" s="236"/>
      <c r="AA1568" s="237"/>
      <c r="AJ1568" s="237"/>
      <c r="AL1568" s="236"/>
    </row>
    <row r="1569" spans="1:38" x14ac:dyDescent="0.3">
      <c r="A1569" s="236"/>
      <c r="C1569" s="236"/>
      <c r="X1569" s="236"/>
      <c r="Y1569" s="236"/>
      <c r="AA1569" s="237"/>
      <c r="AJ1569" s="237"/>
      <c r="AL1569" s="236"/>
    </row>
    <row r="1570" spans="1:38" x14ac:dyDescent="0.3">
      <c r="A1570" s="236"/>
      <c r="C1570" s="236"/>
      <c r="X1570" s="236"/>
      <c r="Y1570" s="236"/>
      <c r="AA1570" s="237"/>
      <c r="AJ1570" s="237"/>
      <c r="AL1570" s="236"/>
    </row>
    <row r="1571" spans="1:38" x14ac:dyDescent="0.3">
      <c r="A1571" s="236"/>
      <c r="C1571" s="236"/>
      <c r="X1571" s="236"/>
      <c r="Y1571" s="236"/>
      <c r="AA1571" s="237"/>
      <c r="AJ1571" s="237"/>
      <c r="AL1571" s="236"/>
    </row>
    <row r="1572" spans="1:38" x14ac:dyDescent="0.3">
      <c r="A1572" s="236"/>
      <c r="C1572" s="236"/>
      <c r="X1572" s="236"/>
      <c r="Y1572" s="236"/>
      <c r="AA1572" s="237"/>
      <c r="AJ1572" s="237"/>
      <c r="AL1572" s="236"/>
    </row>
    <row r="1573" spans="1:38" x14ac:dyDescent="0.3">
      <c r="A1573" s="236"/>
      <c r="C1573" s="236"/>
      <c r="X1573" s="236"/>
      <c r="Y1573" s="236"/>
      <c r="AA1573" s="237"/>
      <c r="AJ1573" s="237"/>
      <c r="AL1573" s="236"/>
    </row>
    <row r="1574" spans="1:38" x14ac:dyDescent="0.3">
      <c r="A1574" s="236"/>
      <c r="C1574" s="236"/>
      <c r="X1574" s="236"/>
      <c r="Y1574" s="236"/>
      <c r="AA1574" s="237"/>
      <c r="AJ1574" s="237"/>
      <c r="AL1574" s="236"/>
    </row>
    <row r="1575" spans="1:38" x14ac:dyDescent="0.3">
      <c r="A1575" s="236"/>
      <c r="C1575" s="236"/>
      <c r="X1575" s="236"/>
      <c r="Y1575" s="236"/>
      <c r="AA1575" s="237"/>
      <c r="AJ1575" s="237"/>
      <c r="AL1575" s="236"/>
    </row>
    <row r="1576" spans="1:38" x14ac:dyDescent="0.3">
      <c r="A1576" s="236"/>
      <c r="C1576" s="236"/>
      <c r="X1576" s="236"/>
      <c r="Y1576" s="236"/>
      <c r="AA1576" s="237"/>
      <c r="AJ1576" s="237"/>
      <c r="AL1576" s="236"/>
    </row>
    <row r="1577" spans="1:38" x14ac:dyDescent="0.3">
      <c r="A1577" s="236"/>
      <c r="C1577" s="236"/>
      <c r="X1577" s="236"/>
      <c r="Y1577" s="236"/>
      <c r="AA1577" s="237"/>
      <c r="AJ1577" s="237"/>
      <c r="AL1577" s="236"/>
    </row>
    <row r="1578" spans="1:38" x14ac:dyDescent="0.3">
      <c r="A1578" s="236"/>
      <c r="C1578" s="236"/>
      <c r="X1578" s="236"/>
      <c r="Y1578" s="236"/>
      <c r="AA1578" s="237"/>
      <c r="AJ1578" s="237"/>
      <c r="AL1578" s="236"/>
    </row>
    <row r="1579" spans="1:38" x14ac:dyDescent="0.3">
      <c r="A1579" s="236"/>
      <c r="C1579" s="236"/>
      <c r="X1579" s="236"/>
      <c r="Y1579" s="236"/>
      <c r="AA1579" s="237"/>
      <c r="AJ1579" s="237"/>
      <c r="AL1579" s="236"/>
    </row>
    <row r="1580" spans="1:38" x14ac:dyDescent="0.3">
      <c r="A1580" s="236"/>
      <c r="C1580" s="236"/>
      <c r="X1580" s="236"/>
      <c r="Y1580" s="236"/>
      <c r="AA1580" s="237"/>
      <c r="AJ1580" s="237"/>
      <c r="AL1580" s="236"/>
    </row>
    <row r="1581" spans="1:38" x14ac:dyDescent="0.3">
      <c r="A1581" s="236"/>
      <c r="C1581" s="236"/>
      <c r="X1581" s="236"/>
      <c r="Y1581" s="236"/>
      <c r="AA1581" s="237"/>
      <c r="AJ1581" s="237"/>
      <c r="AL1581" s="236"/>
    </row>
    <row r="1582" spans="1:38" x14ac:dyDescent="0.3">
      <c r="A1582" s="236"/>
      <c r="C1582" s="236"/>
      <c r="X1582" s="236"/>
      <c r="Y1582" s="236"/>
      <c r="AA1582" s="237"/>
      <c r="AJ1582" s="237"/>
      <c r="AL1582" s="236"/>
    </row>
    <row r="1583" spans="1:38" x14ac:dyDescent="0.3">
      <c r="A1583" s="236"/>
      <c r="C1583" s="236"/>
      <c r="X1583" s="236"/>
      <c r="Y1583" s="236"/>
      <c r="AA1583" s="237"/>
      <c r="AJ1583" s="237"/>
      <c r="AL1583" s="236"/>
    </row>
    <row r="1584" spans="1:38" x14ac:dyDescent="0.3">
      <c r="A1584" s="236"/>
      <c r="C1584" s="236"/>
      <c r="X1584" s="236"/>
      <c r="Y1584" s="236"/>
      <c r="AA1584" s="237"/>
      <c r="AJ1584" s="237"/>
      <c r="AL1584" s="236"/>
    </row>
    <row r="1585" spans="1:38" x14ac:dyDescent="0.3">
      <c r="A1585" s="236"/>
      <c r="C1585" s="236"/>
      <c r="X1585" s="236"/>
      <c r="Y1585" s="236"/>
      <c r="AA1585" s="237"/>
      <c r="AJ1585" s="237"/>
      <c r="AL1585" s="236"/>
    </row>
    <row r="1586" spans="1:38" x14ac:dyDescent="0.3">
      <c r="A1586" s="236"/>
      <c r="C1586" s="236"/>
      <c r="X1586" s="236"/>
      <c r="Y1586" s="236"/>
      <c r="AA1586" s="237"/>
      <c r="AJ1586" s="237"/>
      <c r="AL1586" s="236"/>
    </row>
    <row r="1587" spans="1:38" x14ac:dyDescent="0.3">
      <c r="A1587" s="236"/>
      <c r="C1587" s="236"/>
      <c r="X1587" s="236"/>
      <c r="Y1587" s="236"/>
      <c r="AA1587" s="237"/>
      <c r="AJ1587" s="237"/>
      <c r="AL1587" s="236"/>
    </row>
    <row r="1588" spans="1:38" x14ac:dyDescent="0.3">
      <c r="A1588" s="236"/>
      <c r="C1588" s="236"/>
      <c r="X1588" s="236"/>
      <c r="Y1588" s="236"/>
      <c r="AA1588" s="237"/>
      <c r="AJ1588" s="237"/>
      <c r="AL1588" s="236"/>
    </row>
    <row r="1589" spans="1:38" x14ac:dyDescent="0.3">
      <c r="A1589" s="236"/>
      <c r="C1589" s="236"/>
      <c r="X1589" s="236"/>
      <c r="Y1589" s="236"/>
      <c r="AA1589" s="237"/>
      <c r="AJ1589" s="237"/>
      <c r="AL1589" s="236"/>
    </row>
    <row r="1590" spans="1:38" x14ac:dyDescent="0.3">
      <c r="A1590" s="236"/>
      <c r="C1590" s="236"/>
      <c r="X1590" s="236"/>
      <c r="Y1590" s="236"/>
      <c r="AA1590" s="237"/>
      <c r="AJ1590" s="237"/>
      <c r="AL1590" s="236"/>
    </row>
    <row r="1591" spans="1:38" x14ac:dyDescent="0.3">
      <c r="A1591" s="236"/>
      <c r="C1591" s="236"/>
      <c r="X1591" s="236"/>
      <c r="Y1591" s="236"/>
      <c r="AA1591" s="237"/>
      <c r="AJ1591" s="237"/>
      <c r="AL1591" s="236"/>
    </row>
    <row r="1592" spans="1:38" x14ac:dyDescent="0.3">
      <c r="A1592" s="236"/>
      <c r="C1592" s="236"/>
      <c r="X1592" s="236"/>
      <c r="Y1592" s="236"/>
      <c r="AA1592" s="237"/>
      <c r="AJ1592" s="237"/>
      <c r="AL1592" s="236"/>
    </row>
    <row r="1593" spans="1:38" x14ac:dyDescent="0.3">
      <c r="A1593" s="236"/>
      <c r="C1593" s="236"/>
      <c r="X1593" s="236"/>
      <c r="Y1593" s="236"/>
      <c r="AA1593" s="237"/>
      <c r="AJ1593" s="237"/>
      <c r="AL1593" s="236"/>
    </row>
    <row r="1594" spans="1:38" x14ac:dyDescent="0.3">
      <c r="A1594" s="236"/>
      <c r="C1594" s="236"/>
      <c r="X1594" s="236"/>
      <c r="Y1594" s="236"/>
      <c r="AA1594" s="237"/>
      <c r="AJ1594" s="237"/>
      <c r="AL1594" s="236"/>
    </row>
    <row r="1595" spans="1:38" x14ac:dyDescent="0.3">
      <c r="A1595" s="236"/>
      <c r="C1595" s="236"/>
      <c r="X1595" s="236"/>
      <c r="Y1595" s="236"/>
      <c r="AA1595" s="237"/>
      <c r="AJ1595" s="237"/>
      <c r="AL1595" s="236"/>
    </row>
    <row r="1596" spans="1:38" x14ac:dyDescent="0.3">
      <c r="A1596" s="236"/>
      <c r="C1596" s="236"/>
      <c r="X1596" s="236"/>
      <c r="Y1596" s="236"/>
      <c r="AA1596" s="237"/>
      <c r="AJ1596" s="237"/>
      <c r="AL1596" s="236"/>
    </row>
    <row r="1597" spans="1:38" x14ac:dyDescent="0.3">
      <c r="A1597" s="236"/>
      <c r="C1597" s="236"/>
      <c r="X1597" s="236"/>
      <c r="Y1597" s="236"/>
      <c r="AA1597" s="237"/>
      <c r="AJ1597" s="237"/>
      <c r="AL1597" s="236"/>
    </row>
    <row r="1598" spans="1:38" x14ac:dyDescent="0.3">
      <c r="A1598" s="236"/>
      <c r="C1598" s="236"/>
      <c r="X1598" s="236"/>
      <c r="Y1598" s="236"/>
      <c r="AA1598" s="237"/>
      <c r="AJ1598" s="237"/>
      <c r="AL1598" s="236"/>
    </row>
    <row r="1599" spans="1:38" x14ac:dyDescent="0.3">
      <c r="A1599" s="236"/>
      <c r="C1599" s="236"/>
      <c r="X1599" s="236"/>
      <c r="Y1599" s="236"/>
      <c r="AA1599" s="237"/>
      <c r="AJ1599" s="237"/>
      <c r="AL1599" s="236"/>
    </row>
    <row r="1600" spans="1:38" x14ac:dyDescent="0.3">
      <c r="A1600" s="236"/>
      <c r="C1600" s="236"/>
      <c r="X1600" s="236"/>
      <c r="Y1600" s="236"/>
      <c r="AA1600" s="237"/>
      <c r="AJ1600" s="237"/>
      <c r="AL1600" s="236"/>
    </row>
    <row r="1601" spans="1:38" x14ac:dyDescent="0.3">
      <c r="A1601" s="236"/>
      <c r="C1601" s="236"/>
      <c r="X1601" s="236"/>
      <c r="Y1601" s="236"/>
      <c r="AA1601" s="237"/>
      <c r="AJ1601" s="237"/>
      <c r="AL1601" s="236"/>
    </row>
    <row r="1602" spans="1:38" x14ac:dyDescent="0.3">
      <c r="A1602" s="236"/>
      <c r="C1602" s="236"/>
      <c r="X1602" s="236"/>
      <c r="Y1602" s="236"/>
      <c r="AA1602" s="237"/>
      <c r="AJ1602" s="237"/>
      <c r="AL1602" s="236"/>
    </row>
    <row r="1603" spans="1:38" x14ac:dyDescent="0.3">
      <c r="A1603" s="236"/>
      <c r="C1603" s="236"/>
      <c r="X1603" s="236"/>
      <c r="Y1603" s="236"/>
      <c r="AA1603" s="237"/>
      <c r="AJ1603" s="237"/>
      <c r="AL1603" s="236"/>
    </row>
    <row r="1604" spans="1:38" x14ac:dyDescent="0.3">
      <c r="A1604" s="236"/>
      <c r="C1604" s="236"/>
      <c r="X1604" s="236"/>
      <c r="Y1604" s="236"/>
      <c r="AA1604" s="237"/>
      <c r="AJ1604" s="237"/>
      <c r="AL1604" s="236"/>
    </row>
    <row r="1605" spans="1:38" x14ac:dyDescent="0.3">
      <c r="A1605" s="236"/>
      <c r="C1605" s="236"/>
      <c r="X1605" s="236"/>
      <c r="Y1605" s="236"/>
      <c r="AA1605" s="237"/>
      <c r="AJ1605" s="237"/>
      <c r="AL1605" s="236"/>
    </row>
    <row r="1606" spans="1:38" x14ac:dyDescent="0.3">
      <c r="A1606" s="236"/>
      <c r="C1606" s="236"/>
      <c r="X1606" s="236"/>
      <c r="Y1606" s="236"/>
      <c r="AA1606" s="237"/>
      <c r="AJ1606" s="237"/>
      <c r="AL1606" s="236"/>
    </row>
    <row r="1607" spans="1:38" x14ac:dyDescent="0.3">
      <c r="A1607" s="236"/>
      <c r="C1607" s="236"/>
      <c r="X1607" s="236"/>
      <c r="Y1607" s="236"/>
      <c r="AA1607" s="237"/>
      <c r="AJ1607" s="237"/>
      <c r="AL1607" s="236"/>
    </row>
    <row r="1608" spans="1:38" x14ac:dyDescent="0.3">
      <c r="A1608" s="236"/>
      <c r="C1608" s="236"/>
      <c r="X1608" s="236"/>
      <c r="Y1608" s="236"/>
      <c r="AA1608" s="237"/>
      <c r="AJ1608" s="237"/>
      <c r="AL1608" s="236"/>
    </row>
    <row r="1609" spans="1:38" x14ac:dyDescent="0.3">
      <c r="A1609" s="236"/>
      <c r="C1609" s="236"/>
      <c r="X1609" s="236"/>
      <c r="Y1609" s="236"/>
      <c r="AA1609" s="237"/>
      <c r="AJ1609" s="237"/>
      <c r="AL1609" s="236"/>
    </row>
    <row r="1610" spans="1:38" x14ac:dyDescent="0.3">
      <c r="A1610" s="236"/>
      <c r="C1610" s="236"/>
      <c r="X1610" s="236"/>
      <c r="Y1610" s="236"/>
      <c r="AA1610" s="237"/>
      <c r="AJ1610" s="237"/>
      <c r="AL1610" s="236"/>
    </row>
    <row r="1611" spans="1:38" x14ac:dyDescent="0.3">
      <c r="A1611" s="236"/>
      <c r="C1611" s="236"/>
      <c r="X1611" s="236"/>
      <c r="Y1611" s="236"/>
      <c r="AA1611" s="237"/>
      <c r="AJ1611" s="237"/>
      <c r="AL1611" s="236"/>
    </row>
    <row r="1612" spans="1:38" x14ac:dyDescent="0.3">
      <c r="A1612" s="236"/>
      <c r="C1612" s="236"/>
      <c r="X1612" s="236"/>
      <c r="Y1612" s="236"/>
      <c r="AA1612" s="237"/>
      <c r="AJ1612" s="237"/>
      <c r="AL1612" s="236"/>
    </row>
    <row r="1613" spans="1:38" x14ac:dyDescent="0.3">
      <c r="A1613" s="236"/>
      <c r="C1613" s="236"/>
      <c r="X1613" s="236"/>
      <c r="Y1613" s="236"/>
      <c r="AA1613" s="237"/>
      <c r="AJ1613" s="237"/>
      <c r="AL1613" s="236"/>
    </row>
    <row r="1614" spans="1:38" x14ac:dyDescent="0.3">
      <c r="A1614" s="236"/>
      <c r="C1614" s="236"/>
      <c r="X1614" s="236"/>
      <c r="Y1614" s="236"/>
      <c r="AA1614" s="237"/>
      <c r="AJ1614" s="237"/>
      <c r="AL1614" s="236"/>
    </row>
    <row r="1615" spans="1:38" x14ac:dyDescent="0.3">
      <c r="A1615" s="236"/>
      <c r="C1615" s="236"/>
      <c r="X1615" s="236"/>
      <c r="Y1615" s="236"/>
      <c r="AA1615" s="237"/>
      <c r="AJ1615" s="237"/>
      <c r="AL1615" s="236"/>
    </row>
    <row r="1616" spans="1:38" x14ac:dyDescent="0.3">
      <c r="A1616" s="236"/>
      <c r="C1616" s="236"/>
      <c r="X1616" s="236"/>
      <c r="Y1616" s="236"/>
      <c r="AA1616" s="237"/>
      <c r="AJ1616" s="237"/>
      <c r="AL1616" s="236"/>
    </row>
    <row r="1617" spans="1:38" x14ac:dyDescent="0.3">
      <c r="A1617" s="236"/>
      <c r="C1617" s="236"/>
      <c r="X1617" s="236"/>
      <c r="Y1617" s="236"/>
      <c r="AA1617" s="237"/>
      <c r="AJ1617" s="237"/>
      <c r="AL1617" s="236"/>
    </row>
    <row r="1618" spans="1:38" x14ac:dyDescent="0.3">
      <c r="A1618" s="236"/>
      <c r="C1618" s="236"/>
      <c r="X1618" s="236"/>
      <c r="Y1618" s="236"/>
      <c r="AA1618" s="237"/>
      <c r="AJ1618" s="237"/>
      <c r="AL1618" s="236"/>
    </row>
    <row r="1619" spans="1:38" x14ac:dyDescent="0.3">
      <c r="A1619" s="236"/>
      <c r="C1619" s="236"/>
      <c r="X1619" s="236"/>
      <c r="Y1619" s="236"/>
      <c r="AA1619" s="237"/>
      <c r="AJ1619" s="237"/>
      <c r="AL1619" s="236"/>
    </row>
    <row r="1620" spans="1:38" x14ac:dyDescent="0.3">
      <c r="A1620" s="236"/>
      <c r="C1620" s="236"/>
      <c r="X1620" s="236"/>
      <c r="Y1620" s="236"/>
      <c r="AA1620" s="237"/>
      <c r="AJ1620" s="237"/>
      <c r="AL1620" s="236"/>
    </row>
    <row r="1621" spans="1:38" x14ac:dyDescent="0.3">
      <c r="A1621" s="236"/>
      <c r="C1621" s="236"/>
      <c r="X1621" s="236"/>
      <c r="Y1621" s="236"/>
      <c r="AA1621" s="237"/>
      <c r="AJ1621" s="237"/>
      <c r="AL1621" s="236"/>
    </row>
    <row r="1622" spans="1:38" x14ac:dyDescent="0.3">
      <c r="A1622" s="236"/>
      <c r="C1622" s="236"/>
      <c r="X1622" s="236"/>
      <c r="Y1622" s="236"/>
      <c r="AA1622" s="237"/>
      <c r="AJ1622" s="237"/>
      <c r="AL1622" s="236"/>
    </row>
    <row r="1623" spans="1:38" x14ac:dyDescent="0.3">
      <c r="A1623" s="236"/>
      <c r="C1623" s="236"/>
      <c r="X1623" s="236"/>
      <c r="Y1623" s="236"/>
      <c r="AA1623" s="237"/>
      <c r="AJ1623" s="237"/>
      <c r="AL1623" s="236"/>
    </row>
    <row r="1624" spans="1:38" x14ac:dyDescent="0.3">
      <c r="A1624" s="236"/>
      <c r="C1624" s="236"/>
      <c r="X1624" s="236"/>
      <c r="Y1624" s="236"/>
      <c r="AA1624" s="237"/>
      <c r="AJ1624" s="237"/>
      <c r="AL1624" s="236"/>
    </row>
    <row r="1625" spans="1:38" x14ac:dyDescent="0.3">
      <c r="A1625" s="236"/>
      <c r="C1625" s="236"/>
      <c r="X1625" s="236"/>
      <c r="Y1625" s="236"/>
      <c r="AA1625" s="237"/>
      <c r="AJ1625" s="237"/>
      <c r="AL1625" s="236"/>
    </row>
    <row r="1626" spans="1:38" x14ac:dyDescent="0.3">
      <c r="A1626" s="236"/>
      <c r="C1626" s="236"/>
      <c r="X1626" s="236"/>
      <c r="Y1626" s="236"/>
      <c r="AA1626" s="237"/>
      <c r="AJ1626" s="237"/>
      <c r="AL1626" s="236"/>
    </row>
    <row r="1627" spans="1:38" x14ac:dyDescent="0.3">
      <c r="A1627" s="236"/>
      <c r="C1627" s="236"/>
      <c r="X1627" s="236"/>
      <c r="Y1627" s="236"/>
      <c r="AA1627" s="237"/>
      <c r="AJ1627" s="237"/>
      <c r="AL1627" s="236"/>
    </row>
    <row r="1628" spans="1:38" x14ac:dyDescent="0.3">
      <c r="A1628" s="236"/>
      <c r="C1628" s="236"/>
      <c r="X1628" s="236"/>
      <c r="Y1628" s="236"/>
      <c r="AA1628" s="237"/>
      <c r="AJ1628" s="237"/>
      <c r="AL1628" s="236"/>
    </row>
    <row r="1629" spans="1:38" x14ac:dyDescent="0.3">
      <c r="A1629" s="236"/>
      <c r="C1629" s="236"/>
      <c r="X1629" s="236"/>
      <c r="Y1629" s="236"/>
      <c r="AA1629" s="237"/>
      <c r="AJ1629" s="237"/>
      <c r="AL1629" s="236"/>
    </row>
    <row r="1630" spans="1:38" x14ac:dyDescent="0.3">
      <c r="A1630" s="236"/>
      <c r="C1630" s="236"/>
      <c r="X1630" s="236"/>
      <c r="Y1630" s="236"/>
      <c r="AA1630" s="237"/>
      <c r="AJ1630" s="237"/>
      <c r="AL1630" s="236"/>
    </row>
    <row r="1631" spans="1:38" x14ac:dyDescent="0.3">
      <c r="A1631" s="236"/>
      <c r="C1631" s="236"/>
      <c r="X1631" s="236"/>
      <c r="Y1631" s="236"/>
      <c r="AA1631" s="237"/>
      <c r="AJ1631" s="237"/>
      <c r="AL1631" s="236"/>
    </row>
    <row r="1632" spans="1:38" x14ac:dyDescent="0.3">
      <c r="A1632" s="236"/>
      <c r="C1632" s="236"/>
      <c r="X1632" s="236"/>
      <c r="Y1632" s="236"/>
      <c r="AA1632" s="237"/>
      <c r="AJ1632" s="237"/>
      <c r="AL1632" s="236"/>
    </row>
    <row r="1633" spans="1:38" x14ac:dyDescent="0.3">
      <c r="A1633" s="236"/>
      <c r="C1633" s="236"/>
      <c r="X1633" s="236"/>
      <c r="Y1633" s="236"/>
      <c r="AA1633" s="237"/>
      <c r="AJ1633" s="237"/>
      <c r="AL1633" s="236"/>
    </row>
    <row r="1634" spans="1:38" x14ac:dyDescent="0.3">
      <c r="A1634" s="236"/>
      <c r="C1634" s="236"/>
      <c r="X1634" s="236"/>
      <c r="Y1634" s="236"/>
      <c r="AA1634" s="237"/>
      <c r="AJ1634" s="237"/>
      <c r="AL1634" s="236"/>
    </row>
    <row r="1635" spans="1:38" x14ac:dyDescent="0.3">
      <c r="A1635" s="236"/>
      <c r="C1635" s="236"/>
      <c r="X1635" s="236"/>
      <c r="Y1635" s="236"/>
      <c r="AA1635" s="237"/>
      <c r="AJ1635" s="237"/>
      <c r="AL1635" s="236"/>
    </row>
    <row r="1636" spans="1:38" x14ac:dyDescent="0.3">
      <c r="A1636" s="236"/>
      <c r="C1636" s="236"/>
      <c r="X1636" s="236"/>
      <c r="Y1636" s="236"/>
      <c r="AA1636" s="237"/>
      <c r="AJ1636" s="237"/>
      <c r="AL1636" s="236"/>
    </row>
    <row r="1637" spans="1:38" x14ac:dyDescent="0.3">
      <c r="A1637" s="236"/>
      <c r="C1637" s="236"/>
      <c r="X1637" s="236"/>
      <c r="Y1637" s="236"/>
      <c r="AA1637" s="237"/>
      <c r="AJ1637" s="237"/>
      <c r="AL1637" s="236"/>
    </row>
    <row r="1638" spans="1:38" x14ac:dyDescent="0.3">
      <c r="A1638" s="236"/>
      <c r="C1638" s="236"/>
      <c r="X1638" s="236"/>
      <c r="Y1638" s="236"/>
      <c r="AA1638" s="237"/>
      <c r="AJ1638" s="237"/>
      <c r="AL1638" s="236"/>
    </row>
    <row r="1639" spans="1:38" x14ac:dyDescent="0.3">
      <c r="A1639" s="236"/>
      <c r="C1639" s="236"/>
      <c r="X1639" s="236"/>
      <c r="Y1639" s="236"/>
      <c r="AA1639" s="237"/>
      <c r="AJ1639" s="237"/>
      <c r="AL1639" s="236"/>
    </row>
    <row r="1640" spans="1:38" x14ac:dyDescent="0.3">
      <c r="A1640" s="236"/>
      <c r="C1640" s="236"/>
      <c r="X1640" s="236"/>
      <c r="Y1640" s="236"/>
      <c r="AA1640" s="237"/>
      <c r="AJ1640" s="237"/>
      <c r="AL1640" s="236"/>
    </row>
    <row r="1641" spans="1:38" x14ac:dyDescent="0.3">
      <c r="A1641" s="236"/>
      <c r="C1641" s="236"/>
      <c r="X1641" s="236"/>
      <c r="Y1641" s="236"/>
      <c r="AA1641" s="237"/>
      <c r="AJ1641" s="237"/>
      <c r="AL1641" s="236"/>
    </row>
    <row r="1642" spans="1:38" x14ac:dyDescent="0.3">
      <c r="A1642" s="236"/>
      <c r="C1642" s="236"/>
      <c r="X1642" s="236"/>
      <c r="Y1642" s="236"/>
      <c r="AA1642" s="237"/>
      <c r="AJ1642" s="237"/>
      <c r="AL1642" s="236"/>
    </row>
    <row r="1643" spans="1:38" x14ac:dyDescent="0.3">
      <c r="A1643" s="236"/>
      <c r="C1643" s="236"/>
      <c r="X1643" s="236"/>
      <c r="Y1643" s="236"/>
      <c r="AA1643" s="237"/>
      <c r="AJ1643" s="237"/>
      <c r="AL1643" s="236"/>
    </row>
    <row r="1644" spans="1:38" x14ac:dyDescent="0.3">
      <c r="A1644" s="236"/>
      <c r="C1644" s="236"/>
      <c r="X1644" s="236"/>
      <c r="Y1644" s="236"/>
      <c r="AA1644" s="237"/>
      <c r="AJ1644" s="237"/>
      <c r="AL1644" s="236"/>
    </row>
    <row r="1645" spans="1:38" x14ac:dyDescent="0.3">
      <c r="A1645" s="236"/>
      <c r="C1645" s="236"/>
      <c r="X1645" s="236"/>
      <c r="Y1645" s="236"/>
      <c r="AA1645" s="237"/>
      <c r="AJ1645" s="237"/>
      <c r="AL1645" s="236"/>
    </row>
    <row r="1646" spans="1:38" x14ac:dyDescent="0.3">
      <c r="A1646" s="236"/>
      <c r="C1646" s="236"/>
      <c r="X1646" s="236"/>
      <c r="Y1646" s="236"/>
      <c r="AA1646" s="237"/>
      <c r="AJ1646" s="237"/>
      <c r="AL1646" s="236"/>
    </row>
    <row r="1647" spans="1:38" x14ac:dyDescent="0.3">
      <c r="A1647" s="236"/>
      <c r="C1647" s="236"/>
      <c r="X1647" s="236"/>
      <c r="Y1647" s="236"/>
      <c r="AA1647" s="237"/>
      <c r="AJ1647" s="237"/>
      <c r="AL1647" s="236"/>
    </row>
    <row r="1648" spans="1:38" x14ac:dyDescent="0.3">
      <c r="A1648" s="236"/>
      <c r="C1648" s="236"/>
      <c r="X1648" s="236"/>
      <c r="Y1648" s="236"/>
      <c r="AA1648" s="237"/>
      <c r="AJ1648" s="237"/>
      <c r="AL1648" s="236"/>
    </row>
    <row r="1649" spans="1:38" x14ac:dyDescent="0.3">
      <c r="A1649" s="236"/>
      <c r="C1649" s="236"/>
      <c r="X1649" s="236"/>
      <c r="Y1649" s="236"/>
      <c r="AA1649" s="237"/>
      <c r="AJ1649" s="237"/>
      <c r="AL1649" s="236"/>
    </row>
    <row r="1650" spans="1:38" x14ac:dyDescent="0.3">
      <c r="A1650" s="236"/>
      <c r="C1650" s="236"/>
      <c r="X1650" s="236"/>
      <c r="Y1650" s="236"/>
      <c r="AA1650" s="237"/>
      <c r="AJ1650" s="237"/>
      <c r="AL1650" s="236"/>
    </row>
    <row r="1651" spans="1:38" x14ac:dyDescent="0.3">
      <c r="A1651" s="236"/>
      <c r="C1651" s="236"/>
      <c r="X1651" s="236"/>
      <c r="Y1651" s="236"/>
      <c r="AA1651" s="237"/>
      <c r="AJ1651" s="237"/>
      <c r="AL1651" s="236"/>
    </row>
    <row r="1652" spans="1:38" x14ac:dyDescent="0.3">
      <c r="A1652" s="236"/>
      <c r="C1652" s="236"/>
      <c r="X1652" s="236"/>
      <c r="Y1652" s="236"/>
      <c r="AA1652" s="237"/>
      <c r="AJ1652" s="237"/>
      <c r="AL1652" s="236"/>
    </row>
    <row r="1653" spans="1:38" x14ac:dyDescent="0.3">
      <c r="A1653" s="236"/>
      <c r="C1653" s="236"/>
      <c r="X1653" s="236"/>
      <c r="Y1653" s="236"/>
      <c r="AA1653" s="237"/>
      <c r="AJ1653" s="237"/>
      <c r="AL1653" s="236"/>
    </row>
    <row r="1654" spans="1:38" x14ac:dyDescent="0.3">
      <c r="A1654" s="236"/>
      <c r="C1654" s="236"/>
      <c r="X1654" s="236"/>
      <c r="Y1654" s="236"/>
      <c r="AA1654" s="237"/>
      <c r="AJ1654" s="237"/>
      <c r="AL1654" s="236"/>
    </row>
    <row r="1655" spans="1:38" x14ac:dyDescent="0.3">
      <c r="A1655" s="236"/>
      <c r="C1655" s="236"/>
      <c r="X1655" s="236"/>
      <c r="Y1655" s="236"/>
      <c r="AA1655" s="237"/>
      <c r="AJ1655" s="237"/>
      <c r="AL1655" s="236"/>
    </row>
    <row r="1656" spans="1:38" x14ac:dyDescent="0.3">
      <c r="A1656" s="236"/>
      <c r="C1656" s="236"/>
      <c r="X1656" s="236"/>
      <c r="Y1656" s="236"/>
      <c r="AA1656" s="237"/>
      <c r="AJ1656" s="237"/>
      <c r="AL1656" s="236"/>
    </row>
    <row r="1657" spans="1:38" x14ac:dyDescent="0.3">
      <c r="A1657" s="236"/>
      <c r="C1657" s="236"/>
      <c r="X1657" s="236"/>
      <c r="Y1657" s="236"/>
      <c r="AA1657" s="237"/>
      <c r="AJ1657" s="237"/>
      <c r="AL1657" s="236"/>
    </row>
    <row r="1658" spans="1:38" x14ac:dyDescent="0.3">
      <c r="A1658" s="236"/>
      <c r="C1658" s="236"/>
      <c r="X1658" s="236"/>
      <c r="Y1658" s="236"/>
      <c r="AA1658" s="237"/>
      <c r="AJ1658" s="237"/>
      <c r="AL1658" s="236"/>
    </row>
    <row r="1659" spans="1:38" x14ac:dyDescent="0.3">
      <c r="A1659" s="236"/>
      <c r="C1659" s="236"/>
      <c r="X1659" s="236"/>
      <c r="Y1659" s="236"/>
      <c r="AA1659" s="237"/>
      <c r="AJ1659" s="237"/>
      <c r="AL1659" s="236"/>
    </row>
    <row r="1660" spans="1:38" x14ac:dyDescent="0.3">
      <c r="A1660" s="236"/>
      <c r="C1660" s="236"/>
      <c r="X1660" s="236"/>
      <c r="Y1660" s="236"/>
      <c r="AA1660" s="237"/>
      <c r="AJ1660" s="237"/>
      <c r="AL1660" s="236"/>
    </row>
    <row r="1661" spans="1:38" x14ac:dyDescent="0.3">
      <c r="A1661" s="236"/>
      <c r="C1661" s="236"/>
      <c r="X1661" s="236"/>
      <c r="Y1661" s="236"/>
      <c r="AA1661" s="237"/>
      <c r="AJ1661" s="237"/>
      <c r="AL1661" s="236"/>
    </row>
    <row r="1662" spans="1:38" x14ac:dyDescent="0.3">
      <c r="A1662" s="236"/>
      <c r="C1662" s="236"/>
      <c r="X1662" s="236"/>
      <c r="Y1662" s="236"/>
      <c r="AA1662" s="237"/>
      <c r="AJ1662" s="237"/>
      <c r="AL1662" s="236"/>
    </row>
    <row r="1663" spans="1:38" x14ac:dyDescent="0.3">
      <c r="A1663" s="236"/>
      <c r="C1663" s="236"/>
      <c r="X1663" s="236"/>
      <c r="Y1663" s="236"/>
      <c r="AA1663" s="237"/>
      <c r="AJ1663" s="237"/>
      <c r="AL1663" s="236"/>
    </row>
    <row r="1664" spans="1:38" x14ac:dyDescent="0.3">
      <c r="A1664" s="236"/>
      <c r="C1664" s="236"/>
      <c r="X1664" s="236"/>
      <c r="Y1664" s="236"/>
      <c r="AA1664" s="237"/>
      <c r="AJ1664" s="237"/>
      <c r="AL1664" s="236"/>
    </row>
    <row r="1665" spans="1:38" x14ac:dyDescent="0.3">
      <c r="A1665" s="236"/>
      <c r="C1665" s="236"/>
      <c r="X1665" s="236"/>
      <c r="Y1665" s="236"/>
      <c r="AA1665" s="237"/>
      <c r="AJ1665" s="237"/>
      <c r="AL1665" s="236"/>
    </row>
    <row r="1666" spans="1:38" x14ac:dyDescent="0.3">
      <c r="A1666" s="236"/>
      <c r="C1666" s="236"/>
      <c r="X1666" s="236"/>
      <c r="Y1666" s="236"/>
      <c r="AA1666" s="237"/>
      <c r="AJ1666" s="237"/>
      <c r="AL1666" s="236"/>
    </row>
    <row r="1667" spans="1:38" x14ac:dyDescent="0.3">
      <c r="A1667" s="236"/>
      <c r="C1667" s="236"/>
      <c r="X1667" s="236"/>
      <c r="Y1667" s="236"/>
      <c r="AA1667" s="237"/>
      <c r="AJ1667" s="237"/>
      <c r="AL1667" s="236"/>
    </row>
    <row r="1668" spans="1:38" x14ac:dyDescent="0.3">
      <c r="A1668" s="236"/>
      <c r="C1668" s="236"/>
      <c r="X1668" s="236"/>
      <c r="Y1668" s="236"/>
      <c r="AA1668" s="237"/>
      <c r="AJ1668" s="237"/>
      <c r="AL1668" s="236"/>
    </row>
    <row r="1669" spans="1:38" x14ac:dyDescent="0.3">
      <c r="A1669" s="236"/>
      <c r="C1669" s="236"/>
      <c r="X1669" s="236"/>
      <c r="Y1669" s="236"/>
      <c r="AA1669" s="237"/>
      <c r="AJ1669" s="237"/>
      <c r="AL1669" s="236"/>
    </row>
    <row r="1670" spans="1:38" x14ac:dyDescent="0.3">
      <c r="A1670" s="236"/>
      <c r="C1670" s="236"/>
      <c r="X1670" s="236"/>
      <c r="Y1670" s="236"/>
      <c r="AA1670" s="237"/>
      <c r="AJ1670" s="237"/>
      <c r="AL1670" s="236"/>
    </row>
    <row r="1671" spans="1:38" x14ac:dyDescent="0.3">
      <c r="A1671" s="236"/>
      <c r="C1671" s="236"/>
      <c r="X1671" s="236"/>
      <c r="Y1671" s="236"/>
      <c r="AA1671" s="237"/>
      <c r="AJ1671" s="237"/>
      <c r="AL1671" s="236"/>
    </row>
    <row r="1672" spans="1:38" x14ac:dyDescent="0.3">
      <c r="A1672" s="236"/>
      <c r="C1672" s="236"/>
      <c r="X1672" s="236"/>
      <c r="Y1672" s="236"/>
      <c r="AA1672" s="237"/>
      <c r="AJ1672" s="237"/>
      <c r="AL1672" s="236"/>
    </row>
    <row r="1673" spans="1:38" x14ac:dyDescent="0.3">
      <c r="A1673" s="236"/>
      <c r="C1673" s="236"/>
      <c r="X1673" s="236"/>
      <c r="Y1673" s="236"/>
      <c r="AA1673" s="237"/>
      <c r="AJ1673" s="237"/>
      <c r="AL1673" s="236"/>
    </row>
    <row r="1674" spans="1:38" x14ac:dyDescent="0.3">
      <c r="A1674" s="236"/>
      <c r="C1674" s="236"/>
      <c r="X1674" s="236"/>
      <c r="Y1674" s="236"/>
      <c r="AA1674" s="237"/>
      <c r="AJ1674" s="237"/>
      <c r="AL1674" s="236"/>
    </row>
    <row r="1675" spans="1:38" x14ac:dyDescent="0.3">
      <c r="A1675" s="236"/>
      <c r="C1675" s="236"/>
      <c r="X1675" s="236"/>
      <c r="Y1675" s="236"/>
      <c r="AA1675" s="237"/>
      <c r="AJ1675" s="237"/>
      <c r="AL1675" s="236"/>
    </row>
    <row r="1676" spans="1:38" x14ac:dyDescent="0.3">
      <c r="A1676" s="236"/>
      <c r="C1676" s="236"/>
      <c r="X1676" s="236"/>
      <c r="Y1676" s="236"/>
      <c r="AA1676" s="237"/>
      <c r="AJ1676" s="237"/>
      <c r="AL1676" s="236"/>
    </row>
    <row r="1677" spans="1:38" x14ac:dyDescent="0.3">
      <c r="A1677" s="236"/>
      <c r="C1677" s="236"/>
      <c r="X1677" s="236"/>
      <c r="Y1677" s="236"/>
      <c r="AA1677" s="237"/>
      <c r="AJ1677" s="237"/>
      <c r="AL1677" s="236"/>
    </row>
    <row r="1678" spans="1:38" x14ac:dyDescent="0.3">
      <c r="A1678" s="236"/>
      <c r="C1678" s="236"/>
      <c r="X1678" s="236"/>
      <c r="Y1678" s="236"/>
      <c r="AA1678" s="237"/>
      <c r="AJ1678" s="237"/>
      <c r="AL1678" s="236"/>
    </row>
    <row r="1679" spans="1:38" x14ac:dyDescent="0.3">
      <c r="A1679" s="236"/>
      <c r="C1679" s="236"/>
      <c r="X1679" s="236"/>
      <c r="Y1679" s="236"/>
      <c r="AA1679" s="237"/>
      <c r="AJ1679" s="237"/>
      <c r="AL1679" s="236"/>
    </row>
    <row r="1680" spans="1:38" x14ac:dyDescent="0.3">
      <c r="A1680" s="236"/>
      <c r="C1680" s="236"/>
      <c r="X1680" s="236"/>
      <c r="Y1680" s="236"/>
      <c r="AA1680" s="237"/>
      <c r="AJ1680" s="237"/>
      <c r="AL1680" s="236"/>
    </row>
    <row r="1681" spans="1:38" x14ac:dyDescent="0.3">
      <c r="A1681" s="236"/>
      <c r="C1681" s="236"/>
      <c r="X1681" s="236"/>
      <c r="Y1681" s="236"/>
      <c r="AA1681" s="237"/>
      <c r="AJ1681" s="237"/>
      <c r="AL1681" s="236"/>
    </row>
    <row r="1682" spans="1:38" x14ac:dyDescent="0.3">
      <c r="A1682" s="236"/>
      <c r="C1682" s="236"/>
      <c r="X1682" s="236"/>
      <c r="Y1682" s="236"/>
      <c r="AA1682" s="237"/>
      <c r="AJ1682" s="237"/>
      <c r="AL1682" s="236"/>
    </row>
    <row r="1683" spans="1:38" x14ac:dyDescent="0.3">
      <c r="A1683" s="236"/>
      <c r="C1683" s="236"/>
      <c r="X1683" s="236"/>
      <c r="Y1683" s="236"/>
      <c r="AA1683" s="237"/>
      <c r="AJ1683" s="237"/>
      <c r="AL1683" s="236"/>
    </row>
    <row r="1684" spans="1:38" x14ac:dyDescent="0.3">
      <c r="A1684" s="236"/>
      <c r="C1684" s="236"/>
      <c r="X1684" s="236"/>
      <c r="Y1684" s="236"/>
      <c r="AA1684" s="237"/>
      <c r="AJ1684" s="237"/>
      <c r="AL1684" s="236"/>
    </row>
    <row r="1685" spans="1:38" x14ac:dyDescent="0.3">
      <c r="A1685" s="236"/>
      <c r="C1685" s="236"/>
      <c r="X1685" s="236"/>
      <c r="Y1685" s="236"/>
      <c r="AA1685" s="237"/>
      <c r="AJ1685" s="237"/>
      <c r="AL1685" s="236"/>
    </row>
    <row r="1686" spans="1:38" x14ac:dyDescent="0.3">
      <c r="A1686" s="236"/>
      <c r="C1686" s="236"/>
      <c r="X1686" s="236"/>
      <c r="Y1686" s="236"/>
      <c r="AA1686" s="237"/>
      <c r="AJ1686" s="237"/>
      <c r="AL1686" s="236"/>
    </row>
    <row r="1687" spans="1:38" x14ac:dyDescent="0.3">
      <c r="A1687" s="236"/>
      <c r="C1687" s="236"/>
      <c r="X1687" s="236"/>
      <c r="Y1687" s="236"/>
      <c r="AA1687" s="237"/>
      <c r="AJ1687" s="237"/>
      <c r="AL1687" s="236"/>
    </row>
    <row r="1688" spans="1:38" x14ac:dyDescent="0.3">
      <c r="A1688" s="236"/>
      <c r="C1688" s="236"/>
      <c r="X1688" s="236"/>
      <c r="Y1688" s="236"/>
      <c r="AA1688" s="237"/>
      <c r="AJ1688" s="237"/>
      <c r="AL1688" s="236"/>
    </row>
    <row r="1689" spans="1:38" x14ac:dyDescent="0.3">
      <c r="A1689" s="236"/>
      <c r="C1689" s="236"/>
      <c r="X1689" s="236"/>
      <c r="Y1689" s="236"/>
      <c r="AA1689" s="237"/>
      <c r="AJ1689" s="237"/>
      <c r="AL1689" s="236"/>
    </row>
    <row r="1690" spans="1:38" x14ac:dyDescent="0.3">
      <c r="A1690" s="236"/>
      <c r="C1690" s="236"/>
      <c r="X1690" s="236"/>
      <c r="Y1690" s="236"/>
      <c r="AA1690" s="237"/>
      <c r="AJ1690" s="237"/>
      <c r="AL1690" s="236"/>
    </row>
    <row r="1691" spans="1:38" x14ac:dyDescent="0.3">
      <c r="A1691" s="236"/>
      <c r="C1691" s="236"/>
      <c r="X1691" s="236"/>
      <c r="Y1691" s="236"/>
      <c r="AA1691" s="237"/>
      <c r="AJ1691" s="237"/>
      <c r="AL1691" s="236"/>
    </row>
    <row r="1692" spans="1:38" x14ac:dyDescent="0.3">
      <c r="A1692" s="236"/>
      <c r="C1692" s="236"/>
      <c r="X1692" s="236"/>
      <c r="Y1692" s="236"/>
      <c r="AA1692" s="237"/>
      <c r="AJ1692" s="237"/>
      <c r="AL1692" s="236"/>
    </row>
    <row r="1693" spans="1:38" x14ac:dyDescent="0.3">
      <c r="A1693" s="236"/>
      <c r="C1693" s="236"/>
      <c r="X1693" s="236"/>
      <c r="Y1693" s="236"/>
      <c r="AA1693" s="237"/>
      <c r="AJ1693" s="237"/>
      <c r="AL1693" s="236"/>
    </row>
    <row r="1694" spans="1:38" x14ac:dyDescent="0.3">
      <c r="A1694" s="236"/>
      <c r="C1694" s="236"/>
      <c r="X1694" s="236"/>
      <c r="Y1694" s="236"/>
      <c r="AA1694" s="237"/>
      <c r="AJ1694" s="237"/>
      <c r="AL1694" s="236"/>
    </row>
    <row r="1695" spans="1:38" x14ac:dyDescent="0.3">
      <c r="A1695" s="236"/>
      <c r="C1695" s="236"/>
      <c r="X1695" s="236"/>
      <c r="Y1695" s="236"/>
      <c r="AA1695" s="237"/>
      <c r="AJ1695" s="237"/>
      <c r="AL1695" s="236"/>
    </row>
    <row r="1696" spans="1:38" x14ac:dyDescent="0.3">
      <c r="A1696" s="236"/>
      <c r="C1696" s="236"/>
      <c r="X1696" s="236"/>
      <c r="Y1696" s="236"/>
      <c r="AA1696" s="237"/>
      <c r="AJ1696" s="237"/>
      <c r="AL1696" s="236"/>
    </row>
    <row r="1697" spans="1:38" x14ac:dyDescent="0.3">
      <c r="A1697" s="236"/>
      <c r="C1697" s="236"/>
      <c r="X1697" s="236"/>
      <c r="Y1697" s="236"/>
      <c r="AA1697" s="237"/>
      <c r="AJ1697" s="237"/>
      <c r="AL1697" s="236"/>
    </row>
    <row r="1698" spans="1:38" x14ac:dyDescent="0.3">
      <c r="A1698" s="236"/>
      <c r="C1698" s="236"/>
      <c r="X1698" s="236"/>
      <c r="Y1698" s="236"/>
      <c r="AA1698" s="237"/>
      <c r="AJ1698" s="237"/>
      <c r="AL1698" s="236"/>
    </row>
    <row r="1699" spans="1:38" x14ac:dyDescent="0.3">
      <c r="A1699" s="236"/>
      <c r="C1699" s="236"/>
      <c r="X1699" s="236"/>
      <c r="Y1699" s="236"/>
      <c r="AA1699" s="237"/>
      <c r="AJ1699" s="237"/>
      <c r="AL1699" s="236"/>
    </row>
    <row r="1700" spans="1:38" x14ac:dyDescent="0.3">
      <c r="A1700" s="236"/>
      <c r="C1700" s="236"/>
      <c r="X1700" s="236"/>
      <c r="Y1700" s="236"/>
      <c r="AA1700" s="237"/>
      <c r="AJ1700" s="237"/>
      <c r="AL1700" s="236"/>
    </row>
    <row r="1701" spans="1:38" x14ac:dyDescent="0.3">
      <c r="A1701" s="236"/>
      <c r="C1701" s="236"/>
      <c r="X1701" s="236"/>
      <c r="Y1701" s="236"/>
      <c r="AA1701" s="237"/>
      <c r="AJ1701" s="237"/>
      <c r="AL1701" s="236"/>
    </row>
    <row r="1702" spans="1:38" x14ac:dyDescent="0.3">
      <c r="A1702" s="236"/>
      <c r="C1702" s="236"/>
      <c r="X1702" s="236"/>
      <c r="Y1702" s="236"/>
      <c r="AA1702" s="237"/>
      <c r="AJ1702" s="237"/>
      <c r="AL1702" s="236"/>
    </row>
    <row r="1703" spans="1:38" x14ac:dyDescent="0.3">
      <c r="A1703" s="236"/>
      <c r="C1703" s="236"/>
      <c r="X1703" s="236"/>
      <c r="Y1703" s="236"/>
      <c r="AA1703" s="237"/>
      <c r="AJ1703" s="237"/>
      <c r="AL1703" s="236"/>
    </row>
    <row r="1704" spans="1:38" x14ac:dyDescent="0.3">
      <c r="A1704" s="236"/>
      <c r="C1704" s="236"/>
      <c r="X1704" s="236"/>
      <c r="Y1704" s="236"/>
      <c r="AA1704" s="237"/>
      <c r="AJ1704" s="237"/>
      <c r="AL1704" s="236"/>
    </row>
    <row r="1705" spans="1:38" x14ac:dyDescent="0.3">
      <c r="A1705" s="236"/>
      <c r="C1705" s="236"/>
      <c r="X1705" s="236"/>
      <c r="Y1705" s="236"/>
      <c r="AA1705" s="237"/>
      <c r="AJ1705" s="237"/>
      <c r="AL1705" s="236"/>
    </row>
    <row r="1706" spans="1:38" x14ac:dyDescent="0.3">
      <c r="A1706" s="236"/>
      <c r="C1706" s="236"/>
      <c r="X1706" s="236"/>
      <c r="Y1706" s="236"/>
      <c r="AA1706" s="237"/>
      <c r="AJ1706" s="237"/>
      <c r="AL1706" s="236"/>
    </row>
    <row r="1707" spans="1:38" x14ac:dyDescent="0.3">
      <c r="A1707" s="236"/>
      <c r="C1707" s="236"/>
      <c r="X1707" s="236"/>
      <c r="Y1707" s="236"/>
      <c r="AA1707" s="237"/>
      <c r="AJ1707" s="237"/>
      <c r="AL1707" s="236"/>
    </row>
    <row r="1708" spans="1:38" x14ac:dyDescent="0.3">
      <c r="A1708" s="236"/>
      <c r="C1708" s="236"/>
      <c r="X1708" s="236"/>
      <c r="Y1708" s="236"/>
      <c r="AA1708" s="237"/>
      <c r="AJ1708" s="237"/>
      <c r="AL1708" s="236"/>
    </row>
    <row r="1709" spans="1:38" x14ac:dyDescent="0.3">
      <c r="A1709" s="236"/>
      <c r="C1709" s="236"/>
      <c r="X1709" s="236"/>
      <c r="Y1709" s="236"/>
      <c r="AA1709" s="237"/>
      <c r="AJ1709" s="237"/>
      <c r="AL1709" s="236"/>
    </row>
    <row r="1710" spans="1:38" x14ac:dyDescent="0.3">
      <c r="A1710" s="236"/>
      <c r="C1710" s="236"/>
      <c r="X1710" s="236"/>
      <c r="Y1710" s="236"/>
      <c r="AA1710" s="237"/>
      <c r="AJ1710" s="237"/>
      <c r="AL1710" s="236"/>
    </row>
    <row r="1711" spans="1:38" x14ac:dyDescent="0.3">
      <c r="A1711" s="236"/>
      <c r="C1711" s="236"/>
      <c r="X1711" s="236"/>
      <c r="Y1711" s="236"/>
      <c r="AA1711" s="237"/>
      <c r="AJ1711" s="237"/>
      <c r="AL1711" s="236"/>
    </row>
    <row r="1712" spans="1:38" x14ac:dyDescent="0.3">
      <c r="A1712" s="236"/>
      <c r="C1712" s="236"/>
      <c r="X1712" s="236"/>
      <c r="Y1712" s="236"/>
      <c r="AA1712" s="237"/>
      <c r="AJ1712" s="237"/>
      <c r="AL1712" s="236"/>
    </row>
    <row r="1713" spans="1:38" x14ac:dyDescent="0.3">
      <c r="A1713" s="236"/>
      <c r="C1713" s="236"/>
      <c r="X1713" s="236"/>
      <c r="Y1713" s="236"/>
      <c r="AA1713" s="237"/>
      <c r="AJ1713" s="237"/>
      <c r="AL1713" s="236"/>
    </row>
    <row r="1714" spans="1:38" x14ac:dyDescent="0.3">
      <c r="A1714" s="236"/>
      <c r="C1714" s="236"/>
      <c r="X1714" s="236"/>
      <c r="Y1714" s="236"/>
      <c r="AA1714" s="237"/>
      <c r="AJ1714" s="237"/>
      <c r="AL1714" s="236"/>
    </row>
    <row r="1715" spans="1:38" x14ac:dyDescent="0.3">
      <c r="A1715" s="236"/>
      <c r="C1715" s="236"/>
      <c r="X1715" s="236"/>
      <c r="Y1715" s="236"/>
      <c r="AA1715" s="237"/>
      <c r="AJ1715" s="237"/>
      <c r="AL1715" s="236"/>
    </row>
    <row r="1716" spans="1:38" x14ac:dyDescent="0.3">
      <c r="A1716" s="236"/>
      <c r="C1716" s="236"/>
      <c r="X1716" s="236"/>
      <c r="Y1716" s="236"/>
      <c r="AA1716" s="237"/>
      <c r="AJ1716" s="237"/>
      <c r="AL1716" s="236"/>
    </row>
    <row r="1717" spans="1:38" x14ac:dyDescent="0.3">
      <c r="A1717" s="236"/>
      <c r="C1717" s="236"/>
      <c r="X1717" s="236"/>
      <c r="Y1717" s="236"/>
      <c r="AA1717" s="237"/>
      <c r="AJ1717" s="237"/>
      <c r="AL1717" s="236"/>
    </row>
    <row r="1718" spans="1:38" x14ac:dyDescent="0.3">
      <c r="A1718" s="236"/>
      <c r="C1718" s="236"/>
      <c r="X1718" s="236"/>
      <c r="Y1718" s="236"/>
      <c r="AA1718" s="237"/>
      <c r="AJ1718" s="237"/>
      <c r="AL1718" s="236"/>
    </row>
    <row r="1719" spans="1:38" x14ac:dyDescent="0.3">
      <c r="A1719" s="236"/>
      <c r="C1719" s="236"/>
      <c r="X1719" s="236"/>
      <c r="Y1719" s="236"/>
      <c r="AA1719" s="237"/>
      <c r="AJ1719" s="237"/>
      <c r="AL1719" s="236"/>
    </row>
    <row r="1720" spans="1:38" x14ac:dyDescent="0.3">
      <c r="A1720" s="236"/>
      <c r="C1720" s="236"/>
      <c r="X1720" s="236"/>
      <c r="Y1720" s="236"/>
      <c r="AA1720" s="237"/>
      <c r="AJ1720" s="237"/>
      <c r="AL1720" s="236"/>
    </row>
    <row r="1721" spans="1:38" x14ac:dyDescent="0.3">
      <c r="A1721" s="236"/>
      <c r="C1721" s="236"/>
      <c r="X1721" s="236"/>
      <c r="Y1721" s="236"/>
      <c r="AA1721" s="237"/>
      <c r="AJ1721" s="237"/>
      <c r="AL1721" s="236"/>
    </row>
    <row r="1722" spans="1:38" x14ac:dyDescent="0.3">
      <c r="A1722" s="236"/>
      <c r="C1722" s="236"/>
      <c r="X1722" s="236"/>
      <c r="Y1722" s="236"/>
      <c r="AA1722" s="237"/>
      <c r="AJ1722" s="237"/>
      <c r="AL1722" s="236"/>
    </row>
    <row r="1723" spans="1:38" x14ac:dyDescent="0.3">
      <c r="A1723" s="236"/>
      <c r="C1723" s="236"/>
      <c r="X1723" s="236"/>
      <c r="Y1723" s="236"/>
      <c r="AA1723" s="237"/>
      <c r="AJ1723" s="237"/>
      <c r="AL1723" s="236"/>
    </row>
    <row r="1724" spans="1:38" x14ac:dyDescent="0.3">
      <c r="A1724" s="236"/>
      <c r="C1724" s="236"/>
      <c r="X1724" s="236"/>
      <c r="Y1724" s="236"/>
      <c r="AA1724" s="237"/>
      <c r="AJ1724" s="237"/>
      <c r="AL1724" s="236"/>
    </row>
    <row r="1725" spans="1:38" x14ac:dyDescent="0.3">
      <c r="A1725" s="236"/>
      <c r="C1725" s="236"/>
      <c r="X1725" s="236"/>
      <c r="Y1725" s="236"/>
      <c r="AA1725" s="237"/>
      <c r="AJ1725" s="237"/>
      <c r="AL1725" s="236"/>
    </row>
    <row r="1726" spans="1:38" x14ac:dyDescent="0.3">
      <c r="A1726" s="236"/>
      <c r="C1726" s="236"/>
      <c r="X1726" s="236"/>
      <c r="Y1726" s="236"/>
      <c r="AA1726" s="237"/>
      <c r="AJ1726" s="237"/>
      <c r="AL1726" s="236"/>
    </row>
    <row r="1727" spans="1:38" x14ac:dyDescent="0.3">
      <c r="A1727" s="236"/>
      <c r="C1727" s="236"/>
      <c r="X1727" s="236"/>
      <c r="Y1727" s="236"/>
      <c r="AA1727" s="237"/>
      <c r="AJ1727" s="237"/>
      <c r="AL1727" s="236"/>
    </row>
    <row r="1728" spans="1:38" x14ac:dyDescent="0.3">
      <c r="A1728" s="236"/>
      <c r="C1728" s="236"/>
      <c r="X1728" s="236"/>
      <c r="Y1728" s="236"/>
      <c r="AA1728" s="237"/>
      <c r="AJ1728" s="237"/>
      <c r="AL1728" s="236"/>
    </row>
    <row r="1729" spans="1:38" x14ac:dyDescent="0.3">
      <c r="A1729" s="236"/>
      <c r="C1729" s="236"/>
      <c r="X1729" s="236"/>
      <c r="Y1729" s="236"/>
      <c r="AA1729" s="237"/>
      <c r="AJ1729" s="237"/>
      <c r="AL1729" s="236"/>
    </row>
    <row r="1730" spans="1:38" x14ac:dyDescent="0.3">
      <c r="A1730" s="236"/>
      <c r="C1730" s="236"/>
      <c r="X1730" s="236"/>
      <c r="Y1730" s="236"/>
      <c r="AA1730" s="237"/>
      <c r="AJ1730" s="237"/>
      <c r="AL1730" s="236"/>
    </row>
    <row r="1731" spans="1:38" x14ac:dyDescent="0.3">
      <c r="A1731" s="236"/>
      <c r="C1731" s="236"/>
      <c r="X1731" s="236"/>
      <c r="Y1731" s="236"/>
      <c r="AA1731" s="237"/>
      <c r="AJ1731" s="237"/>
      <c r="AL1731" s="236"/>
    </row>
    <row r="1732" spans="1:38" x14ac:dyDescent="0.3">
      <c r="A1732" s="236"/>
      <c r="C1732" s="236"/>
      <c r="X1732" s="236"/>
      <c r="Y1732" s="236"/>
      <c r="AA1732" s="237"/>
      <c r="AJ1732" s="237"/>
      <c r="AL1732" s="236"/>
    </row>
    <row r="1733" spans="1:38" x14ac:dyDescent="0.3">
      <c r="A1733" s="236"/>
      <c r="C1733" s="236"/>
      <c r="X1733" s="236"/>
      <c r="Y1733" s="236"/>
      <c r="AA1733" s="237"/>
      <c r="AJ1733" s="237"/>
      <c r="AL1733" s="236"/>
    </row>
    <row r="1734" spans="1:38" x14ac:dyDescent="0.3">
      <c r="A1734" s="236"/>
      <c r="C1734" s="236"/>
      <c r="X1734" s="236"/>
      <c r="Y1734" s="236"/>
      <c r="AA1734" s="237"/>
      <c r="AJ1734" s="237"/>
      <c r="AL1734" s="236"/>
    </row>
    <row r="1735" spans="1:38" x14ac:dyDescent="0.3">
      <c r="A1735" s="236"/>
      <c r="C1735" s="236"/>
      <c r="X1735" s="236"/>
      <c r="Y1735" s="236"/>
      <c r="AA1735" s="237"/>
      <c r="AJ1735" s="237"/>
      <c r="AL1735" s="236"/>
    </row>
    <row r="1736" spans="1:38" x14ac:dyDescent="0.3">
      <c r="A1736" s="236"/>
      <c r="C1736" s="236"/>
      <c r="X1736" s="236"/>
      <c r="Y1736" s="236"/>
      <c r="AA1736" s="237"/>
      <c r="AJ1736" s="237"/>
      <c r="AL1736" s="236"/>
    </row>
    <row r="1737" spans="1:38" x14ac:dyDescent="0.3">
      <c r="A1737" s="236"/>
      <c r="C1737" s="236"/>
      <c r="X1737" s="236"/>
      <c r="Y1737" s="236"/>
      <c r="AA1737" s="237"/>
      <c r="AJ1737" s="237"/>
      <c r="AL1737" s="236"/>
    </row>
    <row r="1738" spans="1:38" x14ac:dyDescent="0.3">
      <c r="A1738" s="236"/>
      <c r="C1738" s="236"/>
      <c r="X1738" s="236"/>
      <c r="Y1738" s="236"/>
      <c r="AA1738" s="237"/>
      <c r="AJ1738" s="237"/>
      <c r="AL1738" s="236"/>
    </row>
    <row r="1739" spans="1:38" x14ac:dyDescent="0.3">
      <c r="A1739" s="236"/>
      <c r="C1739" s="236"/>
      <c r="X1739" s="236"/>
      <c r="Y1739" s="236"/>
      <c r="AA1739" s="237"/>
      <c r="AJ1739" s="237"/>
      <c r="AL1739" s="236"/>
    </row>
    <row r="1740" spans="1:38" x14ac:dyDescent="0.3">
      <c r="A1740" s="236"/>
      <c r="C1740" s="236"/>
      <c r="X1740" s="236"/>
      <c r="Y1740" s="236"/>
      <c r="AA1740" s="237"/>
      <c r="AJ1740" s="237"/>
      <c r="AL1740" s="236"/>
    </row>
    <row r="1741" spans="1:38" x14ac:dyDescent="0.3">
      <c r="A1741" s="236"/>
      <c r="C1741" s="236"/>
      <c r="X1741" s="236"/>
      <c r="Y1741" s="236"/>
      <c r="AA1741" s="237"/>
      <c r="AJ1741" s="237"/>
      <c r="AL1741" s="236"/>
    </row>
    <row r="1742" spans="1:38" x14ac:dyDescent="0.3">
      <c r="A1742" s="236"/>
      <c r="C1742" s="236"/>
      <c r="X1742" s="236"/>
      <c r="Y1742" s="236"/>
      <c r="AA1742" s="237"/>
      <c r="AJ1742" s="237"/>
      <c r="AL1742" s="236"/>
    </row>
    <row r="1743" spans="1:38" x14ac:dyDescent="0.3">
      <c r="A1743" s="236"/>
      <c r="C1743" s="236"/>
      <c r="X1743" s="236"/>
      <c r="Y1743" s="236"/>
      <c r="AA1743" s="237"/>
      <c r="AJ1743" s="237"/>
      <c r="AL1743" s="236"/>
    </row>
    <row r="1744" spans="1:38" x14ac:dyDescent="0.3">
      <c r="A1744" s="236"/>
      <c r="C1744" s="236"/>
      <c r="X1744" s="236"/>
      <c r="Y1744" s="236"/>
      <c r="AA1744" s="237"/>
      <c r="AJ1744" s="237"/>
      <c r="AL1744" s="236"/>
    </row>
    <row r="1745" spans="1:38" x14ac:dyDescent="0.3">
      <c r="A1745" s="236"/>
      <c r="C1745" s="236"/>
      <c r="X1745" s="236"/>
      <c r="Y1745" s="236"/>
      <c r="AA1745" s="237"/>
      <c r="AJ1745" s="237"/>
      <c r="AL1745" s="236"/>
    </row>
    <row r="1746" spans="1:38" x14ac:dyDescent="0.3">
      <c r="A1746" s="236"/>
      <c r="C1746" s="236"/>
      <c r="X1746" s="236"/>
      <c r="Y1746" s="236"/>
      <c r="AA1746" s="237"/>
      <c r="AJ1746" s="237"/>
      <c r="AL1746" s="236"/>
    </row>
    <row r="1747" spans="1:38" x14ac:dyDescent="0.3">
      <c r="A1747" s="236"/>
      <c r="C1747" s="236"/>
      <c r="X1747" s="236"/>
      <c r="Y1747" s="236"/>
      <c r="AA1747" s="237"/>
      <c r="AJ1747" s="237"/>
      <c r="AL1747" s="236"/>
    </row>
    <row r="1748" spans="1:38" x14ac:dyDescent="0.3">
      <c r="A1748" s="236"/>
      <c r="C1748" s="236"/>
      <c r="X1748" s="236"/>
      <c r="Y1748" s="236"/>
      <c r="AA1748" s="237"/>
      <c r="AJ1748" s="237"/>
      <c r="AL1748" s="236"/>
    </row>
    <row r="1749" spans="1:38" x14ac:dyDescent="0.3">
      <c r="A1749" s="236"/>
      <c r="C1749" s="236"/>
      <c r="X1749" s="236"/>
      <c r="Y1749" s="236"/>
      <c r="AA1749" s="237"/>
      <c r="AJ1749" s="237"/>
      <c r="AL1749" s="236"/>
    </row>
    <row r="1750" spans="1:38" x14ac:dyDescent="0.3">
      <c r="A1750" s="236"/>
      <c r="C1750" s="236"/>
      <c r="X1750" s="236"/>
      <c r="Y1750" s="236"/>
      <c r="AA1750" s="237"/>
      <c r="AJ1750" s="237"/>
      <c r="AL1750" s="236"/>
    </row>
    <row r="1751" spans="1:38" x14ac:dyDescent="0.3">
      <c r="A1751" s="236"/>
      <c r="C1751" s="236"/>
      <c r="X1751" s="236"/>
      <c r="Y1751" s="236"/>
      <c r="AA1751" s="237"/>
      <c r="AJ1751" s="237"/>
      <c r="AL1751" s="236"/>
    </row>
    <row r="1752" spans="1:38" x14ac:dyDescent="0.3">
      <c r="A1752" s="236"/>
      <c r="C1752" s="236"/>
      <c r="X1752" s="236"/>
      <c r="Y1752" s="236"/>
      <c r="AA1752" s="237"/>
      <c r="AJ1752" s="237"/>
      <c r="AL1752" s="236"/>
    </row>
    <row r="1753" spans="1:38" x14ac:dyDescent="0.3">
      <c r="A1753" s="236"/>
      <c r="C1753" s="236"/>
      <c r="X1753" s="236"/>
      <c r="Y1753" s="236"/>
      <c r="AA1753" s="237"/>
      <c r="AJ1753" s="237"/>
      <c r="AL1753" s="236"/>
    </row>
    <row r="1754" spans="1:38" x14ac:dyDescent="0.3">
      <c r="A1754" s="236"/>
      <c r="C1754" s="236"/>
      <c r="X1754" s="236"/>
      <c r="Y1754" s="236"/>
      <c r="AA1754" s="237"/>
      <c r="AJ1754" s="237"/>
      <c r="AL1754" s="236"/>
    </row>
    <row r="1755" spans="1:38" x14ac:dyDescent="0.3">
      <c r="A1755" s="236"/>
      <c r="C1755" s="236"/>
      <c r="X1755" s="236"/>
      <c r="Y1755" s="236"/>
      <c r="AA1755" s="237"/>
      <c r="AJ1755" s="237"/>
      <c r="AL1755" s="236"/>
    </row>
    <row r="1756" spans="1:38" x14ac:dyDescent="0.3">
      <c r="A1756" s="236"/>
      <c r="C1756" s="236"/>
      <c r="X1756" s="236"/>
      <c r="Y1756" s="236"/>
      <c r="AA1756" s="237"/>
      <c r="AJ1756" s="237"/>
      <c r="AL1756" s="236"/>
    </row>
    <row r="1757" spans="1:38" x14ac:dyDescent="0.3">
      <c r="A1757" s="236"/>
      <c r="C1757" s="236"/>
      <c r="X1757" s="236"/>
      <c r="Y1757" s="236"/>
      <c r="AA1757" s="237"/>
      <c r="AJ1757" s="237"/>
      <c r="AL1757" s="236"/>
    </row>
    <row r="1758" spans="1:38" x14ac:dyDescent="0.3">
      <c r="A1758" s="236"/>
      <c r="C1758" s="236"/>
      <c r="X1758" s="236"/>
      <c r="Y1758" s="236"/>
      <c r="AA1758" s="237"/>
      <c r="AJ1758" s="237"/>
      <c r="AL1758" s="236"/>
    </row>
    <row r="1759" spans="1:38" x14ac:dyDescent="0.3">
      <c r="A1759" s="236"/>
      <c r="C1759" s="236"/>
      <c r="X1759" s="236"/>
      <c r="Y1759" s="236"/>
      <c r="AA1759" s="237"/>
      <c r="AJ1759" s="237"/>
      <c r="AL1759" s="236"/>
    </row>
    <row r="1760" spans="1:38" x14ac:dyDescent="0.3">
      <c r="A1760" s="236"/>
      <c r="C1760" s="236"/>
      <c r="X1760" s="236"/>
      <c r="Y1760" s="236"/>
      <c r="AA1760" s="237"/>
      <c r="AJ1760" s="237"/>
      <c r="AL1760" s="236"/>
    </row>
    <row r="1761" spans="1:38" x14ac:dyDescent="0.3">
      <c r="A1761" s="236"/>
      <c r="C1761" s="236"/>
      <c r="X1761" s="236"/>
      <c r="Y1761" s="236"/>
      <c r="AA1761" s="237"/>
      <c r="AJ1761" s="237"/>
      <c r="AL1761" s="236"/>
    </row>
    <row r="1762" spans="1:38" x14ac:dyDescent="0.3">
      <c r="A1762" s="236"/>
      <c r="C1762" s="236"/>
      <c r="X1762" s="236"/>
      <c r="Y1762" s="236"/>
      <c r="AA1762" s="237"/>
      <c r="AJ1762" s="237"/>
      <c r="AL1762" s="236"/>
    </row>
    <row r="1763" spans="1:38" x14ac:dyDescent="0.3">
      <c r="A1763" s="236"/>
      <c r="C1763" s="236"/>
      <c r="X1763" s="236"/>
      <c r="Y1763" s="236"/>
      <c r="AA1763" s="237"/>
      <c r="AJ1763" s="237"/>
      <c r="AL1763" s="236"/>
    </row>
    <row r="1764" spans="1:38" x14ac:dyDescent="0.3">
      <c r="A1764" s="236"/>
      <c r="C1764" s="236"/>
      <c r="X1764" s="236"/>
      <c r="Y1764" s="236"/>
      <c r="AA1764" s="237"/>
      <c r="AJ1764" s="237"/>
      <c r="AL1764" s="236"/>
    </row>
    <row r="1765" spans="1:38" x14ac:dyDescent="0.3">
      <c r="A1765" s="236"/>
      <c r="C1765" s="236"/>
      <c r="X1765" s="236"/>
      <c r="Y1765" s="236"/>
      <c r="AA1765" s="237"/>
      <c r="AJ1765" s="237"/>
      <c r="AL1765" s="236"/>
    </row>
    <row r="1766" spans="1:38" x14ac:dyDescent="0.3">
      <c r="A1766" s="236"/>
      <c r="C1766" s="236"/>
      <c r="X1766" s="236"/>
      <c r="Y1766" s="236"/>
      <c r="AA1766" s="237"/>
      <c r="AJ1766" s="237"/>
      <c r="AL1766" s="236"/>
    </row>
    <row r="1767" spans="1:38" x14ac:dyDescent="0.3">
      <c r="A1767" s="236"/>
      <c r="C1767" s="236"/>
      <c r="X1767" s="236"/>
      <c r="Y1767" s="236"/>
      <c r="AA1767" s="237"/>
      <c r="AJ1767" s="237"/>
      <c r="AL1767" s="236"/>
    </row>
    <row r="1768" spans="1:38" x14ac:dyDescent="0.3">
      <c r="A1768" s="236"/>
      <c r="C1768" s="236"/>
      <c r="X1768" s="236"/>
      <c r="Y1768" s="236"/>
      <c r="AA1768" s="237"/>
      <c r="AJ1768" s="237"/>
      <c r="AL1768" s="236"/>
    </row>
    <row r="1769" spans="1:38" x14ac:dyDescent="0.3">
      <c r="A1769" s="236"/>
      <c r="C1769" s="236"/>
      <c r="X1769" s="236"/>
      <c r="Y1769" s="236"/>
      <c r="AA1769" s="237"/>
      <c r="AJ1769" s="237"/>
      <c r="AL1769" s="236"/>
    </row>
    <row r="1770" spans="1:38" x14ac:dyDescent="0.3">
      <c r="A1770" s="236"/>
      <c r="C1770" s="236"/>
      <c r="X1770" s="236"/>
      <c r="Y1770" s="236"/>
      <c r="AA1770" s="237"/>
      <c r="AJ1770" s="237"/>
      <c r="AL1770" s="236"/>
    </row>
    <row r="1771" spans="1:38" x14ac:dyDescent="0.3">
      <c r="A1771" s="236"/>
      <c r="C1771" s="236"/>
      <c r="X1771" s="236"/>
      <c r="Y1771" s="236"/>
      <c r="AA1771" s="237"/>
      <c r="AJ1771" s="237"/>
      <c r="AL1771" s="236"/>
    </row>
    <row r="1772" spans="1:38" x14ac:dyDescent="0.3">
      <c r="A1772" s="236"/>
      <c r="C1772" s="236"/>
      <c r="X1772" s="236"/>
      <c r="Y1772" s="236"/>
      <c r="AA1772" s="237"/>
      <c r="AJ1772" s="237"/>
      <c r="AL1772" s="236"/>
    </row>
    <row r="1773" spans="1:38" x14ac:dyDescent="0.3">
      <c r="A1773" s="236"/>
      <c r="C1773" s="236"/>
      <c r="X1773" s="236"/>
      <c r="Y1773" s="236"/>
      <c r="AA1773" s="237"/>
      <c r="AJ1773" s="237"/>
      <c r="AL1773" s="236"/>
    </row>
    <row r="1774" spans="1:38" x14ac:dyDescent="0.3">
      <c r="A1774" s="236"/>
      <c r="C1774" s="236"/>
      <c r="X1774" s="236"/>
      <c r="Y1774" s="236"/>
      <c r="AA1774" s="237"/>
      <c r="AJ1774" s="237"/>
      <c r="AL1774" s="236"/>
    </row>
    <row r="1775" spans="1:38" x14ac:dyDescent="0.3">
      <c r="A1775" s="236"/>
      <c r="C1775" s="236"/>
      <c r="X1775" s="236"/>
      <c r="Y1775" s="236"/>
      <c r="AA1775" s="237"/>
      <c r="AJ1775" s="237"/>
      <c r="AL1775" s="236"/>
    </row>
    <row r="1776" spans="1:38" x14ac:dyDescent="0.3">
      <c r="A1776" s="236"/>
      <c r="C1776" s="236"/>
      <c r="X1776" s="236"/>
      <c r="Y1776" s="236"/>
      <c r="AA1776" s="237"/>
      <c r="AJ1776" s="237"/>
      <c r="AL1776" s="236"/>
    </row>
    <row r="1777" spans="1:38" x14ac:dyDescent="0.3">
      <c r="A1777" s="236"/>
      <c r="C1777" s="236"/>
      <c r="X1777" s="236"/>
      <c r="Y1777" s="236"/>
      <c r="AA1777" s="237"/>
      <c r="AJ1777" s="237"/>
      <c r="AL1777" s="236"/>
    </row>
    <row r="1778" spans="1:38" x14ac:dyDescent="0.3">
      <c r="A1778" s="236"/>
      <c r="C1778" s="236"/>
      <c r="X1778" s="236"/>
      <c r="Y1778" s="236"/>
      <c r="AA1778" s="237"/>
      <c r="AJ1778" s="237"/>
      <c r="AL1778" s="236"/>
    </row>
    <row r="1779" spans="1:38" x14ac:dyDescent="0.3">
      <c r="A1779" s="236"/>
      <c r="C1779" s="236"/>
      <c r="X1779" s="236"/>
      <c r="Y1779" s="236"/>
      <c r="AA1779" s="237"/>
      <c r="AJ1779" s="237"/>
      <c r="AL1779" s="236"/>
    </row>
    <row r="1780" spans="1:38" x14ac:dyDescent="0.3">
      <c r="A1780" s="236"/>
      <c r="C1780" s="236"/>
      <c r="X1780" s="236"/>
      <c r="Y1780" s="236"/>
      <c r="AA1780" s="237"/>
      <c r="AJ1780" s="237"/>
      <c r="AL1780" s="236"/>
    </row>
    <row r="1781" spans="1:38" x14ac:dyDescent="0.3">
      <c r="A1781" s="236"/>
      <c r="C1781" s="236"/>
      <c r="X1781" s="236"/>
      <c r="Y1781" s="236"/>
      <c r="AA1781" s="237"/>
      <c r="AJ1781" s="237"/>
      <c r="AL1781" s="236"/>
    </row>
    <row r="1782" spans="1:38" x14ac:dyDescent="0.3">
      <c r="A1782" s="236"/>
      <c r="C1782" s="236"/>
      <c r="X1782" s="236"/>
      <c r="Y1782" s="236"/>
      <c r="AA1782" s="237"/>
      <c r="AJ1782" s="237"/>
      <c r="AL1782" s="236"/>
    </row>
    <row r="1783" spans="1:38" x14ac:dyDescent="0.3">
      <c r="A1783" s="236"/>
      <c r="C1783" s="236"/>
      <c r="X1783" s="236"/>
      <c r="Y1783" s="236"/>
      <c r="AA1783" s="237"/>
      <c r="AJ1783" s="237"/>
      <c r="AL1783" s="236"/>
    </row>
    <row r="1784" spans="1:38" x14ac:dyDescent="0.3">
      <c r="A1784" s="236"/>
      <c r="C1784" s="236"/>
      <c r="X1784" s="236"/>
      <c r="Y1784" s="236"/>
      <c r="AA1784" s="237"/>
      <c r="AJ1784" s="237"/>
      <c r="AL1784" s="236"/>
    </row>
    <row r="1785" spans="1:38" x14ac:dyDescent="0.3">
      <c r="A1785" s="236"/>
      <c r="C1785" s="236"/>
      <c r="X1785" s="236"/>
      <c r="Y1785" s="236"/>
      <c r="AA1785" s="237"/>
      <c r="AJ1785" s="237"/>
      <c r="AL1785" s="236"/>
    </row>
    <row r="1786" spans="1:38" x14ac:dyDescent="0.3">
      <c r="A1786" s="236"/>
      <c r="C1786" s="236"/>
      <c r="X1786" s="236"/>
      <c r="Y1786" s="236"/>
      <c r="AA1786" s="237"/>
      <c r="AJ1786" s="237"/>
      <c r="AL1786" s="236"/>
    </row>
    <row r="1787" spans="1:38" x14ac:dyDescent="0.3">
      <c r="A1787" s="236"/>
      <c r="C1787" s="236"/>
      <c r="X1787" s="236"/>
      <c r="Y1787" s="236"/>
      <c r="AA1787" s="237"/>
      <c r="AJ1787" s="237"/>
      <c r="AL1787" s="236"/>
    </row>
    <row r="1788" spans="1:38" x14ac:dyDescent="0.3">
      <c r="A1788" s="236"/>
      <c r="C1788" s="236"/>
      <c r="X1788" s="236"/>
      <c r="Y1788" s="236"/>
      <c r="AA1788" s="237"/>
      <c r="AJ1788" s="237"/>
      <c r="AL1788" s="236"/>
    </row>
    <row r="1789" spans="1:38" x14ac:dyDescent="0.3">
      <c r="A1789" s="236"/>
      <c r="C1789" s="236"/>
      <c r="X1789" s="236"/>
      <c r="Y1789" s="236"/>
      <c r="AA1789" s="237"/>
      <c r="AJ1789" s="237"/>
      <c r="AL1789" s="236"/>
    </row>
    <row r="1790" spans="1:38" x14ac:dyDescent="0.3">
      <c r="A1790" s="236"/>
      <c r="C1790" s="236"/>
      <c r="X1790" s="236"/>
      <c r="Y1790" s="236"/>
      <c r="AA1790" s="237"/>
      <c r="AJ1790" s="237"/>
      <c r="AL1790" s="236"/>
    </row>
    <row r="1791" spans="1:38" x14ac:dyDescent="0.3">
      <c r="A1791" s="236"/>
      <c r="C1791" s="236"/>
      <c r="X1791" s="236"/>
      <c r="Y1791" s="236"/>
      <c r="AA1791" s="237"/>
      <c r="AJ1791" s="237"/>
      <c r="AL1791" s="236"/>
    </row>
    <row r="1792" spans="1:38" x14ac:dyDescent="0.3">
      <c r="A1792" s="236"/>
      <c r="C1792" s="236"/>
      <c r="X1792" s="236"/>
      <c r="Y1792" s="236"/>
      <c r="AA1792" s="237"/>
      <c r="AJ1792" s="237"/>
      <c r="AL1792" s="236"/>
    </row>
    <row r="1793" spans="1:38" x14ac:dyDescent="0.3">
      <c r="A1793" s="236"/>
      <c r="C1793" s="236"/>
      <c r="X1793" s="236"/>
      <c r="Y1793" s="236"/>
      <c r="AA1793" s="237"/>
      <c r="AJ1793" s="237"/>
      <c r="AL1793" s="236"/>
    </row>
    <row r="1794" spans="1:38" x14ac:dyDescent="0.3">
      <c r="A1794" s="236"/>
      <c r="C1794" s="236"/>
      <c r="X1794" s="236"/>
      <c r="Y1794" s="236"/>
      <c r="AA1794" s="237"/>
      <c r="AJ1794" s="237"/>
      <c r="AL1794" s="236"/>
    </row>
    <row r="1795" spans="1:38" x14ac:dyDescent="0.3">
      <c r="A1795" s="236"/>
      <c r="C1795" s="236"/>
      <c r="X1795" s="236"/>
      <c r="Y1795" s="236"/>
      <c r="AA1795" s="237"/>
      <c r="AJ1795" s="237"/>
      <c r="AL1795" s="236"/>
    </row>
    <row r="1796" spans="1:38" x14ac:dyDescent="0.3">
      <c r="A1796" s="236"/>
      <c r="C1796" s="236"/>
      <c r="X1796" s="236"/>
      <c r="Y1796" s="236"/>
      <c r="AA1796" s="237"/>
      <c r="AJ1796" s="237"/>
      <c r="AL1796" s="236"/>
    </row>
    <row r="1797" spans="1:38" x14ac:dyDescent="0.3">
      <c r="A1797" s="236"/>
      <c r="C1797" s="236"/>
      <c r="X1797" s="236"/>
      <c r="Y1797" s="236"/>
      <c r="AA1797" s="237"/>
      <c r="AJ1797" s="237"/>
      <c r="AL1797" s="236"/>
    </row>
    <row r="1798" spans="1:38" x14ac:dyDescent="0.3">
      <c r="A1798" s="236"/>
      <c r="C1798" s="236"/>
      <c r="X1798" s="236"/>
      <c r="Y1798" s="236"/>
      <c r="AA1798" s="237"/>
      <c r="AJ1798" s="237"/>
      <c r="AL1798" s="236"/>
    </row>
    <row r="1799" spans="1:38" x14ac:dyDescent="0.3">
      <c r="A1799" s="236"/>
      <c r="C1799" s="236"/>
      <c r="X1799" s="236"/>
      <c r="Y1799" s="236"/>
      <c r="AA1799" s="237"/>
      <c r="AJ1799" s="237"/>
      <c r="AL1799" s="236"/>
    </row>
    <row r="1800" spans="1:38" x14ac:dyDescent="0.3">
      <c r="A1800" s="236"/>
      <c r="C1800" s="236"/>
      <c r="X1800" s="236"/>
      <c r="Y1800" s="236"/>
      <c r="AA1800" s="237"/>
      <c r="AJ1800" s="237"/>
      <c r="AL1800" s="236"/>
    </row>
    <row r="1801" spans="1:38" x14ac:dyDescent="0.3">
      <c r="A1801" s="236"/>
      <c r="C1801" s="236"/>
      <c r="X1801" s="236"/>
      <c r="Y1801" s="236"/>
      <c r="AA1801" s="237"/>
      <c r="AJ1801" s="237"/>
      <c r="AL1801" s="236"/>
    </row>
    <row r="1802" spans="1:38" x14ac:dyDescent="0.3">
      <c r="A1802" s="236"/>
      <c r="C1802" s="236"/>
      <c r="X1802" s="236"/>
      <c r="Y1802" s="236"/>
      <c r="AA1802" s="237"/>
      <c r="AJ1802" s="237"/>
      <c r="AL1802" s="236"/>
    </row>
    <row r="1803" spans="1:38" x14ac:dyDescent="0.3">
      <c r="A1803" s="236"/>
      <c r="C1803" s="236"/>
      <c r="X1803" s="236"/>
      <c r="Y1803" s="236"/>
      <c r="AA1803" s="237"/>
      <c r="AJ1803" s="237"/>
      <c r="AL1803" s="236"/>
    </row>
    <row r="1804" spans="1:38" x14ac:dyDescent="0.3">
      <c r="A1804" s="236"/>
      <c r="C1804" s="236"/>
      <c r="X1804" s="236"/>
      <c r="Y1804" s="236"/>
      <c r="AA1804" s="237"/>
      <c r="AJ1804" s="237"/>
      <c r="AL1804" s="236"/>
    </row>
    <row r="1805" spans="1:38" x14ac:dyDescent="0.3">
      <c r="A1805" s="236"/>
      <c r="C1805" s="236"/>
      <c r="X1805" s="236"/>
      <c r="Y1805" s="236"/>
      <c r="AA1805" s="237"/>
      <c r="AJ1805" s="237"/>
      <c r="AL1805" s="236"/>
    </row>
    <row r="1806" spans="1:38" x14ac:dyDescent="0.3">
      <c r="A1806" s="236"/>
      <c r="C1806" s="236"/>
      <c r="X1806" s="236"/>
      <c r="Y1806" s="236"/>
      <c r="AA1806" s="237"/>
      <c r="AJ1806" s="237"/>
      <c r="AL1806" s="236"/>
    </row>
    <row r="1807" spans="1:38" x14ac:dyDescent="0.3">
      <c r="A1807" s="236"/>
      <c r="C1807" s="236"/>
      <c r="X1807" s="236"/>
      <c r="Y1807" s="236"/>
      <c r="AA1807" s="237"/>
      <c r="AJ1807" s="237"/>
      <c r="AL1807" s="236"/>
    </row>
    <row r="1808" spans="1:38" x14ac:dyDescent="0.3">
      <c r="A1808" s="236"/>
      <c r="C1808" s="236"/>
      <c r="X1808" s="236"/>
      <c r="Y1808" s="236"/>
      <c r="AA1808" s="237"/>
      <c r="AJ1808" s="237"/>
      <c r="AL1808" s="236"/>
    </row>
    <row r="1809" spans="1:38" x14ac:dyDescent="0.3">
      <c r="A1809" s="236"/>
      <c r="C1809" s="236"/>
      <c r="X1809" s="236"/>
      <c r="Y1809" s="236"/>
      <c r="AA1809" s="237"/>
      <c r="AJ1809" s="237"/>
      <c r="AL1809" s="236"/>
    </row>
    <row r="1810" spans="1:38" x14ac:dyDescent="0.3">
      <c r="A1810" s="236"/>
      <c r="C1810" s="236"/>
      <c r="X1810" s="236"/>
      <c r="Y1810" s="236"/>
      <c r="AA1810" s="237"/>
      <c r="AJ1810" s="237"/>
      <c r="AL1810" s="236"/>
    </row>
    <row r="1811" spans="1:38" x14ac:dyDescent="0.3">
      <c r="A1811" s="236"/>
      <c r="C1811" s="236"/>
      <c r="X1811" s="236"/>
      <c r="Y1811" s="236"/>
      <c r="AA1811" s="237"/>
      <c r="AJ1811" s="237"/>
      <c r="AL1811" s="236"/>
    </row>
    <row r="1812" spans="1:38" x14ac:dyDescent="0.3">
      <c r="A1812" s="236"/>
      <c r="C1812" s="236"/>
      <c r="X1812" s="236"/>
      <c r="Y1812" s="236"/>
      <c r="AA1812" s="237"/>
      <c r="AJ1812" s="237"/>
      <c r="AL1812" s="236"/>
    </row>
    <row r="1813" spans="1:38" x14ac:dyDescent="0.3">
      <c r="A1813" s="236"/>
      <c r="C1813" s="236"/>
      <c r="X1813" s="236"/>
      <c r="Y1813" s="236"/>
      <c r="AA1813" s="237"/>
      <c r="AJ1813" s="237"/>
      <c r="AL1813" s="236"/>
    </row>
    <row r="1814" spans="1:38" x14ac:dyDescent="0.3">
      <c r="A1814" s="236"/>
      <c r="C1814" s="236"/>
      <c r="X1814" s="236"/>
      <c r="Y1814" s="236"/>
      <c r="AA1814" s="237"/>
      <c r="AJ1814" s="237"/>
      <c r="AL1814" s="236"/>
    </row>
    <row r="1815" spans="1:38" x14ac:dyDescent="0.3">
      <c r="A1815" s="236"/>
      <c r="C1815" s="236"/>
      <c r="X1815" s="236"/>
      <c r="Y1815" s="236"/>
      <c r="AA1815" s="237"/>
      <c r="AJ1815" s="237"/>
      <c r="AL1815" s="236"/>
    </row>
    <row r="1816" spans="1:38" x14ac:dyDescent="0.3">
      <c r="A1816" s="236"/>
      <c r="C1816" s="236"/>
      <c r="X1816" s="236"/>
      <c r="Y1816" s="236"/>
      <c r="AA1816" s="237"/>
      <c r="AJ1816" s="237"/>
      <c r="AL1816" s="236"/>
    </row>
    <row r="1817" spans="1:38" x14ac:dyDescent="0.3">
      <c r="A1817" s="236"/>
      <c r="C1817" s="236"/>
      <c r="X1817" s="236"/>
      <c r="Y1817" s="236"/>
      <c r="AA1817" s="237"/>
      <c r="AJ1817" s="237"/>
      <c r="AL1817" s="236"/>
    </row>
    <row r="1818" spans="1:38" x14ac:dyDescent="0.3">
      <c r="A1818" s="236"/>
      <c r="C1818" s="236"/>
      <c r="X1818" s="236"/>
      <c r="Y1818" s="236"/>
      <c r="AA1818" s="237"/>
      <c r="AJ1818" s="237"/>
      <c r="AL1818" s="236"/>
    </row>
    <row r="1819" spans="1:38" x14ac:dyDescent="0.3">
      <c r="A1819" s="236"/>
      <c r="C1819" s="236"/>
      <c r="X1819" s="236"/>
      <c r="Y1819" s="236"/>
      <c r="AA1819" s="237"/>
      <c r="AJ1819" s="237"/>
      <c r="AL1819" s="236"/>
    </row>
    <row r="1820" spans="1:38" x14ac:dyDescent="0.3">
      <c r="A1820" s="236"/>
      <c r="C1820" s="236"/>
      <c r="X1820" s="236"/>
      <c r="Y1820" s="236"/>
      <c r="AA1820" s="237"/>
      <c r="AJ1820" s="237"/>
      <c r="AL1820" s="236"/>
    </row>
    <row r="1821" spans="1:38" x14ac:dyDescent="0.3">
      <c r="A1821" s="236"/>
      <c r="C1821" s="236"/>
      <c r="X1821" s="236"/>
      <c r="Y1821" s="236"/>
      <c r="AA1821" s="237"/>
      <c r="AJ1821" s="237"/>
      <c r="AL1821" s="236"/>
    </row>
    <row r="1822" spans="1:38" x14ac:dyDescent="0.3">
      <c r="A1822" s="236"/>
      <c r="C1822" s="236"/>
      <c r="X1822" s="236"/>
      <c r="Y1822" s="236"/>
      <c r="AA1822" s="237"/>
      <c r="AJ1822" s="237"/>
      <c r="AL1822" s="236"/>
    </row>
    <row r="1823" spans="1:38" x14ac:dyDescent="0.3">
      <c r="A1823" s="236"/>
      <c r="C1823" s="236"/>
      <c r="X1823" s="236"/>
      <c r="Y1823" s="236"/>
      <c r="AA1823" s="237"/>
      <c r="AJ1823" s="237"/>
      <c r="AL1823" s="236"/>
    </row>
    <row r="1824" spans="1:38" x14ac:dyDescent="0.3">
      <c r="A1824" s="236"/>
      <c r="C1824" s="236"/>
      <c r="X1824" s="236"/>
      <c r="Y1824" s="236"/>
      <c r="AA1824" s="237"/>
      <c r="AJ1824" s="237"/>
      <c r="AL1824" s="236"/>
    </row>
    <row r="1825" spans="1:38" x14ac:dyDescent="0.3">
      <c r="A1825" s="236"/>
      <c r="C1825" s="236"/>
      <c r="X1825" s="236"/>
      <c r="Y1825" s="236"/>
      <c r="AA1825" s="237"/>
      <c r="AJ1825" s="237"/>
      <c r="AL1825" s="236"/>
    </row>
    <row r="1826" spans="1:38" x14ac:dyDescent="0.3">
      <c r="A1826" s="236"/>
      <c r="C1826" s="236"/>
      <c r="X1826" s="236"/>
      <c r="Y1826" s="236"/>
      <c r="AA1826" s="237"/>
      <c r="AJ1826" s="237"/>
      <c r="AL1826" s="236"/>
    </row>
    <row r="1827" spans="1:38" x14ac:dyDescent="0.3">
      <c r="A1827" s="236"/>
      <c r="C1827" s="236"/>
      <c r="X1827" s="236"/>
      <c r="Y1827" s="236"/>
      <c r="AA1827" s="237"/>
      <c r="AJ1827" s="237"/>
      <c r="AL1827" s="236"/>
    </row>
    <row r="1828" spans="1:38" x14ac:dyDescent="0.3">
      <c r="A1828" s="236"/>
      <c r="C1828" s="236"/>
      <c r="X1828" s="236"/>
      <c r="Y1828" s="236"/>
      <c r="AA1828" s="237"/>
      <c r="AJ1828" s="237"/>
      <c r="AL1828" s="236"/>
    </row>
    <row r="1829" spans="1:38" x14ac:dyDescent="0.3">
      <c r="A1829" s="236"/>
      <c r="C1829" s="236"/>
      <c r="X1829" s="236"/>
      <c r="Y1829" s="236"/>
      <c r="AA1829" s="237"/>
      <c r="AJ1829" s="237"/>
      <c r="AL1829" s="236"/>
    </row>
    <row r="1830" spans="1:38" x14ac:dyDescent="0.3">
      <c r="A1830" s="236"/>
      <c r="C1830" s="236"/>
      <c r="X1830" s="236"/>
      <c r="Y1830" s="236"/>
      <c r="AA1830" s="237"/>
      <c r="AJ1830" s="237"/>
      <c r="AL1830" s="236"/>
    </row>
    <row r="1831" spans="1:38" x14ac:dyDescent="0.3">
      <c r="A1831" s="236"/>
      <c r="C1831" s="236"/>
      <c r="X1831" s="236"/>
      <c r="Y1831" s="236"/>
      <c r="AA1831" s="237"/>
      <c r="AJ1831" s="237"/>
      <c r="AL1831" s="236"/>
    </row>
    <row r="1832" spans="1:38" x14ac:dyDescent="0.3">
      <c r="A1832" s="236"/>
      <c r="C1832" s="236"/>
      <c r="X1832" s="236"/>
      <c r="Y1832" s="236"/>
      <c r="AA1832" s="237"/>
      <c r="AJ1832" s="237"/>
      <c r="AL1832" s="236"/>
    </row>
    <row r="1833" spans="1:38" x14ac:dyDescent="0.3">
      <c r="A1833" s="236"/>
      <c r="C1833" s="236"/>
      <c r="X1833" s="236"/>
      <c r="Y1833" s="236"/>
      <c r="AA1833" s="237"/>
      <c r="AJ1833" s="237"/>
      <c r="AL1833" s="236"/>
    </row>
    <row r="1834" spans="1:38" x14ac:dyDescent="0.3">
      <c r="A1834" s="236"/>
      <c r="C1834" s="236"/>
      <c r="X1834" s="236"/>
      <c r="Y1834" s="236"/>
      <c r="AA1834" s="237"/>
      <c r="AJ1834" s="237"/>
      <c r="AL1834" s="236"/>
    </row>
    <row r="1835" spans="1:38" x14ac:dyDescent="0.3">
      <c r="A1835" s="236"/>
      <c r="C1835" s="236"/>
      <c r="X1835" s="236"/>
      <c r="Y1835" s="236"/>
      <c r="AA1835" s="237"/>
      <c r="AJ1835" s="237"/>
      <c r="AL1835" s="236"/>
    </row>
    <row r="1836" spans="1:38" x14ac:dyDescent="0.3">
      <c r="A1836" s="236"/>
      <c r="C1836" s="236"/>
      <c r="X1836" s="236"/>
      <c r="Y1836" s="236"/>
      <c r="AA1836" s="237"/>
      <c r="AJ1836" s="237"/>
      <c r="AL1836" s="236"/>
    </row>
    <row r="1837" spans="1:38" x14ac:dyDescent="0.3">
      <c r="A1837" s="236"/>
      <c r="C1837" s="236"/>
      <c r="X1837" s="236"/>
      <c r="Y1837" s="236"/>
      <c r="AA1837" s="237"/>
      <c r="AJ1837" s="237"/>
      <c r="AL1837" s="236"/>
    </row>
    <row r="1838" spans="1:38" x14ac:dyDescent="0.3">
      <c r="A1838" s="236"/>
      <c r="C1838" s="236"/>
      <c r="X1838" s="236"/>
      <c r="Y1838" s="236"/>
      <c r="AA1838" s="237"/>
      <c r="AJ1838" s="237"/>
      <c r="AL1838" s="236"/>
    </row>
    <row r="1839" spans="1:38" x14ac:dyDescent="0.3">
      <c r="A1839" s="236"/>
      <c r="C1839" s="236"/>
      <c r="X1839" s="236"/>
      <c r="Y1839" s="236"/>
      <c r="AA1839" s="237"/>
      <c r="AJ1839" s="237"/>
      <c r="AL1839" s="236"/>
    </row>
    <row r="1840" spans="1:38" x14ac:dyDescent="0.3">
      <c r="A1840" s="236"/>
      <c r="C1840" s="236"/>
      <c r="X1840" s="236"/>
      <c r="Y1840" s="236"/>
      <c r="AA1840" s="237"/>
      <c r="AJ1840" s="237"/>
      <c r="AL1840" s="236"/>
    </row>
    <row r="1841" spans="1:38" x14ac:dyDescent="0.3">
      <c r="A1841" s="236"/>
      <c r="C1841" s="236"/>
      <c r="X1841" s="236"/>
      <c r="Y1841" s="236"/>
      <c r="AA1841" s="237"/>
      <c r="AJ1841" s="237"/>
      <c r="AL1841" s="236"/>
    </row>
    <row r="1842" spans="1:38" x14ac:dyDescent="0.3">
      <c r="A1842" s="236"/>
      <c r="C1842" s="236"/>
      <c r="X1842" s="236"/>
      <c r="Y1842" s="236"/>
      <c r="AA1842" s="237"/>
      <c r="AJ1842" s="237"/>
      <c r="AL1842" s="236"/>
    </row>
    <row r="1843" spans="1:38" x14ac:dyDescent="0.3">
      <c r="A1843" s="236"/>
      <c r="C1843" s="236"/>
      <c r="X1843" s="236"/>
      <c r="Y1843" s="236"/>
      <c r="AA1843" s="237"/>
      <c r="AJ1843" s="237"/>
      <c r="AL1843" s="236"/>
    </row>
    <row r="1844" spans="1:38" x14ac:dyDescent="0.3">
      <c r="A1844" s="236"/>
      <c r="C1844" s="236"/>
      <c r="X1844" s="236"/>
      <c r="Y1844" s="236"/>
      <c r="AA1844" s="237"/>
      <c r="AJ1844" s="237"/>
      <c r="AL1844" s="236"/>
    </row>
    <row r="1845" spans="1:38" x14ac:dyDescent="0.3">
      <c r="A1845" s="236"/>
      <c r="C1845" s="236"/>
      <c r="X1845" s="236"/>
      <c r="Y1845" s="236"/>
      <c r="AA1845" s="237"/>
      <c r="AJ1845" s="237"/>
      <c r="AL1845" s="236"/>
    </row>
    <row r="1846" spans="1:38" x14ac:dyDescent="0.3">
      <c r="A1846" s="236"/>
      <c r="C1846" s="236"/>
      <c r="X1846" s="236"/>
      <c r="Y1846" s="236"/>
      <c r="AA1846" s="237"/>
      <c r="AJ1846" s="237"/>
      <c r="AL1846" s="236"/>
    </row>
    <row r="1847" spans="1:38" x14ac:dyDescent="0.3">
      <c r="A1847" s="236"/>
      <c r="C1847" s="236"/>
      <c r="X1847" s="236"/>
      <c r="Y1847" s="236"/>
      <c r="AA1847" s="237"/>
      <c r="AJ1847" s="237"/>
      <c r="AL1847" s="236"/>
    </row>
    <row r="1848" spans="1:38" x14ac:dyDescent="0.3">
      <c r="A1848" s="236"/>
      <c r="C1848" s="236"/>
      <c r="X1848" s="236"/>
      <c r="Y1848" s="236"/>
      <c r="AA1848" s="237"/>
      <c r="AJ1848" s="237"/>
      <c r="AL1848" s="236"/>
    </row>
    <row r="1849" spans="1:38" x14ac:dyDescent="0.3">
      <c r="A1849" s="236"/>
      <c r="C1849" s="236"/>
      <c r="X1849" s="236"/>
      <c r="Y1849" s="236"/>
      <c r="AA1849" s="237"/>
      <c r="AJ1849" s="237"/>
      <c r="AL1849" s="236"/>
    </row>
    <row r="1850" spans="1:38" x14ac:dyDescent="0.3">
      <c r="A1850" s="236"/>
      <c r="C1850" s="236"/>
      <c r="X1850" s="236"/>
      <c r="Y1850" s="236"/>
      <c r="AA1850" s="237"/>
      <c r="AJ1850" s="237"/>
      <c r="AL1850" s="236"/>
    </row>
    <row r="1851" spans="1:38" x14ac:dyDescent="0.3">
      <c r="A1851" s="236"/>
      <c r="C1851" s="236"/>
      <c r="X1851" s="236"/>
      <c r="Y1851" s="236"/>
      <c r="AA1851" s="237"/>
      <c r="AJ1851" s="237"/>
      <c r="AL1851" s="236"/>
    </row>
    <row r="1852" spans="1:38" x14ac:dyDescent="0.3">
      <c r="A1852" s="236"/>
      <c r="C1852" s="236"/>
      <c r="X1852" s="236"/>
      <c r="Y1852" s="236"/>
      <c r="AA1852" s="237"/>
      <c r="AJ1852" s="237"/>
      <c r="AL1852" s="236"/>
    </row>
    <row r="1853" spans="1:38" x14ac:dyDescent="0.3">
      <c r="A1853" s="236"/>
      <c r="C1853" s="236"/>
      <c r="X1853" s="236"/>
      <c r="Y1853" s="236"/>
      <c r="AA1853" s="237"/>
      <c r="AJ1853" s="237"/>
      <c r="AL1853" s="236"/>
    </row>
    <row r="1854" spans="1:38" x14ac:dyDescent="0.3">
      <c r="A1854" s="236"/>
      <c r="C1854" s="236"/>
      <c r="X1854" s="236"/>
      <c r="Y1854" s="236"/>
      <c r="AA1854" s="237"/>
      <c r="AJ1854" s="237"/>
      <c r="AL1854" s="236"/>
    </row>
    <row r="1855" spans="1:38" x14ac:dyDescent="0.3">
      <c r="A1855" s="236"/>
      <c r="C1855" s="236"/>
      <c r="X1855" s="236"/>
      <c r="Y1855" s="236"/>
      <c r="AA1855" s="237"/>
      <c r="AJ1855" s="237"/>
      <c r="AL1855" s="236"/>
    </row>
    <row r="1856" spans="1:38" x14ac:dyDescent="0.3">
      <c r="A1856" s="236"/>
      <c r="C1856" s="236"/>
      <c r="X1856" s="236"/>
      <c r="Y1856" s="236"/>
      <c r="AA1856" s="237"/>
      <c r="AJ1856" s="237"/>
      <c r="AL1856" s="236"/>
    </row>
    <row r="1857" spans="1:38" x14ac:dyDescent="0.3">
      <c r="A1857" s="236"/>
      <c r="C1857" s="236"/>
      <c r="X1857" s="236"/>
      <c r="Y1857" s="236"/>
      <c r="AA1857" s="237"/>
      <c r="AJ1857" s="237"/>
      <c r="AL1857" s="236"/>
    </row>
    <row r="1858" spans="1:38" x14ac:dyDescent="0.3">
      <c r="A1858" s="236"/>
      <c r="C1858" s="236"/>
      <c r="X1858" s="236"/>
      <c r="Y1858" s="236"/>
      <c r="AA1858" s="237"/>
      <c r="AJ1858" s="237"/>
      <c r="AL1858" s="236"/>
    </row>
    <row r="1859" spans="1:38" x14ac:dyDescent="0.3">
      <c r="A1859" s="236"/>
      <c r="C1859" s="236"/>
      <c r="X1859" s="236"/>
      <c r="Y1859" s="236"/>
      <c r="AA1859" s="237"/>
      <c r="AJ1859" s="237"/>
      <c r="AL1859" s="236"/>
    </row>
    <row r="1860" spans="1:38" x14ac:dyDescent="0.3">
      <c r="A1860" s="236"/>
      <c r="C1860" s="236"/>
      <c r="X1860" s="236"/>
      <c r="Y1860" s="236"/>
      <c r="AA1860" s="237"/>
      <c r="AJ1860" s="237"/>
      <c r="AL1860" s="236"/>
    </row>
    <row r="1861" spans="1:38" x14ac:dyDescent="0.3">
      <c r="A1861" s="236"/>
      <c r="C1861" s="236"/>
      <c r="X1861" s="236"/>
      <c r="Y1861" s="236"/>
      <c r="AA1861" s="237"/>
      <c r="AJ1861" s="237"/>
      <c r="AL1861" s="236"/>
    </row>
    <row r="1862" spans="1:38" x14ac:dyDescent="0.3">
      <c r="A1862" s="236"/>
      <c r="C1862" s="236"/>
      <c r="X1862" s="236"/>
      <c r="Y1862" s="236"/>
      <c r="AA1862" s="237"/>
      <c r="AJ1862" s="237"/>
      <c r="AL1862" s="236"/>
    </row>
    <row r="1863" spans="1:38" x14ac:dyDescent="0.3">
      <c r="A1863" s="236"/>
      <c r="C1863" s="236"/>
      <c r="X1863" s="236"/>
      <c r="Y1863" s="236"/>
      <c r="AA1863" s="237"/>
      <c r="AJ1863" s="237"/>
      <c r="AL1863" s="236"/>
    </row>
    <row r="1864" spans="1:38" x14ac:dyDescent="0.3">
      <c r="A1864" s="236"/>
      <c r="C1864" s="236"/>
      <c r="X1864" s="236"/>
      <c r="Y1864" s="236"/>
      <c r="AA1864" s="237"/>
      <c r="AJ1864" s="237"/>
      <c r="AL1864" s="236"/>
    </row>
    <row r="1865" spans="1:38" x14ac:dyDescent="0.3">
      <c r="A1865" s="236"/>
      <c r="C1865" s="236"/>
      <c r="X1865" s="236"/>
      <c r="Y1865" s="236"/>
      <c r="AA1865" s="237"/>
      <c r="AJ1865" s="237"/>
      <c r="AL1865" s="236"/>
    </row>
    <row r="1866" spans="1:38" x14ac:dyDescent="0.3">
      <c r="A1866" s="236"/>
      <c r="C1866" s="236"/>
      <c r="X1866" s="236"/>
      <c r="Y1866" s="236"/>
      <c r="AA1866" s="237"/>
      <c r="AJ1866" s="237"/>
      <c r="AL1866" s="236"/>
    </row>
    <row r="1867" spans="1:38" x14ac:dyDescent="0.3">
      <c r="A1867" s="236"/>
      <c r="C1867" s="236"/>
      <c r="X1867" s="236"/>
      <c r="Y1867" s="236"/>
      <c r="AA1867" s="237"/>
      <c r="AJ1867" s="237"/>
      <c r="AL1867" s="236"/>
    </row>
    <row r="1868" spans="1:38" x14ac:dyDescent="0.3">
      <c r="A1868" s="236"/>
      <c r="C1868" s="236"/>
      <c r="X1868" s="236"/>
      <c r="Y1868" s="236"/>
      <c r="AA1868" s="237"/>
      <c r="AJ1868" s="237"/>
      <c r="AL1868" s="236"/>
    </row>
    <row r="1869" spans="1:38" x14ac:dyDescent="0.3">
      <c r="A1869" s="236"/>
      <c r="C1869" s="236"/>
      <c r="X1869" s="236"/>
      <c r="Y1869" s="236"/>
      <c r="AA1869" s="237"/>
      <c r="AJ1869" s="237"/>
      <c r="AL1869" s="236"/>
    </row>
    <row r="1870" spans="1:38" x14ac:dyDescent="0.3">
      <c r="A1870" s="236"/>
      <c r="C1870" s="236"/>
      <c r="X1870" s="236"/>
      <c r="Y1870" s="236"/>
      <c r="AA1870" s="237"/>
      <c r="AJ1870" s="237"/>
      <c r="AL1870" s="236"/>
    </row>
    <row r="1871" spans="1:38" x14ac:dyDescent="0.3">
      <c r="A1871" s="236"/>
      <c r="C1871" s="236"/>
      <c r="X1871" s="236"/>
      <c r="Y1871" s="236"/>
      <c r="AA1871" s="237"/>
      <c r="AJ1871" s="237"/>
      <c r="AL1871" s="236"/>
    </row>
    <row r="1872" spans="1:38" x14ac:dyDescent="0.3">
      <c r="A1872" s="236"/>
      <c r="C1872" s="236"/>
      <c r="X1872" s="236"/>
      <c r="Y1872" s="236"/>
      <c r="AA1872" s="237"/>
      <c r="AJ1872" s="237"/>
      <c r="AL1872" s="236"/>
    </row>
    <row r="1873" spans="1:38" x14ac:dyDescent="0.3">
      <c r="A1873" s="236"/>
      <c r="C1873" s="236"/>
      <c r="X1873" s="236"/>
      <c r="Y1873" s="236"/>
      <c r="AA1873" s="237"/>
      <c r="AJ1873" s="237"/>
      <c r="AL1873" s="236"/>
    </row>
    <row r="1874" spans="1:38" x14ac:dyDescent="0.3">
      <c r="A1874" s="236"/>
      <c r="C1874" s="236"/>
      <c r="X1874" s="236"/>
      <c r="Y1874" s="236"/>
      <c r="AA1874" s="237"/>
      <c r="AJ1874" s="237"/>
      <c r="AL1874" s="236"/>
    </row>
    <row r="1875" spans="1:38" x14ac:dyDescent="0.3">
      <c r="A1875" s="236"/>
      <c r="C1875" s="236"/>
      <c r="X1875" s="236"/>
      <c r="Y1875" s="236"/>
      <c r="AA1875" s="237"/>
      <c r="AJ1875" s="237"/>
      <c r="AL1875" s="236"/>
    </row>
    <row r="1876" spans="1:38" x14ac:dyDescent="0.3">
      <c r="A1876" s="236"/>
      <c r="C1876" s="236"/>
      <c r="X1876" s="236"/>
      <c r="Y1876" s="236"/>
      <c r="AA1876" s="237"/>
      <c r="AJ1876" s="237"/>
      <c r="AL1876" s="236"/>
    </row>
    <row r="1877" spans="1:38" x14ac:dyDescent="0.3">
      <c r="A1877" s="236"/>
      <c r="C1877" s="236"/>
      <c r="X1877" s="236"/>
      <c r="Y1877" s="236"/>
      <c r="AA1877" s="237"/>
      <c r="AJ1877" s="237"/>
      <c r="AL1877" s="236"/>
    </row>
    <row r="1878" spans="1:38" x14ac:dyDescent="0.3">
      <c r="A1878" s="236"/>
      <c r="C1878" s="236"/>
      <c r="X1878" s="236"/>
      <c r="Y1878" s="236"/>
      <c r="AA1878" s="237"/>
      <c r="AJ1878" s="237"/>
      <c r="AL1878" s="236"/>
    </row>
    <row r="1879" spans="1:38" x14ac:dyDescent="0.3">
      <c r="A1879" s="236"/>
      <c r="C1879" s="236"/>
      <c r="X1879" s="236"/>
      <c r="Y1879" s="236"/>
      <c r="AA1879" s="237"/>
      <c r="AJ1879" s="237"/>
      <c r="AL1879" s="236"/>
    </row>
    <row r="1880" spans="1:38" x14ac:dyDescent="0.3">
      <c r="A1880" s="236"/>
      <c r="C1880" s="236"/>
      <c r="X1880" s="236"/>
      <c r="Y1880" s="236"/>
      <c r="AA1880" s="237"/>
      <c r="AJ1880" s="237"/>
      <c r="AL1880" s="236"/>
    </row>
    <row r="1881" spans="1:38" x14ac:dyDescent="0.3">
      <c r="A1881" s="236"/>
      <c r="C1881" s="236"/>
      <c r="X1881" s="236"/>
      <c r="Y1881" s="236"/>
      <c r="AA1881" s="237"/>
      <c r="AJ1881" s="237"/>
      <c r="AL1881" s="236"/>
    </row>
    <row r="1882" spans="1:38" x14ac:dyDescent="0.3">
      <c r="A1882" s="236"/>
      <c r="C1882" s="236"/>
      <c r="X1882" s="236"/>
      <c r="Y1882" s="236"/>
      <c r="AA1882" s="237"/>
      <c r="AJ1882" s="237"/>
      <c r="AL1882" s="236"/>
    </row>
    <row r="1883" spans="1:38" x14ac:dyDescent="0.3">
      <c r="A1883" s="236"/>
      <c r="C1883" s="236"/>
      <c r="X1883" s="236"/>
      <c r="Y1883" s="236"/>
      <c r="AA1883" s="237"/>
      <c r="AJ1883" s="237"/>
      <c r="AL1883" s="236"/>
    </row>
    <row r="1884" spans="1:38" x14ac:dyDescent="0.3">
      <c r="A1884" s="236"/>
      <c r="C1884" s="236"/>
      <c r="X1884" s="236"/>
      <c r="Y1884" s="236"/>
      <c r="AA1884" s="237"/>
      <c r="AJ1884" s="237"/>
      <c r="AL1884" s="236"/>
    </row>
    <row r="1885" spans="1:38" x14ac:dyDescent="0.3">
      <c r="A1885" s="236"/>
      <c r="C1885" s="236"/>
      <c r="X1885" s="236"/>
      <c r="Y1885" s="236"/>
      <c r="AA1885" s="237"/>
      <c r="AJ1885" s="237"/>
      <c r="AL1885" s="236"/>
    </row>
    <row r="1886" spans="1:38" x14ac:dyDescent="0.3">
      <c r="A1886" s="236"/>
      <c r="C1886" s="236"/>
      <c r="X1886" s="236"/>
      <c r="Y1886" s="236"/>
      <c r="AA1886" s="237"/>
      <c r="AJ1886" s="237"/>
      <c r="AL1886" s="236"/>
    </row>
    <row r="1887" spans="1:38" x14ac:dyDescent="0.3">
      <c r="A1887" s="236"/>
      <c r="C1887" s="236"/>
      <c r="X1887" s="236"/>
      <c r="Y1887" s="236"/>
      <c r="AA1887" s="237"/>
      <c r="AJ1887" s="237"/>
      <c r="AL1887" s="236"/>
    </row>
    <row r="1888" spans="1:38" x14ac:dyDescent="0.3">
      <c r="A1888" s="236"/>
      <c r="C1888" s="236"/>
      <c r="X1888" s="236"/>
      <c r="Y1888" s="236"/>
      <c r="AA1888" s="237"/>
      <c r="AJ1888" s="237"/>
      <c r="AL1888" s="236"/>
    </row>
    <row r="1889" spans="1:38" x14ac:dyDescent="0.3">
      <c r="A1889" s="236"/>
      <c r="C1889" s="236"/>
      <c r="X1889" s="236"/>
      <c r="Y1889" s="236"/>
      <c r="AA1889" s="237"/>
      <c r="AJ1889" s="237"/>
      <c r="AL1889" s="236"/>
    </row>
    <row r="1890" spans="1:38" x14ac:dyDescent="0.3">
      <c r="A1890" s="236"/>
      <c r="C1890" s="236"/>
      <c r="X1890" s="236"/>
      <c r="Y1890" s="236"/>
      <c r="AA1890" s="237"/>
      <c r="AJ1890" s="237"/>
      <c r="AL1890" s="236"/>
    </row>
    <row r="1891" spans="1:38" x14ac:dyDescent="0.3">
      <c r="A1891" s="236"/>
      <c r="C1891" s="236"/>
      <c r="X1891" s="236"/>
      <c r="Y1891" s="236"/>
      <c r="AA1891" s="237"/>
      <c r="AJ1891" s="237"/>
      <c r="AL1891" s="236"/>
    </row>
    <row r="1892" spans="1:38" x14ac:dyDescent="0.3">
      <c r="A1892" s="236"/>
      <c r="C1892" s="236"/>
      <c r="X1892" s="236"/>
      <c r="Y1892" s="236"/>
      <c r="AA1892" s="237"/>
      <c r="AJ1892" s="237"/>
      <c r="AL1892" s="236"/>
    </row>
    <row r="1893" spans="1:38" x14ac:dyDescent="0.3">
      <c r="A1893" s="236"/>
      <c r="C1893" s="236"/>
      <c r="X1893" s="236"/>
      <c r="Y1893" s="236"/>
      <c r="AA1893" s="237"/>
      <c r="AJ1893" s="237"/>
      <c r="AL1893" s="236"/>
    </row>
    <row r="1894" spans="1:38" x14ac:dyDescent="0.3">
      <c r="A1894" s="236"/>
      <c r="C1894" s="236"/>
      <c r="X1894" s="236"/>
      <c r="Y1894" s="236"/>
      <c r="AA1894" s="237"/>
      <c r="AJ1894" s="237"/>
      <c r="AL1894" s="236"/>
    </row>
    <row r="1895" spans="1:38" x14ac:dyDescent="0.3">
      <c r="A1895" s="236"/>
      <c r="C1895" s="236"/>
      <c r="X1895" s="236"/>
      <c r="Y1895" s="236"/>
      <c r="AA1895" s="237"/>
      <c r="AJ1895" s="237"/>
      <c r="AL1895" s="236"/>
    </row>
    <row r="1896" spans="1:38" x14ac:dyDescent="0.3">
      <c r="A1896" s="236"/>
      <c r="C1896" s="236"/>
      <c r="X1896" s="236"/>
      <c r="Y1896" s="236"/>
      <c r="AA1896" s="237"/>
      <c r="AJ1896" s="237"/>
      <c r="AL1896" s="236"/>
    </row>
    <row r="1897" spans="1:38" x14ac:dyDescent="0.3">
      <c r="A1897" s="236"/>
      <c r="C1897" s="236"/>
      <c r="X1897" s="236"/>
      <c r="Y1897" s="236"/>
      <c r="AA1897" s="237"/>
      <c r="AJ1897" s="237"/>
      <c r="AL1897" s="236"/>
    </row>
    <row r="1898" spans="1:38" x14ac:dyDescent="0.3">
      <c r="A1898" s="236"/>
      <c r="C1898" s="236"/>
      <c r="X1898" s="236"/>
      <c r="Y1898" s="236"/>
      <c r="AA1898" s="237"/>
      <c r="AJ1898" s="237"/>
      <c r="AL1898" s="236"/>
    </row>
    <row r="1899" spans="1:38" x14ac:dyDescent="0.3">
      <c r="A1899" s="236"/>
      <c r="C1899" s="236"/>
      <c r="X1899" s="236"/>
      <c r="Y1899" s="236"/>
      <c r="AA1899" s="237"/>
      <c r="AJ1899" s="237"/>
      <c r="AL1899" s="236"/>
    </row>
    <row r="1900" spans="1:38" x14ac:dyDescent="0.3">
      <c r="A1900" s="236"/>
      <c r="C1900" s="236"/>
      <c r="X1900" s="236"/>
      <c r="Y1900" s="236"/>
      <c r="AA1900" s="237"/>
      <c r="AJ1900" s="237"/>
      <c r="AL1900" s="236"/>
    </row>
    <row r="1901" spans="1:38" x14ac:dyDescent="0.3">
      <c r="A1901" s="236"/>
      <c r="C1901" s="236"/>
      <c r="X1901" s="236"/>
      <c r="Y1901" s="236"/>
      <c r="AA1901" s="237"/>
      <c r="AJ1901" s="237"/>
      <c r="AL1901" s="236"/>
    </row>
    <row r="1902" spans="1:38" x14ac:dyDescent="0.3">
      <c r="A1902" s="236"/>
      <c r="C1902" s="236"/>
      <c r="X1902" s="236"/>
      <c r="Y1902" s="236"/>
      <c r="AA1902" s="237"/>
      <c r="AJ1902" s="237"/>
      <c r="AL1902" s="236"/>
    </row>
    <row r="1903" spans="1:38" x14ac:dyDescent="0.3">
      <c r="A1903" s="236"/>
      <c r="C1903" s="236"/>
      <c r="X1903" s="236"/>
      <c r="Y1903" s="236"/>
      <c r="AA1903" s="237"/>
      <c r="AJ1903" s="237"/>
      <c r="AL1903" s="236"/>
    </row>
    <row r="1904" spans="1:38" x14ac:dyDescent="0.3">
      <c r="A1904" s="236"/>
      <c r="C1904" s="236"/>
      <c r="X1904" s="236"/>
      <c r="Y1904" s="236"/>
      <c r="AA1904" s="237"/>
      <c r="AJ1904" s="237"/>
      <c r="AL1904" s="236"/>
    </row>
    <row r="1905" spans="1:38" x14ac:dyDescent="0.3">
      <c r="A1905" s="236"/>
      <c r="C1905" s="236"/>
      <c r="X1905" s="236"/>
      <c r="Y1905" s="236"/>
      <c r="AA1905" s="237"/>
      <c r="AJ1905" s="237"/>
      <c r="AL1905" s="236"/>
    </row>
    <row r="1906" spans="1:38" x14ac:dyDescent="0.3">
      <c r="A1906" s="236"/>
      <c r="C1906" s="236"/>
      <c r="X1906" s="236"/>
      <c r="Y1906" s="236"/>
      <c r="AA1906" s="237"/>
      <c r="AJ1906" s="237"/>
      <c r="AL1906" s="236"/>
    </row>
    <row r="1907" spans="1:38" x14ac:dyDescent="0.3">
      <c r="A1907" s="236"/>
      <c r="C1907" s="236"/>
      <c r="X1907" s="236"/>
      <c r="Y1907" s="236"/>
      <c r="AA1907" s="237"/>
      <c r="AJ1907" s="237"/>
      <c r="AL1907" s="236"/>
    </row>
    <row r="1908" spans="1:38" x14ac:dyDescent="0.3">
      <c r="A1908" s="236"/>
      <c r="C1908" s="236"/>
      <c r="X1908" s="236"/>
      <c r="Y1908" s="236"/>
      <c r="AA1908" s="237"/>
      <c r="AJ1908" s="237"/>
      <c r="AL1908" s="236"/>
    </row>
    <row r="1909" spans="1:38" x14ac:dyDescent="0.3">
      <c r="A1909" s="236"/>
      <c r="C1909" s="236"/>
      <c r="X1909" s="236"/>
      <c r="Y1909" s="236"/>
      <c r="AA1909" s="237"/>
      <c r="AJ1909" s="237"/>
      <c r="AL1909" s="236"/>
    </row>
    <row r="1910" spans="1:38" x14ac:dyDescent="0.3">
      <c r="A1910" s="236"/>
      <c r="C1910" s="236"/>
      <c r="X1910" s="236"/>
      <c r="Y1910" s="236"/>
      <c r="AA1910" s="237"/>
      <c r="AJ1910" s="237"/>
      <c r="AL1910" s="236"/>
    </row>
    <row r="1911" spans="1:38" x14ac:dyDescent="0.3">
      <c r="A1911" s="236"/>
      <c r="C1911" s="236"/>
      <c r="X1911" s="236"/>
      <c r="Y1911" s="236"/>
      <c r="AA1911" s="237"/>
      <c r="AJ1911" s="237"/>
      <c r="AL1911" s="236"/>
    </row>
    <row r="1912" spans="1:38" x14ac:dyDescent="0.3">
      <c r="A1912" s="236"/>
      <c r="C1912" s="236"/>
      <c r="X1912" s="236"/>
      <c r="Y1912" s="236"/>
      <c r="AA1912" s="237"/>
      <c r="AJ1912" s="237"/>
      <c r="AL1912" s="236"/>
    </row>
    <row r="1913" spans="1:38" x14ac:dyDescent="0.3">
      <c r="A1913" s="236"/>
      <c r="C1913" s="236"/>
      <c r="X1913" s="236"/>
      <c r="Y1913" s="236"/>
      <c r="AA1913" s="237"/>
      <c r="AJ1913" s="237"/>
      <c r="AL1913" s="236"/>
    </row>
    <row r="1914" spans="1:38" x14ac:dyDescent="0.3">
      <c r="A1914" s="236"/>
      <c r="C1914" s="236"/>
      <c r="X1914" s="236"/>
      <c r="Y1914" s="236"/>
      <c r="AA1914" s="237"/>
      <c r="AJ1914" s="237"/>
      <c r="AL1914" s="236"/>
    </row>
    <row r="1915" spans="1:38" x14ac:dyDescent="0.3">
      <c r="A1915" s="236"/>
      <c r="C1915" s="236"/>
      <c r="X1915" s="236"/>
      <c r="Y1915" s="236"/>
      <c r="AA1915" s="237"/>
      <c r="AJ1915" s="237"/>
      <c r="AL1915" s="236"/>
    </row>
    <row r="1916" spans="1:38" x14ac:dyDescent="0.3">
      <c r="A1916" s="236"/>
      <c r="C1916" s="236"/>
      <c r="X1916" s="236"/>
      <c r="Y1916" s="236"/>
      <c r="AA1916" s="237"/>
      <c r="AJ1916" s="237"/>
      <c r="AL1916" s="236"/>
    </row>
    <row r="1917" spans="1:38" x14ac:dyDescent="0.3">
      <c r="A1917" s="236"/>
      <c r="C1917" s="236"/>
      <c r="X1917" s="236"/>
      <c r="Y1917" s="236"/>
      <c r="AA1917" s="237"/>
      <c r="AJ1917" s="237"/>
      <c r="AL1917" s="236"/>
    </row>
    <row r="1918" spans="1:38" x14ac:dyDescent="0.3">
      <c r="A1918" s="236"/>
      <c r="C1918" s="236"/>
      <c r="X1918" s="236"/>
      <c r="Y1918" s="236"/>
      <c r="AA1918" s="237"/>
      <c r="AJ1918" s="237"/>
      <c r="AL1918" s="236"/>
    </row>
    <row r="1919" spans="1:38" x14ac:dyDescent="0.3">
      <c r="A1919" s="236"/>
      <c r="C1919" s="236"/>
      <c r="X1919" s="236"/>
      <c r="Y1919" s="236"/>
      <c r="AA1919" s="237"/>
      <c r="AJ1919" s="237"/>
      <c r="AL1919" s="236"/>
    </row>
    <row r="1920" spans="1:38" x14ac:dyDescent="0.3">
      <c r="A1920" s="236"/>
      <c r="C1920" s="236"/>
      <c r="X1920" s="236"/>
      <c r="Y1920" s="236"/>
      <c r="AA1920" s="237"/>
      <c r="AJ1920" s="237"/>
      <c r="AL1920" s="236"/>
    </row>
    <row r="1921" spans="1:38" x14ac:dyDescent="0.3">
      <c r="A1921" s="236"/>
      <c r="C1921" s="236"/>
      <c r="X1921" s="236"/>
      <c r="Y1921" s="236"/>
      <c r="AA1921" s="237"/>
      <c r="AJ1921" s="237"/>
      <c r="AL1921" s="236"/>
    </row>
    <row r="1922" spans="1:38" x14ac:dyDescent="0.3">
      <c r="A1922" s="236"/>
      <c r="C1922" s="236"/>
      <c r="X1922" s="236"/>
      <c r="Y1922" s="236"/>
      <c r="AA1922" s="237"/>
      <c r="AJ1922" s="237"/>
      <c r="AL1922" s="236"/>
    </row>
    <row r="1923" spans="1:38" x14ac:dyDescent="0.3">
      <c r="A1923" s="236"/>
      <c r="C1923" s="236"/>
      <c r="X1923" s="236"/>
      <c r="Y1923" s="236"/>
      <c r="AA1923" s="237"/>
      <c r="AJ1923" s="237"/>
      <c r="AL1923" s="236"/>
    </row>
    <row r="1924" spans="1:38" x14ac:dyDescent="0.3">
      <c r="A1924" s="236"/>
      <c r="C1924" s="236"/>
      <c r="X1924" s="236"/>
      <c r="Y1924" s="236"/>
      <c r="AA1924" s="237"/>
      <c r="AJ1924" s="237"/>
      <c r="AL1924" s="236"/>
    </row>
    <row r="1925" spans="1:38" x14ac:dyDescent="0.3">
      <c r="A1925" s="236"/>
      <c r="C1925" s="236"/>
      <c r="X1925" s="236"/>
      <c r="Y1925" s="236"/>
      <c r="AA1925" s="237"/>
      <c r="AJ1925" s="237"/>
      <c r="AL1925" s="236"/>
    </row>
    <row r="1926" spans="1:38" x14ac:dyDescent="0.3">
      <c r="A1926" s="236"/>
      <c r="C1926" s="236"/>
      <c r="X1926" s="236"/>
      <c r="Y1926" s="236"/>
      <c r="AA1926" s="237"/>
      <c r="AJ1926" s="237"/>
      <c r="AL1926" s="236"/>
    </row>
    <row r="1927" spans="1:38" x14ac:dyDescent="0.3">
      <c r="A1927" s="236"/>
      <c r="C1927" s="236"/>
      <c r="X1927" s="236"/>
      <c r="Y1927" s="236"/>
      <c r="AA1927" s="237"/>
      <c r="AJ1927" s="237"/>
      <c r="AL1927" s="236"/>
    </row>
    <row r="1928" spans="1:38" x14ac:dyDescent="0.3">
      <c r="A1928" s="236"/>
      <c r="C1928" s="236"/>
      <c r="X1928" s="236"/>
      <c r="Y1928" s="236"/>
      <c r="AA1928" s="237"/>
      <c r="AJ1928" s="237"/>
      <c r="AL1928" s="236"/>
    </row>
    <row r="1929" spans="1:38" x14ac:dyDescent="0.3">
      <c r="A1929" s="236"/>
      <c r="C1929" s="236"/>
      <c r="X1929" s="236"/>
      <c r="Y1929" s="236"/>
      <c r="AA1929" s="237"/>
      <c r="AJ1929" s="237"/>
      <c r="AL1929" s="236"/>
    </row>
    <row r="1930" spans="1:38" x14ac:dyDescent="0.3">
      <c r="A1930" s="236"/>
      <c r="C1930" s="236"/>
      <c r="X1930" s="236"/>
      <c r="Y1930" s="236"/>
      <c r="AA1930" s="237"/>
      <c r="AJ1930" s="237"/>
      <c r="AL1930" s="236"/>
    </row>
    <row r="1931" spans="1:38" x14ac:dyDescent="0.3">
      <c r="A1931" s="236"/>
      <c r="C1931" s="236"/>
      <c r="X1931" s="236"/>
      <c r="Y1931" s="236"/>
      <c r="AA1931" s="237"/>
      <c r="AJ1931" s="237"/>
      <c r="AL1931" s="236"/>
    </row>
    <row r="1932" spans="1:38" x14ac:dyDescent="0.3">
      <c r="A1932" s="236"/>
      <c r="C1932" s="236"/>
      <c r="X1932" s="236"/>
      <c r="Y1932" s="236"/>
      <c r="AA1932" s="237"/>
      <c r="AJ1932" s="237"/>
      <c r="AL1932" s="236"/>
    </row>
    <row r="1933" spans="1:38" x14ac:dyDescent="0.3">
      <c r="A1933" s="236"/>
      <c r="C1933" s="236"/>
      <c r="X1933" s="236"/>
      <c r="Y1933" s="236"/>
      <c r="AA1933" s="237"/>
      <c r="AJ1933" s="237"/>
      <c r="AL1933" s="236"/>
    </row>
    <row r="1934" spans="1:38" x14ac:dyDescent="0.3">
      <c r="A1934" s="236"/>
      <c r="C1934" s="236"/>
      <c r="X1934" s="236"/>
      <c r="Y1934" s="236"/>
      <c r="AA1934" s="237"/>
      <c r="AJ1934" s="237"/>
      <c r="AL1934" s="236"/>
    </row>
    <row r="1935" spans="1:38" x14ac:dyDescent="0.3">
      <c r="A1935" s="236"/>
      <c r="C1935" s="236"/>
      <c r="X1935" s="236"/>
      <c r="Y1935" s="236"/>
      <c r="AA1935" s="237"/>
      <c r="AJ1935" s="237"/>
      <c r="AL1935" s="236"/>
    </row>
    <row r="1936" spans="1:38" x14ac:dyDescent="0.3">
      <c r="A1936" s="236"/>
      <c r="C1936" s="236"/>
      <c r="X1936" s="236"/>
      <c r="Y1936" s="236"/>
      <c r="AA1936" s="237"/>
      <c r="AJ1936" s="237"/>
      <c r="AL1936" s="236"/>
    </row>
    <row r="1937" spans="1:38" x14ac:dyDescent="0.3">
      <c r="A1937" s="236"/>
      <c r="C1937" s="236"/>
      <c r="X1937" s="236"/>
      <c r="Y1937" s="236"/>
      <c r="AA1937" s="237"/>
      <c r="AJ1937" s="237"/>
      <c r="AL1937" s="236"/>
    </row>
    <row r="1938" spans="1:38" x14ac:dyDescent="0.3">
      <c r="A1938" s="236"/>
      <c r="C1938" s="236"/>
      <c r="X1938" s="236"/>
      <c r="Y1938" s="236"/>
      <c r="AA1938" s="237"/>
      <c r="AJ1938" s="237"/>
      <c r="AL1938" s="236"/>
    </row>
    <row r="1939" spans="1:38" x14ac:dyDescent="0.3">
      <c r="A1939" s="236"/>
      <c r="C1939" s="236"/>
      <c r="X1939" s="236"/>
      <c r="Y1939" s="236"/>
      <c r="AA1939" s="237"/>
      <c r="AJ1939" s="237"/>
      <c r="AL1939" s="236"/>
    </row>
    <row r="1940" spans="1:38" x14ac:dyDescent="0.3">
      <c r="A1940" s="236"/>
      <c r="C1940" s="236"/>
      <c r="X1940" s="236"/>
      <c r="Y1940" s="236"/>
      <c r="AA1940" s="237"/>
      <c r="AJ1940" s="237"/>
      <c r="AL1940" s="236"/>
    </row>
    <row r="1941" spans="1:38" x14ac:dyDescent="0.3">
      <c r="A1941" s="236"/>
      <c r="C1941" s="236"/>
      <c r="X1941" s="236"/>
      <c r="Y1941" s="236"/>
      <c r="AA1941" s="237"/>
      <c r="AJ1941" s="237"/>
      <c r="AL1941" s="236"/>
    </row>
    <row r="1942" spans="1:38" x14ac:dyDescent="0.3">
      <c r="A1942" s="236"/>
      <c r="C1942" s="236"/>
      <c r="X1942" s="236"/>
      <c r="Y1942" s="236"/>
      <c r="AA1942" s="237"/>
      <c r="AJ1942" s="237"/>
      <c r="AL1942" s="236"/>
    </row>
    <row r="1943" spans="1:38" x14ac:dyDescent="0.3">
      <c r="A1943" s="236"/>
      <c r="C1943" s="236"/>
      <c r="X1943" s="236"/>
      <c r="Y1943" s="236"/>
      <c r="AA1943" s="237"/>
      <c r="AJ1943" s="237"/>
      <c r="AL1943" s="236"/>
    </row>
    <row r="1944" spans="1:38" x14ac:dyDescent="0.3">
      <c r="A1944" s="236"/>
      <c r="C1944" s="236"/>
      <c r="X1944" s="236"/>
      <c r="Y1944" s="236"/>
      <c r="AA1944" s="237"/>
      <c r="AJ1944" s="237"/>
      <c r="AL1944" s="236"/>
    </row>
    <row r="1945" spans="1:38" x14ac:dyDescent="0.3">
      <c r="A1945" s="236"/>
      <c r="C1945" s="236"/>
      <c r="X1945" s="236"/>
      <c r="Y1945" s="236"/>
      <c r="AA1945" s="237"/>
      <c r="AJ1945" s="237"/>
      <c r="AL1945" s="236"/>
    </row>
    <row r="1946" spans="1:38" x14ac:dyDescent="0.3">
      <c r="A1946" s="236"/>
      <c r="C1946" s="236"/>
      <c r="X1946" s="236"/>
      <c r="Y1946" s="236"/>
      <c r="AA1946" s="237"/>
      <c r="AJ1946" s="237"/>
      <c r="AL1946" s="236"/>
    </row>
    <row r="1947" spans="1:38" x14ac:dyDescent="0.3">
      <c r="A1947" s="236"/>
      <c r="C1947" s="236"/>
      <c r="X1947" s="236"/>
      <c r="Y1947" s="236"/>
      <c r="AA1947" s="237"/>
      <c r="AJ1947" s="237"/>
      <c r="AL1947" s="236"/>
    </row>
    <row r="1948" spans="1:38" x14ac:dyDescent="0.3">
      <c r="A1948" s="236"/>
      <c r="C1948" s="236"/>
      <c r="X1948" s="236"/>
      <c r="Y1948" s="236"/>
      <c r="AA1948" s="237"/>
      <c r="AJ1948" s="237"/>
      <c r="AL1948" s="236"/>
    </row>
    <row r="1949" spans="1:38" x14ac:dyDescent="0.3">
      <c r="A1949" s="236"/>
      <c r="C1949" s="236"/>
      <c r="X1949" s="236"/>
      <c r="Y1949" s="236"/>
      <c r="AA1949" s="237"/>
      <c r="AJ1949" s="237"/>
      <c r="AL1949" s="236"/>
    </row>
    <row r="1950" spans="1:38" x14ac:dyDescent="0.3">
      <c r="A1950" s="236"/>
      <c r="C1950" s="236"/>
      <c r="X1950" s="236"/>
      <c r="Y1950" s="236"/>
      <c r="AA1950" s="237"/>
      <c r="AJ1950" s="237"/>
      <c r="AL1950" s="236"/>
    </row>
    <row r="1951" spans="1:38" x14ac:dyDescent="0.3">
      <c r="A1951" s="236"/>
      <c r="C1951" s="236"/>
      <c r="X1951" s="236"/>
      <c r="Y1951" s="236"/>
      <c r="AA1951" s="237"/>
      <c r="AJ1951" s="237"/>
      <c r="AL1951" s="236"/>
    </row>
    <row r="1952" spans="1:38" x14ac:dyDescent="0.3">
      <c r="A1952" s="236"/>
      <c r="C1952" s="236"/>
      <c r="X1952" s="236"/>
      <c r="Y1952" s="236"/>
      <c r="AA1952" s="237"/>
      <c r="AJ1952" s="237"/>
      <c r="AL1952" s="236"/>
    </row>
    <row r="1953" spans="1:38" x14ac:dyDescent="0.3">
      <c r="A1953" s="236"/>
      <c r="C1953" s="236"/>
      <c r="X1953" s="236"/>
      <c r="Y1953" s="236"/>
      <c r="AA1953" s="237"/>
      <c r="AJ1953" s="237"/>
      <c r="AL1953" s="236"/>
    </row>
    <row r="1954" spans="1:38" x14ac:dyDescent="0.3">
      <c r="A1954" s="236"/>
      <c r="C1954" s="236"/>
      <c r="X1954" s="236"/>
      <c r="Y1954" s="236"/>
      <c r="AA1954" s="237"/>
      <c r="AJ1954" s="237"/>
      <c r="AL1954" s="236"/>
    </row>
    <row r="1955" spans="1:38" x14ac:dyDescent="0.3">
      <c r="A1955" s="236"/>
      <c r="C1955" s="236"/>
      <c r="X1955" s="236"/>
      <c r="Y1955" s="236"/>
      <c r="AA1955" s="237"/>
      <c r="AJ1955" s="237"/>
      <c r="AL1955" s="236"/>
    </row>
    <row r="1956" spans="1:38" x14ac:dyDescent="0.3">
      <c r="A1956" s="236"/>
      <c r="C1956" s="236"/>
      <c r="X1956" s="236"/>
      <c r="Y1956" s="236"/>
      <c r="AA1956" s="237"/>
      <c r="AJ1956" s="237"/>
      <c r="AL1956" s="236"/>
    </row>
    <row r="1957" spans="1:38" x14ac:dyDescent="0.3">
      <c r="A1957" s="236"/>
      <c r="C1957" s="236"/>
      <c r="X1957" s="236"/>
      <c r="Y1957" s="236"/>
      <c r="AA1957" s="237"/>
      <c r="AJ1957" s="237"/>
      <c r="AL1957" s="236"/>
    </row>
    <row r="1958" spans="1:38" x14ac:dyDescent="0.3">
      <c r="A1958" s="236"/>
      <c r="C1958" s="236"/>
      <c r="X1958" s="236"/>
      <c r="Y1958" s="236"/>
      <c r="AA1958" s="237"/>
      <c r="AJ1958" s="237"/>
      <c r="AL1958" s="236"/>
    </row>
    <row r="1959" spans="1:38" x14ac:dyDescent="0.3">
      <c r="A1959" s="236"/>
      <c r="C1959" s="236"/>
      <c r="X1959" s="236"/>
      <c r="Y1959" s="236"/>
      <c r="AA1959" s="237"/>
      <c r="AJ1959" s="237"/>
      <c r="AL1959" s="236"/>
    </row>
    <row r="1960" spans="1:38" x14ac:dyDescent="0.3">
      <c r="A1960" s="236"/>
      <c r="C1960" s="236"/>
      <c r="X1960" s="236"/>
      <c r="Y1960" s="236"/>
      <c r="AA1960" s="237"/>
      <c r="AJ1960" s="237"/>
      <c r="AL1960" s="236"/>
    </row>
    <row r="1961" spans="1:38" x14ac:dyDescent="0.3">
      <c r="A1961" s="236"/>
      <c r="C1961" s="236"/>
      <c r="X1961" s="236"/>
      <c r="Y1961" s="236"/>
      <c r="AA1961" s="237"/>
      <c r="AJ1961" s="237"/>
      <c r="AL1961" s="236"/>
    </row>
    <row r="1962" spans="1:38" x14ac:dyDescent="0.3">
      <c r="A1962" s="236"/>
      <c r="C1962" s="236"/>
      <c r="X1962" s="236"/>
      <c r="Y1962" s="236"/>
      <c r="AA1962" s="237"/>
      <c r="AJ1962" s="237"/>
      <c r="AL1962" s="236"/>
    </row>
    <row r="1963" spans="1:38" x14ac:dyDescent="0.3">
      <c r="A1963" s="236"/>
      <c r="C1963" s="236"/>
      <c r="X1963" s="236"/>
      <c r="Y1963" s="236"/>
      <c r="AA1963" s="237"/>
      <c r="AJ1963" s="237"/>
      <c r="AL1963" s="236"/>
    </row>
    <row r="1964" spans="1:38" x14ac:dyDescent="0.3">
      <c r="A1964" s="236"/>
      <c r="C1964" s="236"/>
      <c r="X1964" s="236"/>
      <c r="Y1964" s="236"/>
      <c r="AA1964" s="237"/>
      <c r="AJ1964" s="237"/>
      <c r="AL1964" s="236"/>
    </row>
    <row r="1965" spans="1:38" x14ac:dyDescent="0.3">
      <c r="A1965" s="236"/>
      <c r="C1965" s="236"/>
      <c r="X1965" s="236"/>
      <c r="Y1965" s="236"/>
      <c r="AA1965" s="237"/>
      <c r="AJ1965" s="237"/>
      <c r="AL1965" s="236"/>
    </row>
    <row r="1966" spans="1:38" x14ac:dyDescent="0.3">
      <c r="A1966" s="236"/>
      <c r="C1966" s="236"/>
      <c r="X1966" s="236"/>
      <c r="Y1966" s="236"/>
      <c r="AA1966" s="237"/>
      <c r="AJ1966" s="237"/>
      <c r="AL1966" s="236"/>
    </row>
    <row r="1967" spans="1:38" x14ac:dyDescent="0.3">
      <c r="A1967" s="236"/>
      <c r="C1967" s="236"/>
      <c r="X1967" s="236"/>
      <c r="Y1967" s="236"/>
      <c r="AA1967" s="237"/>
      <c r="AJ1967" s="237"/>
      <c r="AL1967" s="236"/>
    </row>
    <row r="1968" spans="1:38" x14ac:dyDescent="0.3">
      <c r="A1968" s="236"/>
      <c r="C1968" s="236"/>
      <c r="X1968" s="236"/>
      <c r="Y1968" s="236"/>
      <c r="AA1968" s="237"/>
      <c r="AJ1968" s="237"/>
      <c r="AL1968" s="236"/>
    </row>
    <row r="1969" spans="1:38" x14ac:dyDescent="0.3">
      <c r="A1969" s="236"/>
      <c r="C1969" s="236"/>
      <c r="X1969" s="236"/>
      <c r="Y1969" s="236"/>
      <c r="AA1969" s="237"/>
      <c r="AJ1969" s="237"/>
      <c r="AL1969" s="236"/>
    </row>
    <row r="1970" spans="1:38" x14ac:dyDescent="0.3">
      <c r="A1970" s="236"/>
      <c r="C1970" s="236"/>
      <c r="X1970" s="236"/>
      <c r="Y1970" s="236"/>
      <c r="AA1970" s="237"/>
      <c r="AJ1970" s="237"/>
      <c r="AL1970" s="236"/>
    </row>
    <row r="1971" spans="1:38" x14ac:dyDescent="0.3">
      <c r="A1971" s="236"/>
      <c r="C1971" s="236"/>
      <c r="X1971" s="236"/>
      <c r="Y1971" s="236"/>
      <c r="AA1971" s="237"/>
      <c r="AJ1971" s="237"/>
      <c r="AL1971" s="236"/>
    </row>
    <row r="1972" spans="1:38" x14ac:dyDescent="0.3">
      <c r="A1972" s="236"/>
      <c r="C1972" s="236"/>
      <c r="X1972" s="236"/>
      <c r="Y1972" s="236"/>
      <c r="AA1972" s="237"/>
      <c r="AJ1972" s="237"/>
      <c r="AL1972" s="236"/>
    </row>
    <row r="1973" spans="1:38" x14ac:dyDescent="0.3">
      <c r="A1973" s="236"/>
      <c r="C1973" s="236"/>
      <c r="X1973" s="236"/>
      <c r="Y1973" s="236"/>
      <c r="AA1973" s="237"/>
      <c r="AJ1973" s="237"/>
      <c r="AL1973" s="236"/>
    </row>
    <row r="1974" spans="1:38" x14ac:dyDescent="0.3">
      <c r="A1974" s="236"/>
      <c r="C1974" s="236"/>
      <c r="X1974" s="236"/>
      <c r="Y1974" s="236"/>
      <c r="AA1974" s="237"/>
      <c r="AJ1974" s="237"/>
      <c r="AL1974" s="236"/>
    </row>
    <row r="1975" spans="1:38" x14ac:dyDescent="0.3">
      <c r="A1975" s="236"/>
      <c r="C1975" s="236"/>
      <c r="X1975" s="236"/>
      <c r="Y1975" s="236"/>
      <c r="AA1975" s="237"/>
      <c r="AJ1975" s="237"/>
      <c r="AL1975" s="236"/>
    </row>
    <row r="1976" spans="1:38" x14ac:dyDescent="0.3">
      <c r="A1976" s="236"/>
      <c r="C1976" s="236"/>
      <c r="X1976" s="236"/>
      <c r="Y1976" s="236"/>
      <c r="AA1976" s="237"/>
      <c r="AJ1976" s="237"/>
      <c r="AL1976" s="236"/>
    </row>
    <row r="1977" spans="1:38" x14ac:dyDescent="0.3">
      <c r="A1977" s="236"/>
      <c r="C1977" s="236"/>
      <c r="X1977" s="236"/>
      <c r="Y1977" s="236"/>
      <c r="AA1977" s="237"/>
      <c r="AJ1977" s="237"/>
      <c r="AL1977" s="236"/>
    </row>
    <row r="1978" spans="1:38" x14ac:dyDescent="0.3">
      <c r="A1978" s="236"/>
      <c r="C1978" s="236"/>
      <c r="X1978" s="236"/>
      <c r="Y1978" s="236"/>
      <c r="AA1978" s="237"/>
      <c r="AJ1978" s="237"/>
      <c r="AL1978" s="236"/>
    </row>
    <row r="1979" spans="1:38" x14ac:dyDescent="0.3">
      <c r="A1979" s="236"/>
      <c r="C1979" s="236"/>
      <c r="X1979" s="236"/>
      <c r="Y1979" s="236"/>
      <c r="AA1979" s="237"/>
      <c r="AJ1979" s="237"/>
      <c r="AL1979" s="236"/>
    </row>
    <row r="1980" spans="1:38" x14ac:dyDescent="0.3">
      <c r="A1980" s="236"/>
      <c r="C1980" s="236"/>
      <c r="X1980" s="236"/>
      <c r="Y1980" s="236"/>
      <c r="AA1980" s="237"/>
      <c r="AJ1980" s="237"/>
      <c r="AL1980" s="236"/>
    </row>
    <row r="1981" spans="1:38" x14ac:dyDescent="0.3">
      <c r="A1981" s="236"/>
      <c r="C1981" s="236"/>
      <c r="X1981" s="236"/>
      <c r="Y1981" s="236"/>
      <c r="AA1981" s="237"/>
      <c r="AJ1981" s="237"/>
      <c r="AL1981" s="236"/>
    </row>
    <row r="1982" spans="1:38" x14ac:dyDescent="0.3">
      <c r="A1982" s="236"/>
      <c r="C1982" s="236"/>
      <c r="X1982" s="236"/>
      <c r="Y1982" s="236"/>
      <c r="AA1982" s="237"/>
      <c r="AJ1982" s="237"/>
      <c r="AL1982" s="236"/>
    </row>
    <row r="1983" spans="1:38" x14ac:dyDescent="0.3">
      <c r="A1983" s="236"/>
      <c r="C1983" s="236"/>
      <c r="X1983" s="236"/>
      <c r="Y1983" s="236"/>
      <c r="AA1983" s="237"/>
      <c r="AJ1983" s="237"/>
      <c r="AL1983" s="236"/>
    </row>
    <row r="1984" spans="1:38" x14ac:dyDescent="0.3">
      <c r="A1984" s="236"/>
      <c r="C1984" s="236"/>
      <c r="X1984" s="236"/>
      <c r="Y1984" s="236"/>
      <c r="AA1984" s="237"/>
      <c r="AJ1984" s="237"/>
      <c r="AL1984" s="236"/>
    </row>
    <row r="1985" spans="1:38" x14ac:dyDescent="0.3">
      <c r="A1985" s="236"/>
      <c r="C1985" s="236"/>
      <c r="X1985" s="236"/>
      <c r="Y1985" s="236"/>
      <c r="AA1985" s="237"/>
      <c r="AJ1985" s="237"/>
      <c r="AL1985" s="236"/>
    </row>
    <row r="1986" spans="1:38" x14ac:dyDescent="0.3">
      <c r="A1986" s="236"/>
      <c r="C1986" s="236"/>
      <c r="X1986" s="236"/>
      <c r="Y1986" s="236"/>
      <c r="AA1986" s="237"/>
      <c r="AJ1986" s="237"/>
      <c r="AL1986" s="236"/>
    </row>
    <row r="1987" spans="1:38" x14ac:dyDescent="0.3">
      <c r="A1987" s="236"/>
      <c r="C1987" s="236"/>
      <c r="X1987" s="236"/>
      <c r="Y1987" s="236"/>
      <c r="AA1987" s="237"/>
      <c r="AJ1987" s="237"/>
      <c r="AL1987" s="236"/>
    </row>
    <row r="1988" spans="1:38" x14ac:dyDescent="0.3">
      <c r="A1988" s="236"/>
      <c r="C1988" s="236"/>
      <c r="X1988" s="236"/>
      <c r="Y1988" s="236"/>
      <c r="AA1988" s="237"/>
      <c r="AJ1988" s="237"/>
      <c r="AL1988" s="236"/>
    </row>
    <row r="1989" spans="1:38" x14ac:dyDescent="0.3">
      <c r="A1989" s="236"/>
      <c r="C1989" s="236"/>
      <c r="X1989" s="236"/>
      <c r="Y1989" s="236"/>
      <c r="AA1989" s="237"/>
      <c r="AJ1989" s="237"/>
      <c r="AL1989" s="236"/>
    </row>
    <row r="1990" spans="1:38" x14ac:dyDescent="0.3">
      <c r="A1990" s="236"/>
      <c r="C1990" s="236"/>
      <c r="X1990" s="236"/>
      <c r="Y1990" s="236"/>
      <c r="AA1990" s="237"/>
      <c r="AJ1990" s="237"/>
      <c r="AL1990" s="236"/>
    </row>
    <row r="1991" spans="1:38" x14ac:dyDescent="0.3">
      <c r="A1991" s="236"/>
      <c r="C1991" s="236"/>
      <c r="X1991" s="236"/>
      <c r="Y1991" s="236"/>
      <c r="AA1991" s="237"/>
      <c r="AJ1991" s="237"/>
      <c r="AL1991" s="236"/>
    </row>
    <row r="1992" spans="1:38" x14ac:dyDescent="0.3">
      <c r="A1992" s="236"/>
      <c r="C1992" s="236"/>
      <c r="X1992" s="236"/>
      <c r="Y1992" s="236"/>
      <c r="AA1992" s="237"/>
      <c r="AJ1992" s="237"/>
      <c r="AL1992" s="236"/>
    </row>
    <row r="1993" spans="1:38" x14ac:dyDescent="0.3">
      <c r="A1993" s="236"/>
      <c r="C1993" s="236"/>
      <c r="X1993" s="236"/>
      <c r="Y1993" s="236"/>
      <c r="AA1993" s="237"/>
      <c r="AJ1993" s="237"/>
      <c r="AL1993" s="236"/>
    </row>
    <row r="1994" spans="1:38" x14ac:dyDescent="0.3">
      <c r="A1994" s="236"/>
      <c r="C1994" s="236"/>
      <c r="X1994" s="236"/>
      <c r="Y1994" s="236"/>
      <c r="AA1994" s="237"/>
      <c r="AJ1994" s="237"/>
      <c r="AL1994" s="236"/>
    </row>
    <row r="1995" spans="1:38" x14ac:dyDescent="0.3">
      <c r="A1995" s="236"/>
      <c r="C1995" s="236"/>
      <c r="X1995" s="236"/>
      <c r="Y1995" s="236"/>
      <c r="AA1995" s="237"/>
      <c r="AJ1995" s="237"/>
      <c r="AL1995" s="236"/>
    </row>
    <row r="1996" spans="1:38" x14ac:dyDescent="0.3">
      <c r="A1996" s="236"/>
      <c r="C1996" s="236"/>
      <c r="X1996" s="236"/>
      <c r="Y1996" s="236"/>
      <c r="AA1996" s="237"/>
      <c r="AJ1996" s="237"/>
      <c r="AL1996" s="236"/>
    </row>
    <row r="1997" spans="1:38" x14ac:dyDescent="0.3">
      <c r="A1997" s="236"/>
      <c r="C1997" s="236"/>
      <c r="X1997" s="236"/>
      <c r="Y1997" s="236"/>
      <c r="AA1997" s="237"/>
      <c r="AJ1997" s="237"/>
      <c r="AL1997" s="236"/>
    </row>
    <row r="1998" spans="1:38" x14ac:dyDescent="0.3">
      <c r="A1998" s="236"/>
      <c r="C1998" s="236"/>
      <c r="X1998" s="236"/>
      <c r="Y1998" s="236"/>
      <c r="AA1998" s="237"/>
      <c r="AJ1998" s="237"/>
      <c r="AL1998" s="236"/>
    </row>
    <row r="1999" spans="1:38" x14ac:dyDescent="0.3">
      <c r="A1999" s="236"/>
      <c r="C1999" s="236"/>
      <c r="X1999" s="236"/>
      <c r="Y1999" s="236"/>
      <c r="AA1999" s="237"/>
      <c r="AJ1999" s="237"/>
      <c r="AL1999" s="236"/>
    </row>
    <row r="2000" spans="1:38" x14ac:dyDescent="0.3">
      <c r="A2000" s="236"/>
      <c r="C2000" s="236"/>
      <c r="X2000" s="236"/>
      <c r="Y2000" s="236"/>
      <c r="AA2000" s="237"/>
      <c r="AJ2000" s="237"/>
      <c r="AL2000" s="236"/>
    </row>
    <row r="2001" spans="1:38" x14ac:dyDescent="0.3">
      <c r="A2001" s="236"/>
      <c r="C2001" s="236"/>
      <c r="X2001" s="236"/>
      <c r="Y2001" s="236"/>
      <c r="AA2001" s="237"/>
      <c r="AJ2001" s="237"/>
      <c r="AL2001" s="236"/>
    </row>
    <row r="2002" spans="1:38" x14ac:dyDescent="0.3">
      <c r="A2002" s="236"/>
      <c r="C2002" s="236"/>
      <c r="X2002" s="236"/>
      <c r="Y2002" s="236"/>
      <c r="AA2002" s="237"/>
      <c r="AJ2002" s="237"/>
      <c r="AL2002" s="236"/>
    </row>
    <row r="2003" spans="1:38" x14ac:dyDescent="0.3">
      <c r="A2003" s="236"/>
      <c r="C2003" s="236"/>
      <c r="X2003" s="236"/>
      <c r="Y2003" s="236"/>
      <c r="AA2003" s="237"/>
      <c r="AJ2003" s="237"/>
      <c r="AL2003" s="236"/>
    </row>
    <row r="2004" spans="1:38" x14ac:dyDescent="0.3">
      <c r="A2004" s="236"/>
      <c r="C2004" s="236"/>
      <c r="X2004" s="236"/>
      <c r="Y2004" s="236"/>
      <c r="AA2004" s="237"/>
      <c r="AJ2004" s="237"/>
      <c r="AL2004" s="236"/>
    </row>
    <row r="2005" spans="1:38" x14ac:dyDescent="0.3">
      <c r="A2005" s="236"/>
      <c r="C2005" s="236"/>
      <c r="X2005" s="236"/>
      <c r="Y2005" s="236"/>
      <c r="AA2005" s="237"/>
      <c r="AJ2005" s="237"/>
      <c r="AL2005" s="236"/>
    </row>
    <row r="2006" spans="1:38" x14ac:dyDescent="0.3">
      <c r="A2006" s="236"/>
      <c r="C2006" s="236"/>
      <c r="X2006" s="236"/>
      <c r="Y2006" s="236"/>
      <c r="AA2006" s="237"/>
      <c r="AJ2006" s="237"/>
      <c r="AL2006" s="236"/>
    </row>
    <row r="2007" spans="1:38" x14ac:dyDescent="0.3">
      <c r="A2007" s="236"/>
      <c r="C2007" s="236"/>
      <c r="X2007" s="236"/>
      <c r="Y2007" s="236"/>
      <c r="AA2007" s="237"/>
      <c r="AJ2007" s="237"/>
      <c r="AL2007" s="236"/>
    </row>
    <row r="2008" spans="1:38" x14ac:dyDescent="0.3">
      <c r="A2008" s="236"/>
      <c r="C2008" s="236"/>
      <c r="X2008" s="236"/>
      <c r="Y2008" s="236"/>
      <c r="AA2008" s="237"/>
      <c r="AJ2008" s="237"/>
      <c r="AL2008" s="236"/>
    </row>
    <row r="2009" spans="1:38" x14ac:dyDescent="0.3">
      <c r="A2009" s="236"/>
      <c r="C2009" s="236"/>
      <c r="X2009" s="236"/>
      <c r="Y2009" s="236"/>
      <c r="AA2009" s="237"/>
      <c r="AJ2009" s="237"/>
      <c r="AL2009" s="236"/>
    </row>
    <row r="2010" spans="1:38" x14ac:dyDescent="0.3">
      <c r="A2010" s="236"/>
      <c r="C2010" s="236"/>
      <c r="X2010" s="236"/>
      <c r="Y2010" s="236"/>
      <c r="AA2010" s="237"/>
      <c r="AJ2010" s="237"/>
      <c r="AL2010" s="236"/>
    </row>
    <row r="2011" spans="1:38" x14ac:dyDescent="0.3">
      <c r="A2011" s="236"/>
      <c r="C2011" s="236"/>
      <c r="X2011" s="236"/>
      <c r="Y2011" s="236"/>
      <c r="AA2011" s="237"/>
      <c r="AJ2011" s="237"/>
      <c r="AL2011" s="236"/>
    </row>
    <row r="2012" spans="1:38" x14ac:dyDescent="0.3">
      <c r="A2012" s="236"/>
      <c r="C2012" s="236"/>
      <c r="X2012" s="236"/>
      <c r="Y2012" s="236"/>
      <c r="AA2012" s="237"/>
      <c r="AJ2012" s="237"/>
      <c r="AL2012" s="236"/>
    </row>
    <row r="2013" spans="1:38" x14ac:dyDescent="0.3">
      <c r="A2013" s="236"/>
      <c r="C2013" s="236"/>
      <c r="X2013" s="236"/>
      <c r="Y2013" s="236"/>
      <c r="AA2013" s="237"/>
      <c r="AJ2013" s="237"/>
      <c r="AL2013" s="236"/>
    </row>
    <row r="2014" spans="1:38" x14ac:dyDescent="0.3">
      <c r="A2014" s="236"/>
      <c r="C2014" s="236"/>
      <c r="X2014" s="236"/>
      <c r="Y2014" s="236"/>
      <c r="AA2014" s="237"/>
      <c r="AJ2014" s="237"/>
      <c r="AL2014" s="236"/>
    </row>
    <row r="2015" spans="1:38" x14ac:dyDescent="0.3">
      <c r="A2015" s="236"/>
      <c r="C2015" s="236"/>
      <c r="X2015" s="236"/>
      <c r="Y2015" s="236"/>
      <c r="AA2015" s="237"/>
      <c r="AJ2015" s="237"/>
      <c r="AL2015" s="236"/>
    </row>
    <row r="2016" spans="1:38" x14ac:dyDescent="0.3">
      <c r="A2016" s="236"/>
      <c r="C2016" s="236"/>
      <c r="X2016" s="236"/>
      <c r="Y2016" s="236"/>
      <c r="AA2016" s="237"/>
      <c r="AJ2016" s="237"/>
      <c r="AL2016" s="236"/>
    </row>
    <row r="2017" spans="1:38" x14ac:dyDescent="0.3">
      <c r="A2017" s="236"/>
      <c r="C2017" s="236"/>
      <c r="X2017" s="236"/>
      <c r="Y2017" s="236"/>
      <c r="AA2017" s="237"/>
      <c r="AJ2017" s="237"/>
      <c r="AL2017" s="236"/>
    </row>
    <row r="2018" spans="1:38" x14ac:dyDescent="0.3">
      <c r="A2018" s="236"/>
      <c r="C2018" s="236"/>
      <c r="X2018" s="236"/>
      <c r="Y2018" s="236"/>
      <c r="AA2018" s="237"/>
      <c r="AJ2018" s="237"/>
      <c r="AL2018" s="236"/>
    </row>
    <row r="2019" spans="1:38" x14ac:dyDescent="0.3">
      <c r="A2019" s="236"/>
      <c r="C2019" s="236"/>
      <c r="X2019" s="236"/>
      <c r="Y2019" s="236"/>
      <c r="AA2019" s="237"/>
      <c r="AJ2019" s="237"/>
      <c r="AL2019" s="236"/>
    </row>
    <row r="2020" spans="1:38" x14ac:dyDescent="0.3">
      <c r="A2020" s="236"/>
      <c r="C2020" s="236"/>
      <c r="X2020" s="236"/>
      <c r="Y2020" s="236"/>
      <c r="AA2020" s="237"/>
      <c r="AJ2020" s="237"/>
      <c r="AL2020" s="236"/>
    </row>
    <row r="2021" spans="1:38" x14ac:dyDescent="0.3">
      <c r="A2021" s="236"/>
      <c r="C2021" s="236"/>
      <c r="X2021" s="236"/>
      <c r="Y2021" s="236"/>
      <c r="AA2021" s="237"/>
      <c r="AJ2021" s="237"/>
      <c r="AL2021" s="236"/>
    </row>
    <row r="2022" spans="1:38" x14ac:dyDescent="0.3">
      <c r="A2022" s="236"/>
      <c r="C2022" s="236"/>
      <c r="X2022" s="236"/>
      <c r="Y2022" s="236"/>
      <c r="AA2022" s="237"/>
      <c r="AJ2022" s="237"/>
      <c r="AL2022" s="236"/>
    </row>
    <row r="2023" spans="1:38" x14ac:dyDescent="0.3">
      <c r="A2023" s="236"/>
      <c r="C2023" s="236"/>
      <c r="X2023" s="236"/>
      <c r="Y2023" s="236"/>
      <c r="AA2023" s="237"/>
      <c r="AJ2023" s="237"/>
      <c r="AL2023" s="236"/>
    </row>
    <row r="2024" spans="1:38" x14ac:dyDescent="0.3">
      <c r="A2024" s="236"/>
      <c r="C2024" s="236"/>
      <c r="X2024" s="236"/>
      <c r="Y2024" s="236"/>
      <c r="AA2024" s="237"/>
      <c r="AJ2024" s="237"/>
      <c r="AL2024" s="236"/>
    </row>
    <row r="2025" spans="1:38" x14ac:dyDescent="0.3">
      <c r="A2025" s="236"/>
      <c r="C2025" s="236"/>
      <c r="X2025" s="236"/>
      <c r="Y2025" s="236"/>
      <c r="AA2025" s="237"/>
      <c r="AJ2025" s="237"/>
      <c r="AL2025" s="236"/>
    </row>
    <row r="2026" spans="1:38" x14ac:dyDescent="0.3">
      <c r="A2026" s="236"/>
      <c r="C2026" s="236"/>
      <c r="X2026" s="236"/>
      <c r="Y2026" s="236"/>
      <c r="AA2026" s="237"/>
      <c r="AJ2026" s="237"/>
      <c r="AL2026" s="236"/>
    </row>
    <row r="2027" spans="1:38" x14ac:dyDescent="0.3">
      <c r="A2027" s="236"/>
      <c r="C2027" s="236"/>
      <c r="X2027" s="236"/>
      <c r="Y2027" s="236"/>
      <c r="AA2027" s="237"/>
      <c r="AJ2027" s="237"/>
      <c r="AL2027" s="236"/>
    </row>
    <row r="2028" spans="1:38" x14ac:dyDescent="0.3">
      <c r="A2028" s="236"/>
      <c r="C2028" s="236"/>
      <c r="X2028" s="236"/>
      <c r="Y2028" s="236"/>
      <c r="AA2028" s="237"/>
      <c r="AJ2028" s="237"/>
      <c r="AL2028" s="236"/>
    </row>
    <row r="2029" spans="1:38" x14ac:dyDescent="0.3">
      <c r="A2029" s="236"/>
      <c r="C2029" s="236"/>
      <c r="X2029" s="236"/>
      <c r="Y2029" s="236"/>
      <c r="AA2029" s="237"/>
      <c r="AJ2029" s="237"/>
      <c r="AL2029" s="236"/>
    </row>
    <row r="2030" spans="1:38" x14ac:dyDescent="0.3">
      <c r="A2030" s="236"/>
      <c r="C2030" s="236"/>
      <c r="X2030" s="236"/>
      <c r="Y2030" s="236"/>
      <c r="AA2030" s="237"/>
      <c r="AJ2030" s="237"/>
      <c r="AL2030" s="236"/>
    </row>
    <row r="2031" spans="1:38" x14ac:dyDescent="0.3">
      <c r="A2031" s="236"/>
      <c r="C2031" s="236"/>
      <c r="X2031" s="236"/>
      <c r="Y2031" s="236"/>
      <c r="AA2031" s="237"/>
      <c r="AJ2031" s="237"/>
      <c r="AL2031" s="236"/>
    </row>
    <row r="2032" spans="1:38" x14ac:dyDescent="0.3">
      <c r="A2032" s="236"/>
      <c r="C2032" s="236"/>
      <c r="X2032" s="236"/>
      <c r="Y2032" s="236"/>
      <c r="AA2032" s="237"/>
      <c r="AJ2032" s="237"/>
      <c r="AL2032" s="236"/>
    </row>
    <row r="2033" spans="1:38" x14ac:dyDescent="0.3">
      <c r="A2033" s="236"/>
      <c r="C2033" s="236"/>
      <c r="X2033" s="236"/>
      <c r="Y2033" s="236"/>
      <c r="AA2033" s="237"/>
      <c r="AJ2033" s="237"/>
      <c r="AL2033" s="236"/>
    </row>
    <row r="2034" spans="1:38" x14ac:dyDescent="0.3">
      <c r="A2034" s="236"/>
      <c r="C2034" s="236"/>
      <c r="X2034" s="236"/>
      <c r="Y2034" s="236"/>
      <c r="AA2034" s="237"/>
      <c r="AJ2034" s="237"/>
      <c r="AL2034" s="236"/>
    </row>
    <row r="2035" spans="1:38" x14ac:dyDescent="0.3">
      <c r="A2035" s="236"/>
      <c r="C2035" s="236"/>
      <c r="X2035" s="236"/>
      <c r="Y2035" s="236"/>
      <c r="AA2035" s="237"/>
      <c r="AJ2035" s="237"/>
      <c r="AL2035" s="236"/>
    </row>
    <row r="2036" spans="1:38" x14ac:dyDescent="0.3">
      <c r="A2036" s="236"/>
      <c r="C2036" s="236"/>
      <c r="X2036" s="236"/>
      <c r="Y2036" s="236"/>
      <c r="AA2036" s="237"/>
      <c r="AJ2036" s="237"/>
      <c r="AL2036" s="236"/>
    </row>
    <row r="2037" spans="1:38" x14ac:dyDescent="0.3">
      <c r="A2037" s="236"/>
      <c r="C2037" s="236"/>
      <c r="X2037" s="236"/>
      <c r="Y2037" s="236"/>
      <c r="AA2037" s="237"/>
      <c r="AJ2037" s="237"/>
      <c r="AL2037" s="236"/>
    </row>
    <row r="2038" spans="1:38" x14ac:dyDescent="0.3">
      <c r="A2038" s="236"/>
      <c r="C2038" s="236"/>
      <c r="X2038" s="236"/>
      <c r="Y2038" s="236"/>
      <c r="AA2038" s="237"/>
      <c r="AJ2038" s="237"/>
      <c r="AL2038" s="236"/>
    </row>
    <row r="2039" spans="1:38" x14ac:dyDescent="0.3">
      <c r="A2039" s="236"/>
      <c r="C2039" s="236"/>
      <c r="X2039" s="236"/>
      <c r="Y2039" s="236"/>
      <c r="AA2039" s="237"/>
      <c r="AJ2039" s="237"/>
      <c r="AL2039" s="236"/>
    </row>
    <row r="2040" spans="1:38" x14ac:dyDescent="0.3">
      <c r="A2040" s="236"/>
      <c r="C2040" s="236"/>
      <c r="X2040" s="236"/>
      <c r="Y2040" s="236"/>
      <c r="AA2040" s="237"/>
      <c r="AJ2040" s="237"/>
      <c r="AL2040" s="236"/>
    </row>
    <row r="2041" spans="1:38" x14ac:dyDescent="0.3">
      <c r="A2041" s="236"/>
      <c r="C2041" s="236"/>
      <c r="X2041" s="236"/>
      <c r="Y2041" s="236"/>
      <c r="AA2041" s="237"/>
      <c r="AJ2041" s="237"/>
      <c r="AL2041" s="236"/>
    </row>
    <row r="2042" spans="1:38" x14ac:dyDescent="0.3">
      <c r="A2042" s="236"/>
      <c r="C2042" s="236"/>
      <c r="X2042" s="236"/>
      <c r="Y2042" s="236"/>
      <c r="AA2042" s="237"/>
      <c r="AJ2042" s="237"/>
      <c r="AL2042" s="236"/>
    </row>
    <row r="2043" spans="1:38" x14ac:dyDescent="0.3">
      <c r="A2043" s="236"/>
      <c r="C2043" s="236"/>
      <c r="X2043" s="236"/>
      <c r="Y2043" s="236"/>
      <c r="AA2043" s="237"/>
      <c r="AJ2043" s="237"/>
      <c r="AL2043" s="236"/>
    </row>
    <row r="2044" spans="1:38" x14ac:dyDescent="0.3">
      <c r="A2044" s="236"/>
      <c r="C2044" s="236"/>
      <c r="X2044" s="236"/>
      <c r="Y2044" s="236"/>
      <c r="AA2044" s="237"/>
      <c r="AJ2044" s="237"/>
      <c r="AL2044" s="236"/>
    </row>
    <row r="2045" spans="1:38" x14ac:dyDescent="0.3">
      <c r="A2045" s="236"/>
      <c r="C2045" s="236"/>
      <c r="X2045" s="236"/>
      <c r="Y2045" s="236"/>
      <c r="AA2045" s="237"/>
      <c r="AJ2045" s="237"/>
      <c r="AL2045" s="236"/>
    </row>
    <row r="2046" spans="1:38" x14ac:dyDescent="0.3">
      <c r="A2046" s="236"/>
      <c r="C2046" s="236"/>
      <c r="X2046" s="236"/>
      <c r="Y2046" s="236"/>
      <c r="AA2046" s="237"/>
      <c r="AJ2046" s="237"/>
      <c r="AL2046" s="236"/>
    </row>
    <row r="2047" spans="1:38" x14ac:dyDescent="0.3">
      <c r="A2047" s="236"/>
      <c r="C2047" s="236"/>
      <c r="X2047" s="236"/>
      <c r="Y2047" s="236"/>
      <c r="AA2047" s="237"/>
      <c r="AJ2047" s="237"/>
      <c r="AL2047" s="236"/>
    </row>
    <row r="2048" spans="1:38" x14ac:dyDescent="0.3">
      <c r="A2048" s="236"/>
      <c r="C2048" s="236"/>
      <c r="X2048" s="236"/>
      <c r="Y2048" s="236"/>
      <c r="AA2048" s="237"/>
      <c r="AJ2048" s="237"/>
      <c r="AL2048" s="236"/>
    </row>
    <row r="2049" spans="1:38" x14ac:dyDescent="0.3">
      <c r="A2049" s="236"/>
      <c r="C2049" s="236"/>
      <c r="X2049" s="236"/>
      <c r="Y2049" s="236"/>
      <c r="AA2049" s="237"/>
      <c r="AJ2049" s="237"/>
      <c r="AL2049" s="236"/>
    </row>
    <row r="2050" spans="1:38" x14ac:dyDescent="0.3">
      <c r="A2050" s="236"/>
      <c r="C2050" s="236"/>
      <c r="X2050" s="236"/>
      <c r="Y2050" s="236"/>
      <c r="AA2050" s="237"/>
      <c r="AJ2050" s="237"/>
      <c r="AL2050" s="236"/>
    </row>
    <row r="2051" spans="1:38" x14ac:dyDescent="0.3">
      <c r="A2051" s="236"/>
      <c r="C2051" s="236"/>
      <c r="X2051" s="236"/>
      <c r="Y2051" s="236"/>
      <c r="AA2051" s="237"/>
      <c r="AJ2051" s="237"/>
      <c r="AL2051" s="236"/>
    </row>
    <row r="2052" spans="1:38" x14ac:dyDescent="0.3">
      <c r="A2052" s="236"/>
      <c r="C2052" s="236"/>
      <c r="X2052" s="236"/>
      <c r="Y2052" s="236"/>
      <c r="AA2052" s="237"/>
      <c r="AJ2052" s="237"/>
      <c r="AL2052" s="236"/>
    </row>
    <row r="2053" spans="1:38" x14ac:dyDescent="0.3">
      <c r="A2053" s="236"/>
      <c r="C2053" s="236"/>
      <c r="X2053" s="236"/>
      <c r="Y2053" s="236"/>
      <c r="AA2053" s="237"/>
      <c r="AJ2053" s="237"/>
      <c r="AL2053" s="236"/>
    </row>
    <row r="2054" spans="1:38" x14ac:dyDescent="0.3">
      <c r="A2054" s="236"/>
      <c r="C2054" s="236"/>
      <c r="X2054" s="236"/>
      <c r="Y2054" s="236"/>
      <c r="AA2054" s="237"/>
      <c r="AJ2054" s="237"/>
      <c r="AL2054" s="236"/>
    </row>
    <row r="2055" spans="1:38" x14ac:dyDescent="0.3">
      <c r="A2055" s="236"/>
      <c r="C2055" s="236"/>
      <c r="X2055" s="236"/>
      <c r="Y2055" s="236"/>
      <c r="AA2055" s="237"/>
      <c r="AJ2055" s="237"/>
      <c r="AL2055" s="236"/>
    </row>
    <row r="2056" spans="1:38" x14ac:dyDescent="0.3">
      <c r="A2056" s="236"/>
      <c r="C2056" s="236"/>
      <c r="X2056" s="236"/>
      <c r="Y2056" s="236"/>
      <c r="AA2056" s="237"/>
      <c r="AJ2056" s="237"/>
      <c r="AL2056" s="236"/>
    </row>
    <row r="2057" spans="1:38" x14ac:dyDescent="0.3">
      <c r="A2057" s="236"/>
      <c r="C2057" s="236"/>
      <c r="X2057" s="236"/>
      <c r="Y2057" s="236"/>
      <c r="AA2057" s="237"/>
      <c r="AJ2057" s="237"/>
      <c r="AL2057" s="236"/>
    </row>
    <row r="2058" spans="1:38" x14ac:dyDescent="0.3">
      <c r="A2058" s="236"/>
      <c r="C2058" s="236"/>
      <c r="X2058" s="236"/>
      <c r="Y2058" s="236"/>
      <c r="AA2058" s="237"/>
      <c r="AJ2058" s="237"/>
      <c r="AL2058" s="236"/>
    </row>
    <row r="2059" spans="1:38" x14ac:dyDescent="0.3">
      <c r="A2059" s="236"/>
      <c r="C2059" s="236"/>
      <c r="X2059" s="236"/>
      <c r="Y2059" s="236"/>
      <c r="AA2059" s="237"/>
      <c r="AJ2059" s="237"/>
      <c r="AL2059" s="236"/>
    </row>
    <row r="2060" spans="1:38" x14ac:dyDescent="0.3">
      <c r="A2060" s="236"/>
      <c r="C2060" s="236"/>
      <c r="X2060" s="236"/>
      <c r="Y2060" s="236"/>
      <c r="AA2060" s="237"/>
      <c r="AJ2060" s="237"/>
      <c r="AL2060" s="236"/>
    </row>
    <row r="2061" spans="1:38" x14ac:dyDescent="0.3">
      <c r="A2061" s="236"/>
      <c r="C2061" s="236"/>
      <c r="X2061" s="236"/>
      <c r="Y2061" s="236"/>
      <c r="AA2061" s="237"/>
      <c r="AJ2061" s="237"/>
      <c r="AL2061" s="236"/>
    </row>
    <row r="2062" spans="1:38" x14ac:dyDescent="0.3">
      <c r="A2062" s="236"/>
      <c r="C2062" s="236"/>
      <c r="X2062" s="236"/>
      <c r="Y2062" s="236"/>
      <c r="AA2062" s="237"/>
      <c r="AJ2062" s="237"/>
      <c r="AL2062" s="236"/>
    </row>
    <row r="2063" spans="1:38" x14ac:dyDescent="0.3">
      <c r="A2063" s="236"/>
      <c r="C2063" s="236"/>
      <c r="X2063" s="236"/>
      <c r="Y2063" s="236"/>
      <c r="AA2063" s="237"/>
      <c r="AJ2063" s="237"/>
      <c r="AL2063" s="236"/>
    </row>
    <row r="2064" spans="1:38" x14ac:dyDescent="0.3">
      <c r="A2064" s="236"/>
      <c r="C2064" s="236"/>
      <c r="X2064" s="236"/>
      <c r="Y2064" s="236"/>
      <c r="AA2064" s="237"/>
      <c r="AJ2064" s="237"/>
      <c r="AL2064" s="236"/>
    </row>
    <row r="2065" spans="1:38" x14ac:dyDescent="0.3">
      <c r="A2065" s="236"/>
      <c r="C2065" s="236"/>
      <c r="X2065" s="236"/>
      <c r="Y2065" s="236"/>
      <c r="AA2065" s="237"/>
      <c r="AJ2065" s="237"/>
      <c r="AL2065" s="236"/>
    </row>
    <row r="2066" spans="1:38" x14ac:dyDescent="0.3">
      <c r="A2066" s="236"/>
      <c r="C2066" s="236"/>
      <c r="X2066" s="236"/>
      <c r="Y2066" s="236"/>
      <c r="AA2066" s="237"/>
      <c r="AJ2066" s="237"/>
      <c r="AL2066" s="236"/>
    </row>
    <row r="2067" spans="1:38" x14ac:dyDescent="0.3">
      <c r="A2067" s="236"/>
      <c r="C2067" s="236"/>
      <c r="X2067" s="236"/>
      <c r="Y2067" s="236"/>
      <c r="AA2067" s="237"/>
      <c r="AJ2067" s="237"/>
      <c r="AL2067" s="236"/>
    </row>
    <row r="2068" spans="1:38" x14ac:dyDescent="0.3">
      <c r="A2068" s="236"/>
      <c r="C2068" s="236"/>
      <c r="X2068" s="236"/>
      <c r="Y2068" s="236"/>
      <c r="AA2068" s="237"/>
      <c r="AJ2068" s="237"/>
      <c r="AL2068" s="236"/>
    </row>
    <row r="2069" spans="1:38" x14ac:dyDescent="0.3">
      <c r="A2069" s="236"/>
      <c r="C2069" s="236"/>
      <c r="X2069" s="236"/>
      <c r="Y2069" s="236"/>
      <c r="AA2069" s="237"/>
      <c r="AJ2069" s="237"/>
      <c r="AL2069" s="236"/>
    </row>
    <row r="2070" spans="1:38" x14ac:dyDescent="0.3">
      <c r="A2070" s="236"/>
      <c r="C2070" s="236"/>
      <c r="X2070" s="236"/>
      <c r="Y2070" s="236"/>
      <c r="AA2070" s="237"/>
      <c r="AJ2070" s="237"/>
      <c r="AL2070" s="236"/>
    </row>
    <row r="2071" spans="1:38" x14ac:dyDescent="0.3">
      <c r="A2071" s="236"/>
      <c r="C2071" s="236"/>
      <c r="X2071" s="236"/>
      <c r="Y2071" s="236"/>
      <c r="AA2071" s="237"/>
      <c r="AJ2071" s="237"/>
      <c r="AL2071" s="236"/>
    </row>
    <row r="2072" spans="1:38" x14ac:dyDescent="0.3">
      <c r="A2072" s="236"/>
      <c r="C2072" s="236"/>
      <c r="X2072" s="236"/>
      <c r="Y2072" s="236"/>
      <c r="AA2072" s="237"/>
      <c r="AJ2072" s="237"/>
      <c r="AL2072" s="236"/>
    </row>
    <row r="2073" spans="1:38" x14ac:dyDescent="0.3">
      <c r="A2073" s="236"/>
      <c r="C2073" s="236"/>
      <c r="X2073" s="236"/>
      <c r="Y2073" s="236"/>
      <c r="AA2073" s="237"/>
      <c r="AJ2073" s="237"/>
      <c r="AL2073" s="236"/>
    </row>
    <row r="2074" spans="1:38" x14ac:dyDescent="0.3">
      <c r="A2074" s="236"/>
      <c r="C2074" s="236"/>
      <c r="X2074" s="236"/>
      <c r="Y2074" s="236"/>
      <c r="AA2074" s="237"/>
      <c r="AJ2074" s="237"/>
      <c r="AL2074" s="236"/>
    </row>
    <row r="2075" spans="1:38" x14ac:dyDescent="0.3">
      <c r="A2075" s="236"/>
      <c r="C2075" s="236"/>
      <c r="X2075" s="236"/>
      <c r="Y2075" s="236"/>
      <c r="AA2075" s="237"/>
      <c r="AJ2075" s="237"/>
      <c r="AL2075" s="236"/>
    </row>
    <row r="2076" spans="1:38" x14ac:dyDescent="0.3">
      <c r="A2076" s="236"/>
      <c r="C2076" s="236"/>
      <c r="X2076" s="236"/>
      <c r="Y2076" s="236"/>
      <c r="AA2076" s="237"/>
      <c r="AJ2076" s="237"/>
      <c r="AL2076" s="236"/>
    </row>
    <row r="2077" spans="1:38" x14ac:dyDescent="0.3">
      <c r="A2077" s="236"/>
      <c r="C2077" s="236"/>
      <c r="X2077" s="236"/>
      <c r="Y2077" s="236"/>
      <c r="AA2077" s="237"/>
      <c r="AJ2077" s="237"/>
      <c r="AL2077" s="236"/>
    </row>
    <row r="2078" spans="1:38" x14ac:dyDescent="0.3">
      <c r="A2078" s="236"/>
      <c r="C2078" s="236"/>
      <c r="X2078" s="236"/>
      <c r="Y2078" s="236"/>
      <c r="AA2078" s="237"/>
      <c r="AJ2078" s="237"/>
      <c r="AL2078" s="236"/>
    </row>
    <row r="2079" spans="1:38" x14ac:dyDescent="0.3">
      <c r="A2079" s="236"/>
      <c r="C2079" s="236"/>
      <c r="X2079" s="236"/>
      <c r="Y2079" s="236"/>
      <c r="AA2079" s="237"/>
      <c r="AJ2079" s="237"/>
      <c r="AL2079" s="236"/>
    </row>
    <row r="2080" spans="1:38" x14ac:dyDescent="0.3">
      <c r="A2080" s="236"/>
      <c r="C2080" s="236"/>
      <c r="X2080" s="236"/>
      <c r="Y2080" s="236"/>
      <c r="AA2080" s="237"/>
      <c r="AJ2080" s="237"/>
      <c r="AL2080" s="236"/>
    </row>
    <row r="2081" spans="1:38" x14ac:dyDescent="0.3">
      <c r="A2081" s="236"/>
      <c r="C2081" s="236"/>
      <c r="X2081" s="236"/>
      <c r="Y2081" s="236"/>
      <c r="AA2081" s="237"/>
      <c r="AJ2081" s="237"/>
      <c r="AL2081" s="236"/>
    </row>
    <row r="2082" spans="1:38" x14ac:dyDescent="0.3">
      <c r="A2082" s="236"/>
      <c r="C2082" s="236"/>
      <c r="X2082" s="236"/>
      <c r="Y2082" s="236"/>
      <c r="AA2082" s="237"/>
      <c r="AJ2082" s="237"/>
      <c r="AL2082" s="236"/>
    </row>
    <row r="2083" spans="1:38" x14ac:dyDescent="0.3">
      <c r="A2083" s="236"/>
      <c r="C2083" s="236"/>
      <c r="X2083" s="236"/>
      <c r="Y2083" s="236"/>
      <c r="AA2083" s="237"/>
      <c r="AJ2083" s="237"/>
      <c r="AL2083" s="236"/>
    </row>
    <row r="2084" spans="1:38" x14ac:dyDescent="0.3">
      <c r="A2084" s="236"/>
      <c r="C2084" s="236"/>
      <c r="X2084" s="236"/>
      <c r="Y2084" s="236"/>
      <c r="AA2084" s="237"/>
      <c r="AJ2084" s="237"/>
      <c r="AL2084" s="236"/>
    </row>
    <row r="2085" spans="1:38" x14ac:dyDescent="0.3">
      <c r="A2085" s="236"/>
      <c r="C2085" s="236"/>
      <c r="X2085" s="236"/>
      <c r="Y2085" s="236"/>
      <c r="AA2085" s="237"/>
      <c r="AJ2085" s="237"/>
      <c r="AL2085" s="236"/>
    </row>
    <row r="2086" spans="1:38" x14ac:dyDescent="0.3">
      <c r="A2086" s="236"/>
      <c r="C2086" s="236"/>
      <c r="X2086" s="236"/>
      <c r="Y2086" s="236"/>
      <c r="AA2086" s="237"/>
      <c r="AJ2086" s="237"/>
      <c r="AL2086" s="236"/>
    </row>
    <row r="2087" spans="1:38" x14ac:dyDescent="0.3">
      <c r="A2087" s="236"/>
      <c r="C2087" s="236"/>
      <c r="X2087" s="236"/>
      <c r="Y2087" s="236"/>
      <c r="AA2087" s="237"/>
      <c r="AJ2087" s="237"/>
      <c r="AL2087" s="236"/>
    </row>
    <row r="2088" spans="1:38" x14ac:dyDescent="0.3">
      <c r="A2088" s="236"/>
      <c r="C2088" s="236"/>
      <c r="X2088" s="236"/>
      <c r="Y2088" s="236"/>
      <c r="AA2088" s="237"/>
      <c r="AJ2088" s="237"/>
      <c r="AL2088" s="236"/>
    </row>
    <row r="2089" spans="1:38" x14ac:dyDescent="0.3">
      <c r="A2089" s="236"/>
      <c r="C2089" s="236"/>
      <c r="X2089" s="236"/>
      <c r="Y2089" s="236"/>
      <c r="AA2089" s="237"/>
      <c r="AJ2089" s="237"/>
      <c r="AL2089" s="236"/>
    </row>
    <row r="2090" spans="1:38" x14ac:dyDescent="0.3">
      <c r="A2090" s="236"/>
      <c r="C2090" s="236"/>
      <c r="X2090" s="236"/>
      <c r="Y2090" s="236"/>
      <c r="AA2090" s="237"/>
      <c r="AJ2090" s="237"/>
      <c r="AL2090" s="236"/>
    </row>
    <row r="2091" spans="1:38" x14ac:dyDescent="0.3">
      <c r="A2091" s="236"/>
      <c r="C2091" s="236"/>
      <c r="X2091" s="236"/>
      <c r="Y2091" s="236"/>
      <c r="AA2091" s="237"/>
      <c r="AJ2091" s="237"/>
      <c r="AL2091" s="236"/>
    </row>
    <row r="2092" spans="1:38" x14ac:dyDescent="0.3">
      <c r="A2092" s="236"/>
      <c r="C2092" s="236"/>
      <c r="X2092" s="236"/>
      <c r="Y2092" s="236"/>
      <c r="AA2092" s="237"/>
      <c r="AJ2092" s="237"/>
      <c r="AL2092" s="236"/>
    </row>
    <row r="2093" spans="1:38" x14ac:dyDescent="0.3">
      <c r="A2093" s="236"/>
      <c r="C2093" s="236"/>
      <c r="X2093" s="236"/>
      <c r="Y2093" s="236"/>
      <c r="AA2093" s="237"/>
      <c r="AJ2093" s="237"/>
      <c r="AL2093" s="236"/>
    </row>
    <row r="2094" spans="1:38" x14ac:dyDescent="0.3">
      <c r="A2094" s="236"/>
      <c r="C2094" s="236"/>
      <c r="X2094" s="236"/>
      <c r="Y2094" s="236"/>
      <c r="AA2094" s="237"/>
      <c r="AJ2094" s="237"/>
      <c r="AL2094" s="236"/>
    </row>
    <row r="2095" spans="1:38" x14ac:dyDescent="0.3">
      <c r="A2095" s="236"/>
      <c r="C2095" s="236"/>
      <c r="X2095" s="236"/>
      <c r="Y2095" s="236"/>
      <c r="AA2095" s="237"/>
      <c r="AJ2095" s="237"/>
      <c r="AL2095" s="236"/>
    </row>
    <row r="2096" spans="1:38" x14ac:dyDescent="0.3">
      <c r="A2096" s="236"/>
      <c r="C2096" s="236"/>
      <c r="X2096" s="236"/>
      <c r="Y2096" s="236"/>
      <c r="AA2096" s="237"/>
      <c r="AJ2096" s="237"/>
      <c r="AL2096" s="236"/>
    </row>
    <row r="2097" spans="1:38" x14ac:dyDescent="0.3">
      <c r="A2097" s="236"/>
      <c r="C2097" s="236"/>
      <c r="X2097" s="236"/>
      <c r="Y2097" s="236"/>
      <c r="AA2097" s="237"/>
      <c r="AJ2097" s="237"/>
      <c r="AL2097" s="236"/>
    </row>
    <row r="2098" spans="1:38" x14ac:dyDescent="0.3">
      <c r="A2098" s="236"/>
      <c r="C2098" s="236"/>
      <c r="X2098" s="236"/>
      <c r="Y2098" s="236"/>
      <c r="AA2098" s="237"/>
      <c r="AJ2098" s="237"/>
      <c r="AL2098" s="236"/>
    </row>
    <row r="2099" spans="1:38" x14ac:dyDescent="0.3">
      <c r="A2099" s="236"/>
      <c r="C2099" s="236"/>
      <c r="X2099" s="236"/>
      <c r="Y2099" s="236"/>
      <c r="AA2099" s="237"/>
      <c r="AJ2099" s="237"/>
      <c r="AL2099" s="236"/>
    </row>
    <row r="2100" spans="1:38" x14ac:dyDescent="0.3">
      <c r="A2100" s="236"/>
      <c r="C2100" s="236"/>
      <c r="X2100" s="236"/>
      <c r="Y2100" s="236"/>
      <c r="AA2100" s="237"/>
      <c r="AJ2100" s="237"/>
      <c r="AL2100" s="236"/>
    </row>
    <row r="2101" spans="1:38" x14ac:dyDescent="0.3">
      <c r="A2101" s="236"/>
      <c r="C2101" s="236"/>
      <c r="X2101" s="236"/>
      <c r="Y2101" s="236"/>
      <c r="AA2101" s="237"/>
      <c r="AJ2101" s="237"/>
      <c r="AL2101" s="236"/>
    </row>
    <row r="2102" spans="1:38" x14ac:dyDescent="0.3">
      <c r="A2102" s="236"/>
      <c r="C2102" s="236"/>
      <c r="X2102" s="236"/>
      <c r="Y2102" s="236"/>
      <c r="AA2102" s="237"/>
      <c r="AJ2102" s="237"/>
      <c r="AL2102" s="236"/>
    </row>
    <row r="2103" spans="1:38" x14ac:dyDescent="0.3">
      <c r="A2103" s="236"/>
      <c r="C2103" s="236"/>
      <c r="X2103" s="236"/>
      <c r="Y2103" s="236"/>
      <c r="AA2103" s="237"/>
      <c r="AJ2103" s="237"/>
      <c r="AL2103" s="236"/>
    </row>
    <row r="2104" spans="1:38" x14ac:dyDescent="0.3">
      <c r="A2104" s="236"/>
      <c r="C2104" s="236"/>
      <c r="X2104" s="236"/>
      <c r="Y2104" s="236"/>
      <c r="AA2104" s="237"/>
      <c r="AJ2104" s="237"/>
      <c r="AL2104" s="236"/>
    </row>
    <row r="2105" spans="1:38" x14ac:dyDescent="0.3">
      <c r="A2105" s="236"/>
      <c r="C2105" s="236"/>
      <c r="X2105" s="236"/>
      <c r="Y2105" s="236"/>
      <c r="AA2105" s="237"/>
      <c r="AJ2105" s="237"/>
      <c r="AL2105" s="236"/>
    </row>
    <row r="2106" spans="1:38" x14ac:dyDescent="0.3">
      <c r="A2106" s="236"/>
      <c r="C2106" s="236"/>
      <c r="X2106" s="236"/>
      <c r="Y2106" s="236"/>
      <c r="AA2106" s="237"/>
      <c r="AJ2106" s="237"/>
      <c r="AL2106" s="236"/>
    </row>
    <row r="2107" spans="1:38" x14ac:dyDescent="0.3">
      <c r="A2107" s="236"/>
      <c r="C2107" s="236"/>
      <c r="X2107" s="236"/>
      <c r="Y2107" s="236"/>
      <c r="AA2107" s="237"/>
      <c r="AJ2107" s="237"/>
      <c r="AL2107" s="236"/>
    </row>
    <row r="2108" spans="1:38" x14ac:dyDescent="0.3">
      <c r="A2108" s="236"/>
      <c r="C2108" s="236"/>
      <c r="X2108" s="236"/>
      <c r="Y2108" s="236"/>
      <c r="AA2108" s="237"/>
      <c r="AJ2108" s="237"/>
      <c r="AL2108" s="236"/>
    </row>
    <row r="2109" spans="1:38" x14ac:dyDescent="0.3">
      <c r="A2109" s="236"/>
      <c r="C2109" s="236"/>
      <c r="X2109" s="236"/>
      <c r="Y2109" s="236"/>
      <c r="AA2109" s="237"/>
      <c r="AJ2109" s="237"/>
      <c r="AL2109" s="236"/>
    </row>
    <row r="2110" spans="1:38" x14ac:dyDescent="0.3">
      <c r="A2110" s="236"/>
      <c r="C2110" s="236"/>
      <c r="X2110" s="236"/>
      <c r="Y2110" s="236"/>
      <c r="AA2110" s="237"/>
      <c r="AJ2110" s="237"/>
      <c r="AL2110" s="236"/>
    </row>
    <row r="2111" spans="1:38" x14ac:dyDescent="0.3">
      <c r="A2111" s="236"/>
      <c r="C2111" s="236"/>
      <c r="X2111" s="236"/>
      <c r="Y2111" s="236"/>
      <c r="AA2111" s="237"/>
      <c r="AJ2111" s="237"/>
      <c r="AL2111" s="236"/>
    </row>
    <row r="2112" spans="1:38" x14ac:dyDescent="0.3">
      <c r="A2112" s="236"/>
      <c r="C2112" s="236"/>
      <c r="X2112" s="236"/>
      <c r="Y2112" s="236"/>
      <c r="AA2112" s="237"/>
      <c r="AJ2112" s="237"/>
      <c r="AL2112" s="236"/>
    </row>
    <row r="2113" spans="1:38" x14ac:dyDescent="0.3">
      <c r="A2113" s="236"/>
      <c r="C2113" s="236"/>
      <c r="X2113" s="236"/>
      <c r="Y2113" s="236"/>
      <c r="AA2113" s="237"/>
      <c r="AJ2113" s="237"/>
      <c r="AL2113" s="236"/>
    </row>
    <row r="2114" spans="1:38" x14ac:dyDescent="0.3">
      <c r="A2114" s="236"/>
      <c r="C2114" s="236"/>
      <c r="X2114" s="236"/>
      <c r="Y2114" s="236"/>
      <c r="AA2114" s="237"/>
      <c r="AJ2114" s="237"/>
      <c r="AL2114" s="236"/>
    </row>
    <row r="2115" spans="1:38" x14ac:dyDescent="0.3">
      <c r="A2115" s="236"/>
      <c r="C2115" s="236"/>
      <c r="X2115" s="236"/>
      <c r="Y2115" s="236"/>
      <c r="AA2115" s="237"/>
      <c r="AJ2115" s="237"/>
      <c r="AL2115" s="236"/>
    </row>
    <row r="2116" spans="1:38" x14ac:dyDescent="0.3">
      <c r="A2116" s="236"/>
      <c r="C2116" s="236"/>
      <c r="X2116" s="236"/>
      <c r="Y2116" s="236"/>
      <c r="AA2116" s="237"/>
      <c r="AJ2116" s="237"/>
      <c r="AL2116" s="236"/>
    </row>
    <row r="2117" spans="1:38" x14ac:dyDescent="0.3">
      <c r="A2117" s="236"/>
      <c r="C2117" s="236"/>
      <c r="X2117" s="236"/>
      <c r="Y2117" s="236"/>
      <c r="AA2117" s="237"/>
      <c r="AJ2117" s="237"/>
      <c r="AL2117" s="236"/>
    </row>
    <row r="2118" spans="1:38" x14ac:dyDescent="0.3">
      <c r="A2118" s="236"/>
      <c r="C2118" s="236"/>
      <c r="X2118" s="236"/>
      <c r="Y2118" s="236"/>
      <c r="AA2118" s="237"/>
      <c r="AJ2118" s="237"/>
      <c r="AL2118" s="236"/>
    </row>
    <row r="2119" spans="1:38" x14ac:dyDescent="0.3">
      <c r="A2119" s="236"/>
      <c r="C2119" s="236"/>
      <c r="X2119" s="236"/>
      <c r="Y2119" s="236"/>
      <c r="AA2119" s="237"/>
      <c r="AJ2119" s="237"/>
      <c r="AL2119" s="236"/>
    </row>
    <row r="2120" spans="1:38" x14ac:dyDescent="0.3">
      <c r="A2120" s="236"/>
      <c r="C2120" s="236"/>
      <c r="X2120" s="236"/>
      <c r="Y2120" s="236"/>
      <c r="AA2120" s="237"/>
      <c r="AJ2120" s="237"/>
      <c r="AL2120" s="236"/>
    </row>
    <row r="2121" spans="1:38" x14ac:dyDescent="0.3">
      <c r="A2121" s="236"/>
      <c r="C2121" s="236"/>
      <c r="X2121" s="236"/>
      <c r="Y2121" s="236"/>
      <c r="AA2121" s="237"/>
      <c r="AJ2121" s="237"/>
      <c r="AL2121" s="236"/>
    </row>
    <row r="2122" spans="1:38" x14ac:dyDescent="0.3">
      <c r="A2122" s="236"/>
      <c r="C2122" s="236"/>
      <c r="X2122" s="236"/>
      <c r="Y2122" s="236"/>
      <c r="AA2122" s="237"/>
      <c r="AJ2122" s="237"/>
      <c r="AL2122" s="236"/>
    </row>
    <row r="2123" spans="1:38" x14ac:dyDescent="0.3">
      <c r="A2123" s="236"/>
      <c r="C2123" s="236"/>
      <c r="X2123" s="236"/>
      <c r="Y2123" s="236"/>
      <c r="AA2123" s="237"/>
      <c r="AJ2123" s="237"/>
      <c r="AL2123" s="236"/>
    </row>
    <row r="2124" spans="1:38" x14ac:dyDescent="0.3">
      <c r="A2124" s="236"/>
      <c r="C2124" s="236"/>
      <c r="X2124" s="236"/>
      <c r="Y2124" s="236"/>
      <c r="AA2124" s="237"/>
      <c r="AJ2124" s="237"/>
      <c r="AL2124" s="236"/>
    </row>
    <row r="2125" spans="1:38" x14ac:dyDescent="0.3">
      <c r="A2125" s="236"/>
      <c r="C2125" s="236"/>
      <c r="X2125" s="236"/>
      <c r="Y2125" s="236"/>
      <c r="AA2125" s="237"/>
      <c r="AJ2125" s="237"/>
      <c r="AL2125" s="236"/>
    </row>
    <row r="2126" spans="1:38" x14ac:dyDescent="0.3">
      <c r="A2126" s="236"/>
      <c r="C2126" s="236"/>
      <c r="X2126" s="236"/>
      <c r="Y2126" s="236"/>
      <c r="AA2126" s="237"/>
      <c r="AJ2126" s="237"/>
      <c r="AL2126" s="236"/>
    </row>
    <row r="2127" spans="1:38" x14ac:dyDescent="0.3">
      <c r="A2127" s="236"/>
      <c r="C2127" s="236"/>
      <c r="X2127" s="236"/>
      <c r="Y2127" s="236"/>
      <c r="AA2127" s="237"/>
      <c r="AJ2127" s="237"/>
      <c r="AL2127" s="236"/>
    </row>
    <row r="2128" spans="1:38" x14ac:dyDescent="0.3">
      <c r="A2128" s="236"/>
      <c r="C2128" s="236"/>
      <c r="X2128" s="236"/>
      <c r="Y2128" s="236"/>
      <c r="AA2128" s="237"/>
      <c r="AJ2128" s="237"/>
      <c r="AL2128" s="236"/>
    </row>
    <row r="2129" spans="1:38" x14ac:dyDescent="0.3">
      <c r="A2129" s="236"/>
      <c r="C2129" s="236"/>
      <c r="X2129" s="236"/>
      <c r="Y2129" s="236"/>
      <c r="AA2129" s="237"/>
      <c r="AJ2129" s="237"/>
      <c r="AL2129" s="236"/>
    </row>
    <row r="2130" spans="1:38" x14ac:dyDescent="0.3">
      <c r="A2130" s="236"/>
      <c r="C2130" s="236"/>
      <c r="X2130" s="236"/>
      <c r="Y2130" s="236"/>
      <c r="AA2130" s="237"/>
      <c r="AJ2130" s="237"/>
      <c r="AL2130" s="236"/>
    </row>
    <row r="2131" spans="1:38" x14ac:dyDescent="0.3">
      <c r="A2131" s="236"/>
      <c r="C2131" s="236"/>
      <c r="X2131" s="236"/>
      <c r="Y2131" s="236"/>
      <c r="AA2131" s="237"/>
      <c r="AJ2131" s="237"/>
      <c r="AL2131" s="236"/>
    </row>
    <row r="2132" spans="1:38" x14ac:dyDescent="0.3">
      <c r="A2132" s="236"/>
      <c r="C2132" s="236"/>
      <c r="X2132" s="236"/>
      <c r="Y2132" s="236"/>
      <c r="AA2132" s="237"/>
      <c r="AJ2132" s="237"/>
      <c r="AL2132" s="236"/>
    </row>
    <row r="2133" spans="1:38" x14ac:dyDescent="0.3">
      <c r="A2133" s="236"/>
      <c r="C2133" s="236"/>
      <c r="X2133" s="236"/>
      <c r="Y2133" s="236"/>
      <c r="AA2133" s="237"/>
      <c r="AJ2133" s="237"/>
      <c r="AL2133" s="236"/>
    </row>
    <row r="2134" spans="1:38" x14ac:dyDescent="0.3">
      <c r="A2134" s="236"/>
      <c r="C2134" s="236"/>
      <c r="X2134" s="236"/>
      <c r="Y2134" s="236"/>
      <c r="AA2134" s="237"/>
      <c r="AJ2134" s="237"/>
      <c r="AL2134" s="236"/>
    </row>
    <row r="2135" spans="1:38" x14ac:dyDescent="0.3">
      <c r="A2135" s="236"/>
      <c r="C2135" s="236"/>
      <c r="X2135" s="236"/>
      <c r="Y2135" s="236"/>
      <c r="AA2135" s="237"/>
      <c r="AJ2135" s="237"/>
      <c r="AL2135" s="236"/>
    </row>
    <row r="2136" spans="1:38" x14ac:dyDescent="0.3">
      <c r="A2136" s="236"/>
      <c r="C2136" s="236"/>
      <c r="X2136" s="236"/>
      <c r="Y2136" s="236"/>
      <c r="AA2136" s="237"/>
      <c r="AJ2136" s="237"/>
      <c r="AL2136" s="236"/>
    </row>
    <row r="2137" spans="1:38" x14ac:dyDescent="0.3">
      <c r="A2137" s="236"/>
      <c r="C2137" s="236"/>
      <c r="X2137" s="236"/>
      <c r="Y2137" s="236"/>
      <c r="AA2137" s="237"/>
      <c r="AJ2137" s="237"/>
      <c r="AL2137" s="236"/>
    </row>
    <row r="2138" spans="1:38" x14ac:dyDescent="0.3">
      <c r="A2138" s="236"/>
      <c r="C2138" s="236"/>
      <c r="X2138" s="236"/>
      <c r="Y2138" s="236"/>
      <c r="AA2138" s="237"/>
      <c r="AJ2138" s="237"/>
      <c r="AL2138" s="236"/>
    </row>
    <row r="2139" spans="1:38" x14ac:dyDescent="0.3">
      <c r="A2139" s="236"/>
      <c r="C2139" s="236"/>
      <c r="X2139" s="236"/>
      <c r="Y2139" s="236"/>
      <c r="AA2139" s="237"/>
      <c r="AJ2139" s="237"/>
      <c r="AL2139" s="236"/>
    </row>
    <row r="2140" spans="1:38" x14ac:dyDescent="0.3">
      <c r="A2140" s="236"/>
      <c r="C2140" s="236"/>
      <c r="X2140" s="236"/>
      <c r="Y2140" s="236"/>
      <c r="AA2140" s="237"/>
      <c r="AJ2140" s="237"/>
      <c r="AL2140" s="236"/>
    </row>
    <row r="2141" spans="1:38" x14ac:dyDescent="0.3">
      <c r="A2141" s="236"/>
      <c r="C2141" s="236"/>
      <c r="X2141" s="236"/>
      <c r="Y2141" s="236"/>
      <c r="AA2141" s="237"/>
      <c r="AJ2141" s="237"/>
      <c r="AL2141" s="236"/>
    </row>
    <row r="2142" spans="1:38" x14ac:dyDescent="0.3">
      <c r="A2142" s="236"/>
      <c r="C2142" s="236"/>
      <c r="X2142" s="236"/>
      <c r="Y2142" s="236"/>
      <c r="AA2142" s="237"/>
      <c r="AJ2142" s="237"/>
      <c r="AL2142" s="236"/>
    </row>
    <row r="2143" spans="1:38" x14ac:dyDescent="0.3">
      <c r="A2143" s="236"/>
      <c r="C2143" s="236"/>
      <c r="X2143" s="236"/>
      <c r="Y2143" s="236"/>
      <c r="AA2143" s="237"/>
      <c r="AJ2143" s="237"/>
      <c r="AL2143" s="236"/>
    </row>
    <row r="2144" spans="1:38" x14ac:dyDescent="0.3">
      <c r="A2144" s="236"/>
      <c r="C2144" s="236"/>
      <c r="X2144" s="236"/>
      <c r="Y2144" s="236"/>
      <c r="AA2144" s="237"/>
      <c r="AJ2144" s="237"/>
      <c r="AL2144" s="236"/>
    </row>
    <row r="2145" spans="1:38" x14ac:dyDescent="0.3">
      <c r="A2145" s="236"/>
      <c r="C2145" s="236"/>
      <c r="X2145" s="236"/>
      <c r="Y2145" s="236"/>
      <c r="AA2145" s="237"/>
      <c r="AJ2145" s="237"/>
      <c r="AL2145" s="236"/>
    </row>
    <row r="2146" spans="1:38" x14ac:dyDescent="0.3">
      <c r="A2146" s="236"/>
      <c r="C2146" s="236"/>
      <c r="X2146" s="236"/>
      <c r="Y2146" s="236"/>
      <c r="AA2146" s="237"/>
      <c r="AJ2146" s="237"/>
      <c r="AL2146" s="236"/>
    </row>
    <row r="2147" spans="1:38" x14ac:dyDescent="0.3">
      <c r="A2147" s="236"/>
      <c r="C2147" s="236"/>
      <c r="X2147" s="236"/>
      <c r="Y2147" s="236"/>
      <c r="AA2147" s="237"/>
      <c r="AJ2147" s="237"/>
      <c r="AL2147" s="236"/>
    </row>
    <row r="2148" spans="1:38" x14ac:dyDescent="0.3">
      <c r="A2148" s="236"/>
      <c r="C2148" s="236"/>
      <c r="X2148" s="236"/>
      <c r="Y2148" s="236"/>
      <c r="AA2148" s="237"/>
      <c r="AJ2148" s="237"/>
      <c r="AL2148" s="236"/>
    </row>
    <row r="2149" spans="1:38" x14ac:dyDescent="0.3">
      <c r="A2149" s="236"/>
      <c r="C2149" s="236"/>
      <c r="X2149" s="236"/>
      <c r="Y2149" s="236"/>
      <c r="AA2149" s="237"/>
      <c r="AJ2149" s="237"/>
      <c r="AL2149" s="236"/>
    </row>
    <row r="2150" spans="1:38" x14ac:dyDescent="0.3">
      <c r="A2150" s="236"/>
      <c r="C2150" s="236"/>
      <c r="X2150" s="236"/>
      <c r="Y2150" s="236"/>
      <c r="AA2150" s="237"/>
      <c r="AJ2150" s="237"/>
      <c r="AL2150" s="236"/>
    </row>
    <row r="2151" spans="1:38" x14ac:dyDescent="0.3">
      <c r="A2151" s="236"/>
      <c r="C2151" s="236"/>
      <c r="X2151" s="236"/>
      <c r="Y2151" s="236"/>
      <c r="AA2151" s="237"/>
      <c r="AJ2151" s="237"/>
      <c r="AL2151" s="236"/>
    </row>
    <row r="2152" spans="1:38" x14ac:dyDescent="0.3">
      <c r="A2152" s="236"/>
      <c r="C2152" s="236"/>
      <c r="X2152" s="236"/>
      <c r="Y2152" s="236"/>
      <c r="AA2152" s="237"/>
      <c r="AJ2152" s="237"/>
      <c r="AL2152" s="236"/>
    </row>
    <row r="2153" spans="1:38" x14ac:dyDescent="0.3">
      <c r="A2153" s="236"/>
      <c r="C2153" s="236"/>
      <c r="X2153" s="236"/>
      <c r="Y2153" s="236"/>
      <c r="AA2153" s="237"/>
      <c r="AJ2153" s="237"/>
      <c r="AL2153" s="236"/>
    </row>
    <row r="2154" spans="1:38" x14ac:dyDescent="0.3">
      <c r="A2154" s="236"/>
      <c r="C2154" s="236"/>
      <c r="X2154" s="236"/>
      <c r="Y2154" s="236"/>
      <c r="AA2154" s="237"/>
      <c r="AJ2154" s="237"/>
      <c r="AL2154" s="236"/>
    </row>
    <row r="2155" spans="1:38" x14ac:dyDescent="0.3">
      <c r="A2155" s="236"/>
      <c r="C2155" s="236"/>
      <c r="X2155" s="236"/>
      <c r="Y2155" s="236"/>
      <c r="AA2155" s="237"/>
      <c r="AJ2155" s="237"/>
      <c r="AL2155" s="236"/>
    </row>
    <row r="2156" spans="1:38" x14ac:dyDescent="0.3">
      <c r="A2156" s="236"/>
      <c r="C2156" s="236"/>
      <c r="X2156" s="236"/>
      <c r="Y2156" s="236"/>
      <c r="AA2156" s="237"/>
      <c r="AJ2156" s="237"/>
      <c r="AL2156" s="236"/>
    </row>
    <row r="2157" spans="1:38" x14ac:dyDescent="0.3">
      <c r="A2157" s="236"/>
      <c r="C2157" s="236"/>
      <c r="X2157" s="236"/>
      <c r="Y2157" s="236"/>
      <c r="AA2157" s="237"/>
      <c r="AJ2157" s="237"/>
      <c r="AL2157" s="236"/>
    </row>
    <row r="2158" spans="1:38" x14ac:dyDescent="0.3">
      <c r="A2158" s="236"/>
      <c r="C2158" s="236"/>
      <c r="X2158" s="236"/>
      <c r="Y2158" s="236"/>
      <c r="AA2158" s="237"/>
      <c r="AJ2158" s="237"/>
      <c r="AL2158" s="236"/>
    </row>
    <row r="2159" spans="1:38" x14ac:dyDescent="0.3">
      <c r="A2159" s="236"/>
      <c r="C2159" s="236"/>
      <c r="X2159" s="236"/>
      <c r="Y2159" s="236"/>
      <c r="AA2159" s="237"/>
      <c r="AJ2159" s="237"/>
      <c r="AL2159" s="236"/>
    </row>
    <row r="2160" spans="1:38" x14ac:dyDescent="0.3">
      <c r="A2160" s="236"/>
      <c r="C2160" s="236"/>
      <c r="X2160" s="236"/>
      <c r="Y2160" s="236"/>
      <c r="AA2160" s="237"/>
      <c r="AJ2160" s="237"/>
      <c r="AL2160" s="236"/>
    </row>
    <row r="2161" spans="1:38" x14ac:dyDescent="0.3">
      <c r="A2161" s="236"/>
      <c r="C2161" s="236"/>
      <c r="X2161" s="236"/>
      <c r="Y2161" s="236"/>
      <c r="AA2161" s="237"/>
      <c r="AJ2161" s="237"/>
      <c r="AL2161" s="236"/>
    </row>
    <row r="2162" spans="1:38" x14ac:dyDescent="0.3">
      <c r="A2162" s="236"/>
      <c r="C2162" s="236"/>
      <c r="X2162" s="236"/>
      <c r="Y2162" s="236"/>
      <c r="AA2162" s="237"/>
      <c r="AJ2162" s="237"/>
      <c r="AL2162" s="236"/>
    </row>
    <row r="2163" spans="1:38" x14ac:dyDescent="0.3">
      <c r="A2163" s="236"/>
      <c r="C2163" s="236"/>
      <c r="X2163" s="236"/>
      <c r="Y2163" s="236"/>
      <c r="AA2163" s="237"/>
      <c r="AJ2163" s="237"/>
      <c r="AL2163" s="236"/>
    </row>
    <row r="2164" spans="1:38" x14ac:dyDescent="0.3">
      <c r="A2164" s="236"/>
      <c r="C2164" s="236"/>
      <c r="X2164" s="236"/>
      <c r="Y2164" s="236"/>
      <c r="AA2164" s="237"/>
      <c r="AJ2164" s="237"/>
      <c r="AL2164" s="236"/>
    </row>
    <row r="2165" spans="1:38" x14ac:dyDescent="0.3">
      <c r="A2165" s="236"/>
      <c r="C2165" s="236"/>
      <c r="X2165" s="236"/>
      <c r="Y2165" s="236"/>
      <c r="AA2165" s="237"/>
      <c r="AJ2165" s="237"/>
      <c r="AL2165" s="236"/>
    </row>
    <row r="2166" spans="1:38" x14ac:dyDescent="0.3">
      <c r="A2166" s="236"/>
      <c r="C2166" s="236"/>
      <c r="X2166" s="236"/>
      <c r="Y2166" s="236"/>
      <c r="AA2166" s="237"/>
      <c r="AJ2166" s="237"/>
      <c r="AL2166" s="236"/>
    </row>
    <row r="2167" spans="1:38" x14ac:dyDescent="0.3">
      <c r="A2167" s="236"/>
      <c r="C2167" s="236"/>
      <c r="X2167" s="236"/>
      <c r="Y2167" s="236"/>
      <c r="AA2167" s="237"/>
      <c r="AJ2167" s="237"/>
      <c r="AL2167" s="236"/>
    </row>
    <row r="2168" spans="1:38" x14ac:dyDescent="0.3">
      <c r="A2168" s="236"/>
      <c r="C2168" s="236"/>
      <c r="X2168" s="236"/>
      <c r="Y2168" s="236"/>
      <c r="AA2168" s="237"/>
      <c r="AJ2168" s="237"/>
      <c r="AL2168" s="236"/>
    </row>
    <row r="2169" spans="1:38" x14ac:dyDescent="0.3">
      <c r="A2169" s="236"/>
      <c r="C2169" s="236"/>
      <c r="X2169" s="236"/>
      <c r="Y2169" s="236"/>
      <c r="AA2169" s="237"/>
      <c r="AJ2169" s="237"/>
      <c r="AL2169" s="236"/>
    </row>
    <row r="2170" spans="1:38" x14ac:dyDescent="0.3">
      <c r="A2170" s="236"/>
      <c r="C2170" s="236"/>
      <c r="X2170" s="236"/>
      <c r="Y2170" s="236"/>
      <c r="AA2170" s="237"/>
      <c r="AJ2170" s="237"/>
      <c r="AL2170" s="236"/>
    </row>
    <row r="2171" spans="1:38" x14ac:dyDescent="0.3">
      <c r="A2171" s="236"/>
      <c r="C2171" s="236"/>
      <c r="X2171" s="236"/>
      <c r="Y2171" s="236"/>
      <c r="AA2171" s="237"/>
      <c r="AJ2171" s="237"/>
      <c r="AL2171" s="236"/>
    </row>
    <row r="2172" spans="1:38" x14ac:dyDescent="0.3">
      <c r="A2172" s="236"/>
      <c r="C2172" s="236"/>
      <c r="X2172" s="236"/>
      <c r="Y2172" s="236"/>
      <c r="AA2172" s="237"/>
      <c r="AJ2172" s="237"/>
      <c r="AL2172" s="236"/>
    </row>
    <row r="2173" spans="1:38" x14ac:dyDescent="0.3">
      <c r="A2173" s="236"/>
      <c r="C2173" s="236"/>
      <c r="X2173" s="236"/>
      <c r="Y2173" s="236"/>
      <c r="AA2173" s="237"/>
      <c r="AJ2173" s="237"/>
      <c r="AL2173" s="236"/>
    </row>
    <row r="2174" spans="1:38" x14ac:dyDescent="0.3">
      <c r="A2174" s="236"/>
      <c r="C2174" s="236"/>
      <c r="X2174" s="236"/>
      <c r="Y2174" s="236"/>
      <c r="AA2174" s="237"/>
      <c r="AJ2174" s="237"/>
      <c r="AL2174" s="236"/>
    </row>
    <row r="2175" spans="1:38" x14ac:dyDescent="0.3">
      <c r="A2175" s="236"/>
      <c r="C2175" s="236"/>
      <c r="X2175" s="236"/>
      <c r="Y2175" s="236"/>
      <c r="AA2175" s="237"/>
      <c r="AJ2175" s="237"/>
      <c r="AL2175" s="236"/>
    </row>
    <row r="2176" spans="1:38" x14ac:dyDescent="0.3">
      <c r="A2176" s="236"/>
      <c r="C2176" s="236"/>
      <c r="X2176" s="236"/>
      <c r="Y2176" s="236"/>
      <c r="AA2176" s="237"/>
      <c r="AJ2176" s="237"/>
      <c r="AL2176" s="236"/>
    </row>
    <row r="2177" spans="1:38" x14ac:dyDescent="0.3">
      <c r="A2177" s="236"/>
      <c r="C2177" s="236"/>
      <c r="X2177" s="236"/>
      <c r="Y2177" s="236"/>
      <c r="AA2177" s="237"/>
      <c r="AJ2177" s="237"/>
      <c r="AL2177" s="236"/>
    </row>
    <row r="2178" spans="1:38" x14ac:dyDescent="0.3">
      <c r="A2178" s="236"/>
      <c r="C2178" s="236"/>
      <c r="X2178" s="236"/>
      <c r="Y2178" s="236"/>
      <c r="AA2178" s="237"/>
      <c r="AJ2178" s="237"/>
      <c r="AL2178" s="236"/>
    </row>
    <row r="2179" spans="1:38" x14ac:dyDescent="0.3">
      <c r="A2179" s="236"/>
      <c r="C2179" s="236"/>
      <c r="X2179" s="236"/>
      <c r="Y2179" s="236"/>
      <c r="AA2179" s="237"/>
      <c r="AJ2179" s="237"/>
      <c r="AL2179" s="236"/>
    </row>
    <row r="2180" spans="1:38" x14ac:dyDescent="0.3">
      <c r="A2180" s="236"/>
      <c r="C2180" s="236"/>
      <c r="X2180" s="236"/>
      <c r="Y2180" s="236"/>
      <c r="AA2180" s="237"/>
      <c r="AJ2180" s="237"/>
      <c r="AL2180" s="236"/>
    </row>
    <row r="2181" spans="1:38" x14ac:dyDescent="0.3">
      <c r="A2181" s="236"/>
      <c r="C2181" s="236"/>
      <c r="X2181" s="236"/>
      <c r="Y2181" s="236"/>
      <c r="AA2181" s="237"/>
      <c r="AJ2181" s="237"/>
      <c r="AL2181" s="236"/>
    </row>
    <row r="2182" spans="1:38" x14ac:dyDescent="0.3">
      <c r="A2182" s="236"/>
      <c r="C2182" s="236"/>
      <c r="X2182" s="236"/>
      <c r="Y2182" s="236"/>
      <c r="AA2182" s="237"/>
      <c r="AJ2182" s="237"/>
      <c r="AL2182" s="236"/>
    </row>
    <row r="2183" spans="1:38" x14ac:dyDescent="0.3">
      <c r="A2183" s="236"/>
      <c r="C2183" s="236"/>
      <c r="X2183" s="236"/>
      <c r="Y2183" s="236"/>
      <c r="AA2183" s="237"/>
      <c r="AJ2183" s="237"/>
      <c r="AL2183" s="236"/>
    </row>
    <row r="2184" spans="1:38" x14ac:dyDescent="0.3">
      <c r="A2184" s="236"/>
      <c r="C2184" s="236"/>
      <c r="X2184" s="236"/>
      <c r="Y2184" s="236"/>
      <c r="AA2184" s="237"/>
      <c r="AJ2184" s="237"/>
      <c r="AL2184" s="236"/>
    </row>
    <row r="2185" spans="1:38" x14ac:dyDescent="0.3">
      <c r="A2185" s="236"/>
      <c r="C2185" s="236"/>
      <c r="X2185" s="236"/>
      <c r="Y2185" s="236"/>
      <c r="AA2185" s="237"/>
      <c r="AJ2185" s="237"/>
      <c r="AL2185" s="236"/>
    </row>
    <row r="2186" spans="1:38" x14ac:dyDescent="0.3">
      <c r="A2186" s="236"/>
      <c r="C2186" s="236"/>
      <c r="X2186" s="236"/>
      <c r="Y2186" s="236"/>
      <c r="AA2186" s="237"/>
      <c r="AJ2186" s="237"/>
      <c r="AL2186" s="236"/>
    </row>
    <row r="2187" spans="1:38" x14ac:dyDescent="0.3">
      <c r="A2187" s="236"/>
      <c r="C2187" s="236"/>
      <c r="X2187" s="236"/>
      <c r="Y2187" s="236"/>
      <c r="AA2187" s="237"/>
      <c r="AJ2187" s="237"/>
      <c r="AL2187" s="236"/>
    </row>
    <row r="2188" spans="1:38" x14ac:dyDescent="0.3">
      <c r="A2188" s="236"/>
      <c r="C2188" s="236"/>
      <c r="X2188" s="236"/>
      <c r="Y2188" s="236"/>
      <c r="AA2188" s="237"/>
      <c r="AJ2188" s="237"/>
      <c r="AL2188" s="236"/>
    </row>
    <row r="2189" spans="1:38" x14ac:dyDescent="0.3">
      <c r="A2189" s="236"/>
      <c r="C2189" s="236"/>
      <c r="X2189" s="236"/>
      <c r="Y2189" s="236"/>
      <c r="AA2189" s="237"/>
      <c r="AJ2189" s="237"/>
      <c r="AL2189" s="236"/>
    </row>
    <row r="2190" spans="1:38" x14ac:dyDescent="0.3">
      <c r="A2190" s="236"/>
      <c r="C2190" s="236"/>
      <c r="X2190" s="236"/>
      <c r="Y2190" s="236"/>
      <c r="AA2190" s="237"/>
      <c r="AJ2190" s="237"/>
      <c r="AL2190" s="236"/>
    </row>
    <row r="2191" spans="1:38" x14ac:dyDescent="0.3">
      <c r="A2191" s="236"/>
      <c r="C2191" s="236"/>
      <c r="X2191" s="236"/>
      <c r="Y2191" s="236"/>
      <c r="AA2191" s="237"/>
      <c r="AJ2191" s="237"/>
      <c r="AL2191" s="236"/>
    </row>
    <row r="2192" spans="1:38" x14ac:dyDescent="0.3">
      <c r="A2192" s="236"/>
      <c r="C2192" s="236"/>
      <c r="X2192" s="236"/>
      <c r="Y2192" s="236"/>
      <c r="AA2192" s="237"/>
      <c r="AJ2192" s="237"/>
      <c r="AL2192" s="236"/>
    </row>
    <row r="2193" spans="1:38" x14ac:dyDescent="0.3">
      <c r="A2193" s="236"/>
      <c r="C2193" s="236"/>
      <c r="X2193" s="236"/>
      <c r="Y2193" s="236"/>
      <c r="AA2193" s="237"/>
      <c r="AJ2193" s="237"/>
      <c r="AL2193" s="236"/>
    </row>
    <row r="2194" spans="1:38" x14ac:dyDescent="0.3">
      <c r="A2194" s="236"/>
      <c r="C2194" s="236"/>
      <c r="X2194" s="236"/>
      <c r="Y2194" s="236"/>
      <c r="AA2194" s="237"/>
      <c r="AJ2194" s="237"/>
      <c r="AL2194" s="236"/>
    </row>
    <row r="2195" spans="1:38" x14ac:dyDescent="0.3">
      <c r="A2195" s="236"/>
      <c r="C2195" s="236"/>
      <c r="X2195" s="236"/>
      <c r="Y2195" s="236"/>
      <c r="AA2195" s="237"/>
      <c r="AJ2195" s="237"/>
      <c r="AL2195" s="236"/>
    </row>
    <row r="2196" spans="1:38" x14ac:dyDescent="0.3">
      <c r="A2196" s="236"/>
      <c r="C2196" s="236"/>
      <c r="X2196" s="236"/>
      <c r="Y2196" s="236"/>
      <c r="AA2196" s="237"/>
      <c r="AJ2196" s="237"/>
      <c r="AL2196" s="236"/>
    </row>
    <row r="2197" spans="1:38" x14ac:dyDescent="0.3">
      <c r="A2197" s="236"/>
      <c r="C2197" s="236"/>
      <c r="X2197" s="236"/>
      <c r="Y2197" s="236"/>
      <c r="AA2197" s="237"/>
      <c r="AJ2197" s="237"/>
      <c r="AL2197" s="236"/>
    </row>
    <row r="2198" spans="1:38" x14ac:dyDescent="0.3">
      <c r="A2198" s="236"/>
      <c r="C2198" s="236"/>
      <c r="X2198" s="236"/>
      <c r="Y2198" s="236"/>
      <c r="AA2198" s="237"/>
      <c r="AJ2198" s="237"/>
      <c r="AL2198" s="236"/>
    </row>
    <row r="2199" spans="1:38" x14ac:dyDescent="0.3">
      <c r="A2199" s="236"/>
      <c r="C2199" s="236"/>
      <c r="X2199" s="236"/>
      <c r="Y2199" s="236"/>
      <c r="AA2199" s="237"/>
      <c r="AJ2199" s="237"/>
      <c r="AL2199" s="236"/>
    </row>
    <row r="2200" spans="1:38" x14ac:dyDescent="0.3">
      <c r="A2200" s="236"/>
      <c r="C2200" s="236"/>
      <c r="X2200" s="236"/>
      <c r="Y2200" s="236"/>
      <c r="AA2200" s="237"/>
      <c r="AJ2200" s="237"/>
      <c r="AL2200" s="236"/>
    </row>
    <row r="2201" spans="1:38" x14ac:dyDescent="0.3">
      <c r="A2201" s="236"/>
      <c r="C2201" s="236"/>
      <c r="X2201" s="236"/>
      <c r="Y2201" s="236"/>
      <c r="AA2201" s="237"/>
      <c r="AJ2201" s="237"/>
      <c r="AL2201" s="236"/>
    </row>
    <row r="2202" spans="1:38" x14ac:dyDescent="0.3">
      <c r="A2202" s="236"/>
      <c r="C2202" s="236"/>
      <c r="X2202" s="236"/>
      <c r="Y2202" s="236"/>
      <c r="AA2202" s="237"/>
      <c r="AJ2202" s="237"/>
      <c r="AL2202" s="236"/>
    </row>
    <row r="2203" spans="1:38" x14ac:dyDescent="0.3">
      <c r="A2203" s="236"/>
      <c r="C2203" s="236"/>
      <c r="X2203" s="236"/>
      <c r="Y2203" s="236"/>
      <c r="AA2203" s="237"/>
      <c r="AJ2203" s="237"/>
      <c r="AL2203" s="236"/>
    </row>
    <row r="2204" spans="1:38" x14ac:dyDescent="0.3">
      <c r="A2204" s="236"/>
      <c r="C2204" s="236"/>
      <c r="X2204" s="236"/>
      <c r="Y2204" s="236"/>
      <c r="AA2204" s="237"/>
      <c r="AJ2204" s="237"/>
      <c r="AL2204" s="236"/>
    </row>
    <row r="2205" spans="1:38" x14ac:dyDescent="0.3">
      <c r="A2205" s="236"/>
      <c r="C2205" s="236"/>
      <c r="X2205" s="236"/>
      <c r="Y2205" s="236"/>
      <c r="AA2205" s="237"/>
      <c r="AJ2205" s="237"/>
      <c r="AL2205" s="236"/>
    </row>
    <row r="2206" spans="1:38" x14ac:dyDescent="0.3">
      <c r="A2206" s="236"/>
      <c r="C2206" s="236"/>
      <c r="X2206" s="236"/>
      <c r="Y2206" s="236"/>
      <c r="AA2206" s="237"/>
      <c r="AJ2206" s="237"/>
      <c r="AL2206" s="236"/>
    </row>
    <row r="2207" spans="1:38" x14ac:dyDescent="0.3">
      <c r="A2207" s="236"/>
      <c r="C2207" s="236"/>
      <c r="X2207" s="236"/>
      <c r="Y2207" s="236"/>
      <c r="AA2207" s="237"/>
      <c r="AJ2207" s="237"/>
      <c r="AL2207" s="236"/>
    </row>
    <row r="2208" spans="1:38" x14ac:dyDescent="0.3">
      <c r="A2208" s="236"/>
      <c r="C2208" s="236"/>
      <c r="X2208" s="236"/>
      <c r="Y2208" s="236"/>
      <c r="AA2208" s="237"/>
      <c r="AJ2208" s="237"/>
      <c r="AL2208" s="236"/>
    </row>
    <row r="2209" spans="1:38" x14ac:dyDescent="0.3">
      <c r="A2209" s="236"/>
      <c r="C2209" s="236"/>
      <c r="X2209" s="236"/>
      <c r="Y2209" s="236"/>
      <c r="AA2209" s="237"/>
      <c r="AJ2209" s="237"/>
      <c r="AL2209" s="236"/>
    </row>
    <row r="2210" spans="1:38" x14ac:dyDescent="0.3">
      <c r="A2210" s="236"/>
      <c r="C2210" s="236"/>
      <c r="X2210" s="236"/>
      <c r="Y2210" s="236"/>
      <c r="AA2210" s="237"/>
      <c r="AJ2210" s="237"/>
      <c r="AL2210" s="236"/>
    </row>
    <row r="2211" spans="1:38" x14ac:dyDescent="0.3">
      <c r="A2211" s="236"/>
      <c r="C2211" s="236"/>
      <c r="X2211" s="236"/>
      <c r="Y2211" s="236"/>
      <c r="AA2211" s="237"/>
      <c r="AJ2211" s="237"/>
      <c r="AL2211" s="236"/>
    </row>
    <row r="2212" spans="1:38" x14ac:dyDescent="0.3">
      <c r="A2212" s="236"/>
      <c r="C2212" s="236"/>
      <c r="X2212" s="236"/>
      <c r="Y2212" s="236"/>
      <c r="AA2212" s="237"/>
      <c r="AJ2212" s="237"/>
      <c r="AL2212" s="236"/>
    </row>
    <row r="2213" spans="1:38" x14ac:dyDescent="0.3">
      <c r="A2213" s="236"/>
      <c r="C2213" s="236"/>
      <c r="X2213" s="236"/>
      <c r="Y2213" s="236"/>
      <c r="AA2213" s="237"/>
      <c r="AJ2213" s="237"/>
      <c r="AL2213" s="236"/>
    </row>
    <row r="2214" spans="1:38" x14ac:dyDescent="0.3">
      <c r="A2214" s="236"/>
      <c r="C2214" s="236"/>
      <c r="X2214" s="236"/>
      <c r="Y2214" s="236"/>
      <c r="AA2214" s="237"/>
      <c r="AJ2214" s="237"/>
      <c r="AL2214" s="236"/>
    </row>
    <row r="2215" spans="1:38" x14ac:dyDescent="0.3">
      <c r="A2215" s="236"/>
      <c r="C2215" s="236"/>
      <c r="X2215" s="236"/>
      <c r="Y2215" s="236"/>
      <c r="AA2215" s="237"/>
      <c r="AJ2215" s="237"/>
      <c r="AL2215" s="236"/>
    </row>
    <row r="2216" spans="1:38" x14ac:dyDescent="0.3">
      <c r="A2216" s="236"/>
      <c r="C2216" s="236"/>
      <c r="X2216" s="236"/>
      <c r="Y2216" s="236"/>
      <c r="AA2216" s="237"/>
      <c r="AJ2216" s="237"/>
      <c r="AL2216" s="236"/>
    </row>
    <row r="2217" spans="1:38" x14ac:dyDescent="0.3">
      <c r="A2217" s="236"/>
      <c r="C2217" s="236"/>
      <c r="X2217" s="236"/>
      <c r="Y2217" s="236"/>
      <c r="AA2217" s="237"/>
      <c r="AJ2217" s="237"/>
      <c r="AL2217" s="236"/>
    </row>
    <row r="2218" spans="1:38" x14ac:dyDescent="0.3">
      <c r="A2218" s="236"/>
      <c r="C2218" s="236"/>
      <c r="X2218" s="236"/>
      <c r="Y2218" s="236"/>
      <c r="AA2218" s="237"/>
      <c r="AJ2218" s="237"/>
      <c r="AL2218" s="236"/>
    </row>
    <row r="2219" spans="1:38" x14ac:dyDescent="0.3">
      <c r="A2219" s="236"/>
      <c r="C2219" s="236"/>
      <c r="X2219" s="236"/>
      <c r="Y2219" s="236"/>
      <c r="AA2219" s="237"/>
      <c r="AJ2219" s="237"/>
      <c r="AL2219" s="236"/>
    </row>
    <row r="2220" spans="1:38" x14ac:dyDescent="0.3">
      <c r="A2220" s="236"/>
      <c r="C2220" s="236"/>
      <c r="X2220" s="236"/>
      <c r="Y2220" s="236"/>
      <c r="AA2220" s="237"/>
      <c r="AJ2220" s="237"/>
      <c r="AL2220" s="236"/>
    </row>
    <row r="2221" spans="1:38" x14ac:dyDescent="0.3">
      <c r="A2221" s="236"/>
      <c r="C2221" s="236"/>
      <c r="X2221" s="236"/>
      <c r="Y2221" s="236"/>
      <c r="AA2221" s="237"/>
      <c r="AJ2221" s="237"/>
      <c r="AL2221" s="236"/>
    </row>
    <row r="2222" spans="1:38" x14ac:dyDescent="0.3">
      <c r="A2222" s="236"/>
      <c r="C2222" s="236"/>
      <c r="X2222" s="236"/>
      <c r="Y2222" s="236"/>
      <c r="AA2222" s="237"/>
      <c r="AJ2222" s="237"/>
      <c r="AL2222" s="236"/>
    </row>
    <row r="2223" spans="1:38" x14ac:dyDescent="0.3">
      <c r="A2223" s="236"/>
      <c r="C2223" s="236"/>
      <c r="X2223" s="236"/>
      <c r="Y2223" s="236"/>
      <c r="AA2223" s="237"/>
      <c r="AJ2223" s="237"/>
      <c r="AL2223" s="236"/>
    </row>
    <row r="2224" spans="1:38" x14ac:dyDescent="0.3">
      <c r="A2224" s="236"/>
      <c r="C2224" s="236"/>
      <c r="X2224" s="236"/>
      <c r="Y2224" s="236"/>
      <c r="AA2224" s="237"/>
      <c r="AJ2224" s="237"/>
      <c r="AL2224" s="236"/>
    </row>
    <row r="2225" spans="1:38" x14ac:dyDescent="0.3">
      <c r="A2225" s="236"/>
      <c r="C2225" s="236"/>
      <c r="X2225" s="236"/>
      <c r="Y2225" s="236"/>
      <c r="AA2225" s="237"/>
      <c r="AJ2225" s="237"/>
      <c r="AL2225" s="236"/>
    </row>
    <row r="2226" spans="1:38" x14ac:dyDescent="0.3">
      <c r="A2226" s="236"/>
      <c r="C2226" s="236"/>
      <c r="X2226" s="236"/>
      <c r="Y2226" s="236"/>
      <c r="AA2226" s="237"/>
      <c r="AJ2226" s="237"/>
      <c r="AL2226" s="236"/>
    </row>
    <row r="2227" spans="1:38" x14ac:dyDescent="0.3">
      <c r="A2227" s="236"/>
      <c r="C2227" s="236"/>
      <c r="X2227" s="236"/>
      <c r="Y2227" s="236"/>
      <c r="AA2227" s="237"/>
      <c r="AJ2227" s="237"/>
      <c r="AL2227" s="236"/>
    </row>
    <row r="2228" spans="1:38" x14ac:dyDescent="0.3">
      <c r="A2228" s="236"/>
      <c r="C2228" s="236"/>
      <c r="X2228" s="236"/>
      <c r="Y2228" s="236"/>
      <c r="AA2228" s="237"/>
      <c r="AJ2228" s="237"/>
      <c r="AL2228" s="236"/>
    </row>
    <row r="2229" spans="1:38" x14ac:dyDescent="0.3">
      <c r="A2229" s="236"/>
      <c r="C2229" s="236"/>
      <c r="X2229" s="236"/>
      <c r="Y2229" s="236"/>
      <c r="AA2229" s="237"/>
      <c r="AJ2229" s="237"/>
      <c r="AL2229" s="236"/>
    </row>
    <row r="2230" spans="1:38" x14ac:dyDescent="0.3">
      <c r="A2230" s="236"/>
      <c r="C2230" s="236"/>
      <c r="X2230" s="236"/>
      <c r="Y2230" s="236"/>
      <c r="AA2230" s="237"/>
      <c r="AJ2230" s="237"/>
      <c r="AL2230" s="236"/>
    </row>
    <row r="2231" spans="1:38" x14ac:dyDescent="0.3">
      <c r="A2231" s="236"/>
      <c r="C2231" s="236"/>
      <c r="X2231" s="236"/>
      <c r="Y2231" s="236"/>
      <c r="AA2231" s="237"/>
      <c r="AJ2231" s="237"/>
      <c r="AL2231" s="236"/>
    </row>
    <row r="2232" spans="1:38" x14ac:dyDescent="0.3">
      <c r="A2232" s="236"/>
      <c r="C2232" s="236"/>
      <c r="X2232" s="236"/>
      <c r="Y2232" s="236"/>
      <c r="AA2232" s="237"/>
      <c r="AJ2232" s="237"/>
      <c r="AL2232" s="236"/>
    </row>
    <row r="2233" spans="1:38" x14ac:dyDescent="0.3">
      <c r="A2233" s="236"/>
      <c r="C2233" s="236"/>
      <c r="X2233" s="236"/>
      <c r="Y2233" s="236"/>
      <c r="AA2233" s="237"/>
      <c r="AJ2233" s="237"/>
      <c r="AL2233" s="236"/>
    </row>
    <row r="2234" spans="1:38" x14ac:dyDescent="0.3">
      <c r="A2234" s="236"/>
      <c r="C2234" s="236"/>
      <c r="X2234" s="236"/>
      <c r="Y2234" s="236"/>
      <c r="AA2234" s="237"/>
      <c r="AJ2234" s="237"/>
      <c r="AL2234" s="236"/>
    </row>
    <row r="2235" spans="1:38" x14ac:dyDescent="0.3">
      <c r="A2235" s="236"/>
      <c r="C2235" s="236"/>
      <c r="X2235" s="236"/>
      <c r="Y2235" s="236"/>
      <c r="AA2235" s="237"/>
      <c r="AJ2235" s="237"/>
      <c r="AL2235" s="236"/>
    </row>
    <row r="2236" spans="1:38" x14ac:dyDescent="0.3">
      <c r="A2236" s="236"/>
      <c r="C2236" s="236"/>
      <c r="X2236" s="236"/>
      <c r="Y2236" s="236"/>
      <c r="AA2236" s="237"/>
      <c r="AJ2236" s="237"/>
      <c r="AL2236" s="236"/>
    </row>
    <row r="2237" spans="1:38" x14ac:dyDescent="0.3">
      <c r="A2237" s="236"/>
      <c r="C2237" s="236"/>
      <c r="X2237" s="236"/>
      <c r="Y2237" s="236"/>
      <c r="AA2237" s="237"/>
      <c r="AJ2237" s="237"/>
      <c r="AL2237" s="236"/>
    </row>
    <row r="2238" spans="1:38" x14ac:dyDescent="0.3">
      <c r="A2238" s="236"/>
      <c r="C2238" s="236"/>
      <c r="X2238" s="236"/>
      <c r="Y2238" s="236"/>
      <c r="AA2238" s="237"/>
      <c r="AJ2238" s="237"/>
      <c r="AL2238" s="236"/>
    </row>
    <row r="2239" spans="1:38" x14ac:dyDescent="0.3">
      <c r="A2239" s="236"/>
      <c r="C2239" s="236"/>
      <c r="X2239" s="236"/>
      <c r="Y2239" s="236"/>
      <c r="AA2239" s="237"/>
      <c r="AJ2239" s="237"/>
      <c r="AL2239" s="236"/>
    </row>
    <row r="2240" spans="1:38" x14ac:dyDescent="0.3">
      <c r="A2240" s="236"/>
      <c r="C2240" s="236"/>
      <c r="X2240" s="236"/>
      <c r="Y2240" s="236"/>
      <c r="AA2240" s="237"/>
      <c r="AJ2240" s="237"/>
      <c r="AL2240" s="236"/>
    </row>
    <row r="2241" spans="1:38" x14ac:dyDescent="0.3">
      <c r="A2241" s="236"/>
      <c r="C2241" s="236"/>
      <c r="X2241" s="236"/>
      <c r="Y2241" s="236"/>
      <c r="AA2241" s="237"/>
      <c r="AJ2241" s="237"/>
      <c r="AL2241" s="236"/>
    </row>
    <row r="2242" spans="1:38" x14ac:dyDescent="0.3">
      <c r="A2242" s="236"/>
      <c r="C2242" s="236"/>
      <c r="X2242" s="236"/>
      <c r="Y2242" s="236"/>
      <c r="AA2242" s="237"/>
      <c r="AJ2242" s="237"/>
      <c r="AL2242" s="236"/>
    </row>
    <row r="2243" spans="1:38" x14ac:dyDescent="0.3">
      <c r="A2243" s="236"/>
      <c r="C2243" s="236"/>
      <c r="X2243" s="236"/>
      <c r="Y2243" s="236"/>
      <c r="AA2243" s="237"/>
      <c r="AJ2243" s="237"/>
      <c r="AL2243" s="236"/>
    </row>
    <row r="2244" spans="1:38" x14ac:dyDescent="0.3">
      <c r="A2244" s="236"/>
      <c r="C2244" s="236"/>
      <c r="X2244" s="236"/>
      <c r="Y2244" s="236"/>
      <c r="AA2244" s="237"/>
      <c r="AJ2244" s="237"/>
      <c r="AL2244" s="236"/>
    </row>
    <row r="2245" spans="1:38" x14ac:dyDescent="0.3">
      <c r="A2245" s="236"/>
      <c r="C2245" s="236"/>
      <c r="X2245" s="236"/>
      <c r="Y2245" s="236"/>
      <c r="AA2245" s="237"/>
      <c r="AJ2245" s="237"/>
      <c r="AL2245" s="236"/>
    </row>
    <row r="2246" spans="1:38" x14ac:dyDescent="0.3">
      <c r="A2246" s="236"/>
      <c r="C2246" s="236"/>
      <c r="X2246" s="236"/>
      <c r="Y2246" s="236"/>
      <c r="AA2246" s="237"/>
      <c r="AJ2246" s="237"/>
      <c r="AL2246" s="236"/>
    </row>
    <row r="2247" spans="1:38" x14ac:dyDescent="0.3">
      <c r="A2247" s="236"/>
      <c r="C2247" s="236"/>
      <c r="X2247" s="236"/>
      <c r="Y2247" s="236"/>
      <c r="AA2247" s="237"/>
      <c r="AJ2247" s="237"/>
      <c r="AL2247" s="236"/>
    </row>
    <row r="2248" spans="1:38" x14ac:dyDescent="0.3">
      <c r="A2248" s="236"/>
      <c r="C2248" s="236"/>
      <c r="X2248" s="236"/>
      <c r="Y2248" s="236"/>
      <c r="AA2248" s="237"/>
      <c r="AJ2248" s="237"/>
      <c r="AL2248" s="236"/>
    </row>
    <row r="2249" spans="1:38" x14ac:dyDescent="0.3">
      <c r="A2249" s="236"/>
      <c r="C2249" s="236"/>
      <c r="X2249" s="236"/>
      <c r="Y2249" s="236"/>
      <c r="AA2249" s="237"/>
      <c r="AJ2249" s="237"/>
      <c r="AL2249" s="236"/>
    </row>
    <row r="2250" spans="1:38" x14ac:dyDescent="0.3">
      <c r="A2250" s="236"/>
      <c r="C2250" s="236"/>
      <c r="X2250" s="236"/>
      <c r="Y2250" s="236"/>
      <c r="AA2250" s="237"/>
      <c r="AJ2250" s="237"/>
      <c r="AL2250" s="236"/>
    </row>
    <row r="2251" spans="1:38" x14ac:dyDescent="0.3">
      <c r="A2251" s="236"/>
      <c r="C2251" s="236"/>
      <c r="X2251" s="236"/>
      <c r="Y2251" s="236"/>
      <c r="AA2251" s="237"/>
      <c r="AJ2251" s="237"/>
      <c r="AL2251" s="236"/>
    </row>
    <row r="2252" spans="1:38" x14ac:dyDescent="0.3">
      <c r="A2252" s="236"/>
      <c r="C2252" s="236"/>
      <c r="X2252" s="236"/>
      <c r="Y2252" s="236"/>
      <c r="AA2252" s="237"/>
      <c r="AJ2252" s="237"/>
      <c r="AL2252" s="236"/>
    </row>
    <row r="2253" spans="1:38" x14ac:dyDescent="0.3">
      <c r="A2253" s="236"/>
      <c r="C2253" s="236"/>
      <c r="X2253" s="236"/>
      <c r="Y2253" s="236"/>
      <c r="AA2253" s="237"/>
      <c r="AJ2253" s="237"/>
      <c r="AL2253" s="236"/>
    </row>
    <row r="2254" spans="1:38" x14ac:dyDescent="0.3">
      <c r="A2254" s="236"/>
      <c r="C2254" s="236"/>
      <c r="X2254" s="236"/>
      <c r="Y2254" s="236"/>
      <c r="AA2254" s="237"/>
      <c r="AJ2254" s="237"/>
      <c r="AL2254" s="236"/>
    </row>
    <row r="2255" spans="1:38" x14ac:dyDescent="0.3">
      <c r="A2255" s="236"/>
      <c r="C2255" s="236"/>
      <c r="X2255" s="236"/>
      <c r="Y2255" s="236"/>
      <c r="AA2255" s="237"/>
      <c r="AJ2255" s="237"/>
      <c r="AL2255" s="236"/>
    </row>
    <row r="2256" spans="1:38" x14ac:dyDescent="0.3">
      <c r="A2256" s="236"/>
      <c r="C2256" s="236"/>
      <c r="X2256" s="236"/>
      <c r="Y2256" s="236"/>
      <c r="AA2256" s="237"/>
      <c r="AJ2256" s="237"/>
      <c r="AL2256" s="236"/>
    </row>
    <row r="2257" spans="1:38" x14ac:dyDescent="0.3">
      <c r="A2257" s="236"/>
      <c r="C2257" s="236"/>
      <c r="X2257" s="236"/>
      <c r="Y2257" s="236"/>
      <c r="AA2257" s="237"/>
      <c r="AJ2257" s="237"/>
      <c r="AL2257" s="236"/>
    </row>
    <row r="2258" spans="1:38" x14ac:dyDescent="0.3">
      <c r="A2258" s="236"/>
      <c r="C2258" s="236"/>
      <c r="X2258" s="236"/>
      <c r="Y2258" s="236"/>
      <c r="AA2258" s="237"/>
      <c r="AJ2258" s="237"/>
      <c r="AL2258" s="236"/>
    </row>
    <row r="2259" spans="1:38" x14ac:dyDescent="0.3">
      <c r="A2259" s="236"/>
      <c r="C2259" s="236"/>
      <c r="X2259" s="236"/>
      <c r="Y2259" s="236"/>
      <c r="AA2259" s="237"/>
      <c r="AJ2259" s="237"/>
      <c r="AL2259" s="236"/>
    </row>
    <row r="2260" spans="1:38" x14ac:dyDescent="0.3">
      <c r="A2260" s="236"/>
      <c r="C2260" s="236"/>
      <c r="X2260" s="236"/>
      <c r="Y2260" s="236"/>
      <c r="AA2260" s="237"/>
      <c r="AJ2260" s="237"/>
      <c r="AL2260" s="236"/>
    </row>
    <row r="2261" spans="1:38" x14ac:dyDescent="0.3">
      <c r="A2261" s="236"/>
      <c r="C2261" s="236"/>
      <c r="X2261" s="236"/>
      <c r="Y2261" s="236"/>
      <c r="AA2261" s="237"/>
      <c r="AJ2261" s="237"/>
      <c r="AL2261" s="236"/>
    </row>
    <row r="2262" spans="1:38" x14ac:dyDescent="0.3">
      <c r="A2262" s="236"/>
      <c r="C2262" s="236"/>
      <c r="X2262" s="236"/>
      <c r="Y2262" s="236"/>
      <c r="AA2262" s="237"/>
      <c r="AJ2262" s="237"/>
      <c r="AL2262" s="236"/>
    </row>
    <row r="2263" spans="1:38" x14ac:dyDescent="0.3">
      <c r="A2263" s="236"/>
      <c r="C2263" s="236"/>
      <c r="X2263" s="236"/>
      <c r="Y2263" s="236"/>
      <c r="AA2263" s="237"/>
      <c r="AJ2263" s="237"/>
      <c r="AL2263" s="236"/>
    </row>
    <row r="2264" spans="1:38" x14ac:dyDescent="0.3">
      <c r="A2264" s="236"/>
      <c r="C2264" s="236"/>
      <c r="X2264" s="236"/>
      <c r="Y2264" s="236"/>
      <c r="AA2264" s="237"/>
      <c r="AJ2264" s="237"/>
      <c r="AL2264" s="236"/>
    </row>
    <row r="2265" spans="1:38" x14ac:dyDescent="0.3">
      <c r="A2265" s="236"/>
      <c r="C2265" s="236"/>
      <c r="X2265" s="236"/>
      <c r="Y2265" s="236"/>
      <c r="AA2265" s="237"/>
      <c r="AJ2265" s="237"/>
      <c r="AL2265" s="236"/>
    </row>
    <row r="2266" spans="1:38" x14ac:dyDescent="0.3">
      <c r="A2266" s="236"/>
      <c r="C2266" s="236"/>
      <c r="X2266" s="236"/>
      <c r="Y2266" s="236"/>
      <c r="AA2266" s="237"/>
      <c r="AJ2266" s="237"/>
      <c r="AL2266" s="236"/>
    </row>
    <row r="2267" spans="1:38" x14ac:dyDescent="0.3">
      <c r="A2267" s="236"/>
      <c r="C2267" s="236"/>
      <c r="X2267" s="236"/>
      <c r="Y2267" s="236"/>
      <c r="AA2267" s="237"/>
      <c r="AJ2267" s="237"/>
      <c r="AL2267" s="236"/>
    </row>
    <row r="2268" spans="1:38" x14ac:dyDescent="0.3">
      <c r="A2268" s="236"/>
      <c r="C2268" s="236"/>
      <c r="X2268" s="236"/>
      <c r="Y2268" s="236"/>
      <c r="AA2268" s="237"/>
      <c r="AJ2268" s="237"/>
      <c r="AL2268" s="236"/>
    </row>
    <row r="2269" spans="1:38" x14ac:dyDescent="0.3">
      <c r="A2269" s="236"/>
      <c r="C2269" s="236"/>
      <c r="X2269" s="236"/>
      <c r="Y2269" s="236"/>
      <c r="AA2269" s="237"/>
      <c r="AJ2269" s="237"/>
      <c r="AL2269" s="236"/>
    </row>
    <row r="2270" spans="1:38" x14ac:dyDescent="0.3">
      <c r="A2270" s="236"/>
      <c r="C2270" s="236"/>
      <c r="X2270" s="236"/>
      <c r="Y2270" s="236"/>
      <c r="AA2270" s="237"/>
      <c r="AJ2270" s="237"/>
      <c r="AL2270" s="236"/>
    </row>
    <row r="2271" spans="1:38" x14ac:dyDescent="0.3">
      <c r="A2271" s="236"/>
      <c r="C2271" s="236"/>
      <c r="X2271" s="236"/>
      <c r="Y2271" s="236"/>
      <c r="AA2271" s="237"/>
      <c r="AJ2271" s="237"/>
      <c r="AL2271" s="236"/>
    </row>
    <row r="2272" spans="1:38" x14ac:dyDescent="0.3">
      <c r="A2272" s="236"/>
      <c r="C2272" s="236"/>
      <c r="X2272" s="236"/>
      <c r="Y2272" s="236"/>
      <c r="AA2272" s="237"/>
      <c r="AJ2272" s="237"/>
      <c r="AL2272" s="236"/>
    </row>
    <row r="2273" spans="1:38" x14ac:dyDescent="0.3">
      <c r="A2273" s="236"/>
      <c r="C2273" s="236"/>
      <c r="X2273" s="236"/>
      <c r="Y2273" s="236"/>
      <c r="AA2273" s="237"/>
      <c r="AJ2273" s="237"/>
      <c r="AL2273" s="236"/>
    </row>
    <row r="2274" spans="1:38" x14ac:dyDescent="0.3">
      <c r="A2274" s="236"/>
      <c r="C2274" s="236"/>
      <c r="X2274" s="236"/>
      <c r="Y2274" s="236"/>
      <c r="AA2274" s="237"/>
      <c r="AJ2274" s="237"/>
      <c r="AL2274" s="236"/>
    </row>
    <row r="2275" spans="1:38" x14ac:dyDescent="0.3">
      <c r="A2275" s="236"/>
      <c r="C2275" s="236"/>
      <c r="X2275" s="236"/>
      <c r="Y2275" s="236"/>
      <c r="AA2275" s="237"/>
      <c r="AJ2275" s="237"/>
      <c r="AL2275" s="236"/>
    </row>
    <row r="2276" spans="1:38" x14ac:dyDescent="0.3">
      <c r="A2276" s="236"/>
      <c r="C2276" s="236"/>
      <c r="X2276" s="236"/>
      <c r="Y2276" s="236"/>
      <c r="AA2276" s="237"/>
      <c r="AJ2276" s="237"/>
      <c r="AL2276" s="236"/>
    </row>
    <row r="2277" spans="1:38" x14ac:dyDescent="0.3">
      <c r="A2277" s="236"/>
      <c r="C2277" s="236"/>
      <c r="X2277" s="236"/>
      <c r="Y2277" s="236"/>
      <c r="AA2277" s="237"/>
      <c r="AJ2277" s="237"/>
      <c r="AL2277" s="236"/>
    </row>
    <row r="2278" spans="1:38" x14ac:dyDescent="0.3">
      <c r="A2278" s="236"/>
      <c r="C2278" s="236"/>
      <c r="X2278" s="236"/>
      <c r="Y2278" s="236"/>
      <c r="AA2278" s="237"/>
      <c r="AJ2278" s="237"/>
      <c r="AL2278" s="236"/>
    </row>
    <row r="2279" spans="1:38" x14ac:dyDescent="0.3">
      <c r="A2279" s="236"/>
      <c r="C2279" s="236"/>
      <c r="X2279" s="236"/>
      <c r="Y2279" s="236"/>
      <c r="AA2279" s="237"/>
      <c r="AJ2279" s="237"/>
      <c r="AL2279" s="236"/>
    </row>
    <row r="2280" spans="1:38" x14ac:dyDescent="0.3">
      <c r="A2280" s="236"/>
      <c r="C2280" s="236"/>
      <c r="X2280" s="236"/>
      <c r="Y2280" s="236"/>
      <c r="AA2280" s="237"/>
      <c r="AJ2280" s="237"/>
      <c r="AL2280" s="236"/>
    </row>
    <row r="2281" spans="1:38" x14ac:dyDescent="0.3">
      <c r="A2281" s="236"/>
      <c r="C2281" s="236"/>
      <c r="X2281" s="236"/>
      <c r="Y2281" s="236"/>
      <c r="AA2281" s="237"/>
      <c r="AJ2281" s="237"/>
      <c r="AL2281" s="236"/>
    </row>
    <row r="2282" spans="1:38" x14ac:dyDescent="0.3">
      <c r="A2282" s="236"/>
      <c r="C2282" s="236"/>
      <c r="X2282" s="236"/>
      <c r="Y2282" s="236"/>
      <c r="AA2282" s="237"/>
      <c r="AJ2282" s="237"/>
      <c r="AL2282" s="236"/>
    </row>
    <row r="2283" spans="1:38" x14ac:dyDescent="0.3">
      <c r="A2283" s="236"/>
      <c r="C2283" s="236"/>
      <c r="X2283" s="236"/>
      <c r="Y2283" s="236"/>
      <c r="AA2283" s="237"/>
      <c r="AJ2283" s="237"/>
      <c r="AL2283" s="236"/>
    </row>
    <row r="2284" spans="1:38" x14ac:dyDescent="0.3">
      <c r="A2284" s="236"/>
      <c r="C2284" s="236"/>
      <c r="X2284" s="236"/>
      <c r="Y2284" s="236"/>
      <c r="AA2284" s="237"/>
      <c r="AJ2284" s="237"/>
      <c r="AL2284" s="236"/>
    </row>
    <row r="2285" spans="1:38" x14ac:dyDescent="0.3">
      <c r="A2285" s="236"/>
      <c r="C2285" s="236"/>
      <c r="X2285" s="236"/>
      <c r="Y2285" s="236"/>
      <c r="AA2285" s="237"/>
      <c r="AJ2285" s="237"/>
      <c r="AL2285" s="236"/>
    </row>
    <row r="2286" spans="1:38" x14ac:dyDescent="0.3">
      <c r="A2286" s="236"/>
      <c r="C2286" s="236"/>
      <c r="X2286" s="236"/>
      <c r="Y2286" s="236"/>
      <c r="AA2286" s="237"/>
      <c r="AJ2286" s="237"/>
      <c r="AL2286" s="236"/>
    </row>
    <row r="2287" spans="1:38" x14ac:dyDescent="0.3">
      <c r="A2287" s="236"/>
      <c r="C2287" s="236"/>
      <c r="X2287" s="236"/>
      <c r="Y2287" s="236"/>
      <c r="AA2287" s="237"/>
      <c r="AJ2287" s="237"/>
      <c r="AL2287" s="236"/>
    </row>
    <row r="2288" spans="1:38" x14ac:dyDescent="0.3">
      <c r="A2288" s="236"/>
      <c r="C2288" s="236"/>
      <c r="X2288" s="236"/>
      <c r="Y2288" s="236"/>
      <c r="AA2288" s="237"/>
      <c r="AJ2288" s="237"/>
      <c r="AL2288" s="236"/>
    </row>
    <row r="2289" spans="1:38" x14ac:dyDescent="0.3">
      <c r="A2289" s="236"/>
      <c r="C2289" s="236"/>
      <c r="X2289" s="236"/>
      <c r="Y2289" s="236"/>
      <c r="AA2289" s="237"/>
      <c r="AJ2289" s="237"/>
      <c r="AL2289" s="236"/>
    </row>
    <row r="2290" spans="1:38" x14ac:dyDescent="0.3">
      <c r="A2290" s="236"/>
      <c r="C2290" s="236"/>
      <c r="X2290" s="236"/>
      <c r="Y2290" s="236"/>
      <c r="AA2290" s="237"/>
      <c r="AJ2290" s="237"/>
      <c r="AL2290" s="236"/>
    </row>
    <row r="2291" spans="1:38" x14ac:dyDescent="0.3">
      <c r="A2291" s="236"/>
      <c r="C2291" s="236"/>
      <c r="X2291" s="236"/>
      <c r="Y2291" s="236"/>
      <c r="AA2291" s="237"/>
      <c r="AJ2291" s="237"/>
      <c r="AL2291" s="236"/>
    </row>
    <row r="2292" spans="1:38" x14ac:dyDescent="0.3">
      <c r="A2292" s="236"/>
      <c r="C2292" s="236"/>
      <c r="X2292" s="236"/>
      <c r="Y2292" s="236"/>
      <c r="AA2292" s="237"/>
      <c r="AJ2292" s="237"/>
      <c r="AL2292" s="236"/>
    </row>
    <row r="2293" spans="1:38" x14ac:dyDescent="0.3">
      <c r="A2293" s="236"/>
      <c r="C2293" s="236"/>
      <c r="X2293" s="236"/>
      <c r="Y2293" s="236"/>
      <c r="AA2293" s="237"/>
      <c r="AJ2293" s="237"/>
      <c r="AL2293" s="236"/>
    </row>
    <row r="2294" spans="1:38" x14ac:dyDescent="0.3">
      <c r="A2294" s="236"/>
      <c r="C2294" s="236"/>
      <c r="X2294" s="236"/>
      <c r="Y2294" s="236"/>
      <c r="AA2294" s="237"/>
      <c r="AJ2294" s="237"/>
      <c r="AL2294" s="236"/>
    </row>
    <row r="2295" spans="1:38" x14ac:dyDescent="0.3">
      <c r="A2295" s="236"/>
      <c r="C2295" s="236"/>
      <c r="X2295" s="236"/>
      <c r="Y2295" s="236"/>
      <c r="AA2295" s="237"/>
      <c r="AJ2295" s="237"/>
      <c r="AL2295" s="236"/>
    </row>
    <row r="2296" spans="1:38" x14ac:dyDescent="0.3">
      <c r="A2296" s="236"/>
      <c r="C2296" s="236"/>
      <c r="X2296" s="236"/>
      <c r="Y2296" s="236"/>
      <c r="AA2296" s="237"/>
      <c r="AJ2296" s="237"/>
      <c r="AL2296" s="236"/>
    </row>
    <row r="2297" spans="1:38" x14ac:dyDescent="0.3">
      <c r="A2297" s="236"/>
      <c r="C2297" s="236"/>
      <c r="X2297" s="236"/>
      <c r="Y2297" s="236"/>
      <c r="AA2297" s="237"/>
      <c r="AJ2297" s="237"/>
      <c r="AL2297" s="236"/>
    </row>
    <row r="2298" spans="1:38" x14ac:dyDescent="0.3">
      <c r="A2298" s="236"/>
      <c r="C2298" s="236"/>
      <c r="X2298" s="236"/>
      <c r="Y2298" s="236"/>
      <c r="AA2298" s="237"/>
      <c r="AJ2298" s="237"/>
      <c r="AL2298" s="236"/>
    </row>
    <row r="2299" spans="1:38" x14ac:dyDescent="0.3">
      <c r="A2299" s="236"/>
      <c r="C2299" s="236"/>
      <c r="X2299" s="236"/>
      <c r="Y2299" s="236"/>
      <c r="AA2299" s="237"/>
      <c r="AJ2299" s="237"/>
      <c r="AL2299" s="236"/>
    </row>
    <row r="2300" spans="1:38" x14ac:dyDescent="0.3">
      <c r="A2300" s="236"/>
      <c r="C2300" s="236"/>
      <c r="X2300" s="236"/>
      <c r="Y2300" s="236"/>
      <c r="AA2300" s="237"/>
      <c r="AJ2300" s="237"/>
      <c r="AL2300" s="236"/>
    </row>
    <row r="2301" spans="1:38" x14ac:dyDescent="0.3">
      <c r="A2301" s="236"/>
      <c r="C2301" s="236"/>
      <c r="X2301" s="236"/>
      <c r="Y2301" s="236"/>
      <c r="AA2301" s="237"/>
      <c r="AJ2301" s="237"/>
      <c r="AL2301" s="236"/>
    </row>
    <row r="2302" spans="1:38" x14ac:dyDescent="0.3">
      <c r="A2302" s="236"/>
      <c r="C2302" s="236"/>
      <c r="X2302" s="236"/>
      <c r="Y2302" s="236"/>
      <c r="AA2302" s="237"/>
      <c r="AJ2302" s="237"/>
      <c r="AL2302" s="236"/>
    </row>
    <row r="2303" spans="1:38" x14ac:dyDescent="0.3">
      <c r="A2303" s="236"/>
      <c r="C2303" s="236"/>
      <c r="X2303" s="236"/>
      <c r="Y2303" s="236"/>
      <c r="AA2303" s="237"/>
      <c r="AJ2303" s="237"/>
      <c r="AL2303" s="236"/>
    </row>
    <row r="2304" spans="1:38" x14ac:dyDescent="0.3">
      <c r="A2304" s="236"/>
      <c r="C2304" s="236"/>
      <c r="X2304" s="236"/>
      <c r="Y2304" s="236"/>
      <c r="AA2304" s="237"/>
      <c r="AJ2304" s="237"/>
      <c r="AL2304" s="236"/>
    </row>
    <row r="2305" spans="1:38" x14ac:dyDescent="0.3">
      <c r="A2305" s="236"/>
      <c r="C2305" s="236"/>
      <c r="X2305" s="236"/>
      <c r="Y2305" s="236"/>
      <c r="AA2305" s="237"/>
      <c r="AJ2305" s="237"/>
      <c r="AL2305" s="236"/>
    </row>
    <row r="2306" spans="1:38" x14ac:dyDescent="0.3">
      <c r="A2306" s="236"/>
      <c r="C2306" s="236"/>
      <c r="X2306" s="236"/>
      <c r="Y2306" s="236"/>
      <c r="AA2306" s="237"/>
      <c r="AJ2306" s="237"/>
      <c r="AL2306" s="236"/>
    </row>
    <row r="2307" spans="1:38" x14ac:dyDescent="0.3">
      <c r="A2307" s="236"/>
      <c r="C2307" s="236"/>
      <c r="X2307" s="236"/>
      <c r="Y2307" s="236"/>
      <c r="AA2307" s="237"/>
      <c r="AJ2307" s="237"/>
      <c r="AL2307" s="236"/>
    </row>
    <row r="2308" spans="1:38" x14ac:dyDescent="0.3">
      <c r="A2308" s="236"/>
      <c r="C2308" s="236"/>
      <c r="X2308" s="236"/>
      <c r="Y2308" s="236"/>
      <c r="AA2308" s="237"/>
      <c r="AJ2308" s="237"/>
      <c r="AL2308" s="236"/>
    </row>
    <row r="2309" spans="1:38" x14ac:dyDescent="0.3">
      <c r="A2309" s="236"/>
      <c r="C2309" s="236"/>
      <c r="X2309" s="236"/>
      <c r="Y2309" s="236"/>
      <c r="AA2309" s="237"/>
      <c r="AJ2309" s="237"/>
      <c r="AL2309" s="236"/>
    </row>
    <row r="2310" spans="1:38" x14ac:dyDescent="0.3">
      <c r="A2310" s="236"/>
      <c r="C2310" s="236"/>
      <c r="X2310" s="236"/>
      <c r="Y2310" s="236"/>
      <c r="AA2310" s="237"/>
      <c r="AJ2310" s="237"/>
      <c r="AL2310" s="236"/>
    </row>
    <row r="2311" spans="1:38" x14ac:dyDescent="0.3">
      <c r="A2311" s="236"/>
      <c r="C2311" s="236"/>
      <c r="X2311" s="236"/>
      <c r="Y2311" s="236"/>
      <c r="AA2311" s="237"/>
      <c r="AJ2311" s="237"/>
      <c r="AL2311" s="236"/>
    </row>
    <row r="2312" spans="1:38" x14ac:dyDescent="0.3">
      <c r="A2312" s="236"/>
      <c r="C2312" s="236"/>
      <c r="X2312" s="236"/>
      <c r="Y2312" s="236"/>
      <c r="AA2312" s="237"/>
      <c r="AJ2312" s="237"/>
      <c r="AL2312" s="236"/>
    </row>
    <row r="2313" spans="1:38" x14ac:dyDescent="0.3">
      <c r="A2313" s="236"/>
      <c r="C2313" s="236"/>
      <c r="X2313" s="236"/>
      <c r="Y2313" s="236"/>
      <c r="AA2313" s="237"/>
      <c r="AJ2313" s="237"/>
      <c r="AL2313" s="236"/>
    </row>
    <row r="2314" spans="1:38" x14ac:dyDescent="0.3">
      <c r="A2314" s="236"/>
      <c r="C2314" s="236"/>
      <c r="X2314" s="236"/>
      <c r="Y2314" s="236"/>
      <c r="AA2314" s="237"/>
      <c r="AJ2314" s="237"/>
      <c r="AL2314" s="236"/>
    </row>
    <row r="2315" spans="1:38" x14ac:dyDescent="0.3">
      <c r="A2315" s="236"/>
      <c r="C2315" s="236"/>
      <c r="X2315" s="236"/>
      <c r="Y2315" s="236"/>
      <c r="AA2315" s="237"/>
      <c r="AJ2315" s="237"/>
      <c r="AL2315" s="236"/>
    </row>
    <row r="2316" spans="1:38" x14ac:dyDescent="0.3">
      <c r="A2316" s="236"/>
      <c r="C2316" s="236"/>
      <c r="X2316" s="236"/>
      <c r="Y2316" s="236"/>
      <c r="AA2316" s="237"/>
      <c r="AJ2316" s="237"/>
      <c r="AL2316" s="236"/>
    </row>
    <row r="2317" spans="1:38" x14ac:dyDescent="0.3">
      <c r="A2317" s="236"/>
      <c r="C2317" s="236"/>
      <c r="X2317" s="236"/>
      <c r="Y2317" s="236"/>
      <c r="AA2317" s="237"/>
      <c r="AJ2317" s="237"/>
      <c r="AL2317" s="236"/>
    </row>
    <row r="2318" spans="1:38" x14ac:dyDescent="0.3">
      <c r="A2318" s="236"/>
      <c r="C2318" s="236"/>
      <c r="X2318" s="236"/>
      <c r="Y2318" s="236"/>
      <c r="AA2318" s="237"/>
      <c r="AJ2318" s="237"/>
      <c r="AL2318" s="236"/>
    </row>
    <row r="2319" spans="1:38" x14ac:dyDescent="0.3">
      <c r="A2319" s="236"/>
      <c r="C2319" s="236"/>
      <c r="X2319" s="236"/>
      <c r="Y2319" s="236"/>
      <c r="AA2319" s="237"/>
      <c r="AJ2319" s="237"/>
      <c r="AL2319" s="236"/>
    </row>
    <row r="2320" spans="1:38" x14ac:dyDescent="0.3">
      <c r="A2320" s="236"/>
      <c r="C2320" s="236"/>
      <c r="X2320" s="236"/>
      <c r="Y2320" s="236"/>
      <c r="AA2320" s="237"/>
      <c r="AJ2320" s="237"/>
      <c r="AL2320" s="236"/>
    </row>
    <row r="2321" spans="1:38" x14ac:dyDescent="0.3">
      <c r="A2321" s="236"/>
      <c r="C2321" s="236"/>
      <c r="X2321" s="236"/>
      <c r="Y2321" s="236"/>
      <c r="AA2321" s="237"/>
      <c r="AJ2321" s="237"/>
      <c r="AL2321" s="236"/>
    </row>
    <row r="2322" spans="1:38" x14ac:dyDescent="0.3">
      <c r="A2322" s="236"/>
      <c r="C2322" s="236"/>
      <c r="X2322" s="236"/>
      <c r="Y2322" s="236"/>
      <c r="AA2322" s="237"/>
      <c r="AJ2322" s="237"/>
      <c r="AL2322" s="236"/>
    </row>
    <row r="2323" spans="1:38" x14ac:dyDescent="0.3">
      <c r="A2323" s="236"/>
      <c r="C2323" s="236"/>
      <c r="X2323" s="236"/>
      <c r="Y2323" s="236"/>
      <c r="AA2323" s="237"/>
      <c r="AJ2323" s="237"/>
      <c r="AL2323" s="236"/>
    </row>
    <row r="2324" spans="1:38" x14ac:dyDescent="0.3">
      <c r="A2324" s="236"/>
      <c r="C2324" s="236"/>
      <c r="X2324" s="236"/>
      <c r="Y2324" s="236"/>
      <c r="AA2324" s="237"/>
      <c r="AJ2324" s="237"/>
      <c r="AL2324" s="236"/>
    </row>
    <row r="2325" spans="1:38" x14ac:dyDescent="0.3">
      <c r="A2325" s="236"/>
      <c r="C2325" s="236"/>
      <c r="X2325" s="236"/>
      <c r="Y2325" s="236"/>
      <c r="AA2325" s="237"/>
      <c r="AJ2325" s="237"/>
      <c r="AL2325" s="236"/>
    </row>
    <row r="2326" spans="1:38" x14ac:dyDescent="0.3">
      <c r="A2326" s="236"/>
      <c r="C2326" s="236"/>
      <c r="X2326" s="236"/>
      <c r="Y2326" s="236"/>
      <c r="AA2326" s="237"/>
      <c r="AJ2326" s="237"/>
      <c r="AL2326" s="236"/>
    </row>
    <row r="2327" spans="1:38" x14ac:dyDescent="0.3">
      <c r="A2327" s="236"/>
      <c r="C2327" s="236"/>
      <c r="X2327" s="236"/>
      <c r="Y2327" s="236"/>
      <c r="AA2327" s="237"/>
      <c r="AJ2327" s="237"/>
      <c r="AL2327" s="236"/>
    </row>
    <row r="2328" spans="1:38" x14ac:dyDescent="0.3">
      <c r="A2328" s="236"/>
      <c r="C2328" s="236"/>
      <c r="X2328" s="236"/>
      <c r="Y2328" s="236"/>
      <c r="AA2328" s="237"/>
      <c r="AJ2328" s="237"/>
      <c r="AL2328" s="236"/>
    </row>
    <row r="2329" spans="1:38" x14ac:dyDescent="0.3">
      <c r="A2329" s="236"/>
      <c r="C2329" s="236"/>
      <c r="X2329" s="236"/>
      <c r="Y2329" s="236"/>
      <c r="AA2329" s="237"/>
      <c r="AJ2329" s="237"/>
      <c r="AL2329" s="236"/>
    </row>
    <row r="2330" spans="1:38" x14ac:dyDescent="0.3">
      <c r="A2330" s="236"/>
      <c r="C2330" s="236"/>
      <c r="X2330" s="236"/>
      <c r="Y2330" s="236"/>
      <c r="AA2330" s="237"/>
      <c r="AJ2330" s="237"/>
      <c r="AL2330" s="236"/>
    </row>
    <row r="2331" spans="1:38" x14ac:dyDescent="0.3">
      <c r="A2331" s="236"/>
      <c r="C2331" s="236"/>
      <c r="X2331" s="236"/>
      <c r="Y2331" s="236"/>
      <c r="AA2331" s="237"/>
      <c r="AJ2331" s="237"/>
      <c r="AL2331" s="236"/>
    </row>
    <row r="2332" spans="1:38" x14ac:dyDescent="0.3">
      <c r="A2332" s="236"/>
      <c r="C2332" s="236"/>
      <c r="X2332" s="236"/>
      <c r="Y2332" s="236"/>
      <c r="AA2332" s="237"/>
      <c r="AJ2332" s="237"/>
      <c r="AL2332" s="236"/>
    </row>
    <row r="2333" spans="1:38" x14ac:dyDescent="0.3">
      <c r="A2333" s="236"/>
      <c r="C2333" s="236"/>
      <c r="X2333" s="236"/>
      <c r="Y2333" s="236"/>
      <c r="AA2333" s="237"/>
      <c r="AJ2333" s="237"/>
      <c r="AL2333" s="236"/>
    </row>
    <row r="2334" spans="1:38" x14ac:dyDescent="0.3">
      <c r="A2334" s="236"/>
      <c r="C2334" s="236"/>
      <c r="X2334" s="236"/>
      <c r="Y2334" s="236"/>
      <c r="AA2334" s="237"/>
      <c r="AJ2334" s="237"/>
      <c r="AL2334" s="236"/>
    </row>
    <row r="2335" spans="1:38" x14ac:dyDescent="0.3">
      <c r="A2335" s="236"/>
      <c r="C2335" s="236"/>
      <c r="X2335" s="236"/>
      <c r="Y2335" s="236"/>
      <c r="AA2335" s="237"/>
      <c r="AJ2335" s="237"/>
      <c r="AL2335" s="236"/>
    </row>
    <row r="2336" spans="1:38" x14ac:dyDescent="0.3">
      <c r="A2336" s="236"/>
      <c r="C2336" s="236"/>
      <c r="X2336" s="236"/>
      <c r="Y2336" s="236"/>
      <c r="AA2336" s="237"/>
      <c r="AJ2336" s="237"/>
      <c r="AL2336" s="236"/>
    </row>
    <row r="2337" spans="1:38" x14ac:dyDescent="0.3">
      <c r="A2337" s="236"/>
      <c r="C2337" s="236"/>
      <c r="X2337" s="236"/>
      <c r="Y2337" s="236"/>
      <c r="AA2337" s="237"/>
      <c r="AJ2337" s="237"/>
      <c r="AL2337" s="236"/>
    </row>
    <row r="2338" spans="1:38" x14ac:dyDescent="0.3">
      <c r="A2338" s="236"/>
      <c r="C2338" s="236"/>
      <c r="X2338" s="236"/>
      <c r="Y2338" s="236"/>
      <c r="AA2338" s="237"/>
      <c r="AJ2338" s="237"/>
      <c r="AL2338" s="236"/>
    </row>
    <row r="2339" spans="1:38" x14ac:dyDescent="0.3">
      <c r="A2339" s="236"/>
      <c r="C2339" s="236"/>
      <c r="X2339" s="236"/>
      <c r="Y2339" s="236"/>
      <c r="AA2339" s="237"/>
      <c r="AJ2339" s="237"/>
      <c r="AL2339" s="236"/>
    </row>
    <row r="2340" spans="1:38" x14ac:dyDescent="0.3">
      <c r="A2340" s="236"/>
      <c r="C2340" s="236"/>
      <c r="X2340" s="236"/>
      <c r="Y2340" s="236"/>
      <c r="AA2340" s="237"/>
      <c r="AJ2340" s="237"/>
      <c r="AL2340" s="236"/>
    </row>
    <row r="2341" spans="1:38" x14ac:dyDescent="0.3">
      <c r="A2341" s="236"/>
      <c r="C2341" s="236"/>
      <c r="X2341" s="236"/>
      <c r="Y2341" s="236"/>
      <c r="AA2341" s="237"/>
      <c r="AJ2341" s="237"/>
      <c r="AL2341" s="236"/>
    </row>
    <row r="2342" spans="1:38" x14ac:dyDescent="0.3">
      <c r="A2342" s="236"/>
      <c r="C2342" s="236"/>
      <c r="X2342" s="236"/>
      <c r="Y2342" s="236"/>
      <c r="AA2342" s="237"/>
      <c r="AJ2342" s="237"/>
      <c r="AL2342" s="236"/>
    </row>
    <row r="2343" spans="1:38" x14ac:dyDescent="0.3">
      <c r="A2343" s="236"/>
      <c r="C2343" s="236"/>
      <c r="X2343" s="236"/>
      <c r="Y2343" s="236"/>
      <c r="AA2343" s="237"/>
      <c r="AJ2343" s="237"/>
      <c r="AL2343" s="236"/>
    </row>
    <row r="2344" spans="1:38" x14ac:dyDescent="0.3">
      <c r="A2344" s="236"/>
      <c r="C2344" s="236"/>
      <c r="X2344" s="236"/>
      <c r="Y2344" s="236"/>
      <c r="AA2344" s="237"/>
      <c r="AJ2344" s="237"/>
      <c r="AL2344" s="236"/>
    </row>
    <row r="2345" spans="1:38" x14ac:dyDescent="0.3">
      <c r="A2345" s="236"/>
      <c r="C2345" s="236"/>
      <c r="X2345" s="236"/>
      <c r="Y2345" s="236"/>
      <c r="AA2345" s="237"/>
      <c r="AJ2345" s="237"/>
      <c r="AL2345" s="236"/>
    </row>
    <row r="2346" spans="1:38" x14ac:dyDescent="0.3">
      <c r="A2346" s="236"/>
      <c r="C2346" s="236"/>
      <c r="X2346" s="236"/>
      <c r="Y2346" s="236"/>
      <c r="AA2346" s="237"/>
      <c r="AJ2346" s="237"/>
      <c r="AL2346" s="236"/>
    </row>
    <row r="2347" spans="1:38" x14ac:dyDescent="0.3">
      <c r="A2347" s="236"/>
      <c r="C2347" s="236"/>
      <c r="X2347" s="236"/>
      <c r="Y2347" s="236"/>
      <c r="AA2347" s="237"/>
      <c r="AJ2347" s="237"/>
      <c r="AL2347" s="236"/>
    </row>
    <row r="2348" spans="1:38" x14ac:dyDescent="0.3">
      <c r="A2348" s="236"/>
      <c r="C2348" s="236"/>
      <c r="X2348" s="236"/>
      <c r="Y2348" s="236"/>
      <c r="AA2348" s="237"/>
      <c r="AJ2348" s="237"/>
      <c r="AL2348" s="236"/>
    </row>
    <row r="2349" spans="1:38" x14ac:dyDescent="0.3">
      <c r="A2349" s="236"/>
      <c r="C2349" s="236"/>
      <c r="X2349" s="236"/>
      <c r="Y2349" s="236"/>
      <c r="AA2349" s="237"/>
      <c r="AJ2349" s="237"/>
      <c r="AL2349" s="236"/>
    </row>
    <row r="2350" spans="1:38" x14ac:dyDescent="0.3">
      <c r="A2350" s="236"/>
      <c r="C2350" s="236"/>
      <c r="X2350" s="236"/>
      <c r="Y2350" s="236"/>
      <c r="AA2350" s="237"/>
      <c r="AJ2350" s="237"/>
      <c r="AL2350" s="236"/>
    </row>
    <row r="2351" spans="1:38" x14ac:dyDescent="0.3">
      <c r="A2351" s="236"/>
      <c r="C2351" s="236"/>
      <c r="X2351" s="236"/>
      <c r="Y2351" s="236"/>
      <c r="AA2351" s="237"/>
      <c r="AJ2351" s="237"/>
      <c r="AL2351" s="236"/>
    </row>
    <row r="2352" spans="1:38" x14ac:dyDescent="0.3">
      <c r="A2352" s="236"/>
      <c r="C2352" s="236"/>
      <c r="X2352" s="236"/>
      <c r="Y2352" s="236"/>
      <c r="AA2352" s="237"/>
      <c r="AJ2352" s="237"/>
      <c r="AL2352" s="236"/>
    </row>
    <row r="2353" spans="1:38" x14ac:dyDescent="0.3">
      <c r="A2353" s="236"/>
      <c r="C2353" s="236"/>
      <c r="X2353" s="236"/>
      <c r="Y2353" s="236"/>
      <c r="AA2353" s="237"/>
      <c r="AJ2353" s="237"/>
      <c r="AL2353" s="236"/>
    </row>
    <row r="2354" spans="1:38" x14ac:dyDescent="0.3">
      <c r="A2354" s="236"/>
      <c r="C2354" s="236"/>
      <c r="X2354" s="236"/>
      <c r="Y2354" s="236"/>
      <c r="AA2354" s="237"/>
      <c r="AJ2354" s="237"/>
      <c r="AL2354" s="236"/>
    </row>
    <row r="2355" spans="1:38" x14ac:dyDescent="0.3">
      <c r="A2355" s="236"/>
      <c r="C2355" s="236"/>
      <c r="X2355" s="236"/>
      <c r="Y2355" s="236"/>
      <c r="AA2355" s="237"/>
      <c r="AJ2355" s="237"/>
      <c r="AL2355" s="236"/>
    </row>
    <row r="2356" spans="1:38" x14ac:dyDescent="0.3">
      <c r="A2356" s="236"/>
      <c r="C2356" s="236"/>
      <c r="X2356" s="236"/>
      <c r="Y2356" s="236"/>
      <c r="AA2356" s="237"/>
      <c r="AJ2356" s="237"/>
      <c r="AL2356" s="236"/>
    </row>
    <row r="2357" spans="1:38" x14ac:dyDescent="0.3">
      <c r="A2357" s="236"/>
      <c r="C2357" s="236"/>
      <c r="X2357" s="236"/>
      <c r="Y2357" s="236"/>
      <c r="AA2357" s="237"/>
      <c r="AJ2357" s="237"/>
      <c r="AL2357" s="236"/>
    </row>
    <row r="2358" spans="1:38" x14ac:dyDescent="0.3">
      <c r="A2358" s="236"/>
      <c r="C2358" s="236"/>
      <c r="X2358" s="236"/>
      <c r="Y2358" s="236"/>
      <c r="AA2358" s="237"/>
      <c r="AJ2358" s="237"/>
      <c r="AL2358" s="236"/>
    </row>
    <row r="2359" spans="1:38" x14ac:dyDescent="0.3">
      <c r="A2359" s="236"/>
      <c r="C2359" s="236"/>
      <c r="X2359" s="236"/>
      <c r="Y2359" s="236"/>
      <c r="AA2359" s="237"/>
      <c r="AJ2359" s="237"/>
      <c r="AL2359" s="236"/>
    </row>
    <row r="2360" spans="1:38" x14ac:dyDescent="0.3">
      <c r="A2360" s="236"/>
      <c r="C2360" s="236"/>
      <c r="X2360" s="236"/>
      <c r="Y2360" s="236"/>
      <c r="AA2360" s="237"/>
      <c r="AJ2360" s="237"/>
      <c r="AL2360" s="236"/>
    </row>
    <row r="2361" spans="1:38" x14ac:dyDescent="0.3">
      <c r="A2361" s="236"/>
      <c r="C2361" s="236"/>
      <c r="X2361" s="236"/>
      <c r="Y2361" s="236"/>
      <c r="AA2361" s="237"/>
      <c r="AJ2361" s="237"/>
      <c r="AL2361" s="236"/>
    </row>
    <row r="2362" spans="1:38" x14ac:dyDescent="0.3">
      <c r="A2362" s="236"/>
      <c r="C2362" s="236"/>
      <c r="X2362" s="236"/>
      <c r="Y2362" s="236"/>
      <c r="AA2362" s="237"/>
      <c r="AJ2362" s="237"/>
      <c r="AL2362" s="236"/>
    </row>
    <row r="2363" spans="1:38" x14ac:dyDescent="0.3">
      <c r="A2363" s="236"/>
      <c r="C2363" s="236"/>
      <c r="X2363" s="236"/>
      <c r="Y2363" s="236"/>
      <c r="AA2363" s="237"/>
      <c r="AJ2363" s="237"/>
      <c r="AL2363" s="236"/>
    </row>
    <row r="2364" spans="1:38" x14ac:dyDescent="0.3">
      <c r="A2364" s="236"/>
      <c r="C2364" s="236"/>
      <c r="X2364" s="236"/>
      <c r="Y2364" s="236"/>
      <c r="AA2364" s="237"/>
      <c r="AJ2364" s="237"/>
      <c r="AL2364" s="236"/>
    </row>
    <row r="2365" spans="1:38" x14ac:dyDescent="0.3">
      <c r="A2365" s="236"/>
      <c r="C2365" s="236"/>
      <c r="X2365" s="236"/>
      <c r="Y2365" s="236"/>
      <c r="AA2365" s="237"/>
      <c r="AJ2365" s="237"/>
      <c r="AL2365" s="236"/>
    </row>
    <row r="2366" spans="1:38" x14ac:dyDescent="0.3">
      <c r="A2366" s="236"/>
      <c r="C2366" s="236"/>
      <c r="X2366" s="236"/>
      <c r="Y2366" s="236"/>
      <c r="AA2366" s="237"/>
      <c r="AJ2366" s="237"/>
      <c r="AL2366" s="236"/>
    </row>
    <row r="2367" spans="1:38" x14ac:dyDescent="0.3">
      <c r="A2367" s="236"/>
      <c r="C2367" s="236"/>
      <c r="X2367" s="236"/>
      <c r="Y2367" s="236"/>
      <c r="AA2367" s="237"/>
      <c r="AJ2367" s="237"/>
      <c r="AL2367" s="236"/>
    </row>
    <row r="2368" spans="1:38" x14ac:dyDescent="0.3">
      <c r="A2368" s="236"/>
      <c r="C2368" s="236"/>
      <c r="X2368" s="236"/>
      <c r="Y2368" s="236"/>
      <c r="AA2368" s="237"/>
      <c r="AJ2368" s="237"/>
      <c r="AL2368" s="236"/>
    </row>
    <row r="2369" spans="1:38" x14ac:dyDescent="0.3">
      <c r="A2369" s="236"/>
      <c r="C2369" s="236"/>
      <c r="X2369" s="236"/>
      <c r="Y2369" s="236"/>
      <c r="AA2369" s="237"/>
      <c r="AJ2369" s="237"/>
      <c r="AL2369" s="236"/>
    </row>
    <row r="2370" spans="1:38" x14ac:dyDescent="0.3">
      <c r="A2370" s="236"/>
      <c r="C2370" s="236"/>
      <c r="X2370" s="236"/>
      <c r="Y2370" s="236"/>
      <c r="AA2370" s="237"/>
      <c r="AJ2370" s="237"/>
      <c r="AL2370" s="236"/>
    </row>
    <row r="2371" spans="1:38" x14ac:dyDescent="0.3">
      <c r="A2371" s="236"/>
      <c r="C2371" s="236"/>
      <c r="X2371" s="236"/>
      <c r="Y2371" s="236"/>
      <c r="AA2371" s="237"/>
      <c r="AJ2371" s="237"/>
      <c r="AL2371" s="236"/>
    </row>
    <row r="2372" spans="1:38" x14ac:dyDescent="0.3">
      <c r="A2372" s="236"/>
      <c r="C2372" s="236"/>
      <c r="X2372" s="236"/>
      <c r="Y2372" s="236"/>
      <c r="AA2372" s="237"/>
      <c r="AJ2372" s="237"/>
      <c r="AL2372" s="236"/>
    </row>
    <row r="2373" spans="1:38" x14ac:dyDescent="0.3">
      <c r="A2373" s="236"/>
      <c r="C2373" s="236"/>
      <c r="X2373" s="236"/>
      <c r="Y2373" s="236"/>
      <c r="AA2373" s="237"/>
      <c r="AJ2373" s="237"/>
      <c r="AL2373" s="236"/>
    </row>
    <row r="2374" spans="1:38" x14ac:dyDescent="0.3">
      <c r="A2374" s="236"/>
      <c r="C2374" s="236"/>
      <c r="X2374" s="236"/>
      <c r="Y2374" s="236"/>
      <c r="AA2374" s="237"/>
      <c r="AJ2374" s="237"/>
      <c r="AL2374" s="236"/>
    </row>
    <row r="2375" spans="1:38" x14ac:dyDescent="0.3">
      <c r="A2375" s="236"/>
      <c r="C2375" s="236"/>
      <c r="X2375" s="236"/>
      <c r="Y2375" s="236"/>
      <c r="AA2375" s="237"/>
      <c r="AJ2375" s="237"/>
      <c r="AL2375" s="236"/>
    </row>
    <row r="2376" spans="1:38" x14ac:dyDescent="0.3">
      <c r="A2376" s="236"/>
      <c r="C2376" s="236"/>
      <c r="X2376" s="236"/>
      <c r="Y2376" s="236"/>
      <c r="AA2376" s="237"/>
      <c r="AJ2376" s="237"/>
      <c r="AL2376" s="236"/>
    </row>
    <row r="2377" spans="1:38" x14ac:dyDescent="0.3">
      <c r="A2377" s="236"/>
      <c r="C2377" s="236"/>
      <c r="X2377" s="236"/>
      <c r="Y2377" s="236"/>
      <c r="AA2377" s="237"/>
      <c r="AJ2377" s="237"/>
      <c r="AL2377" s="236"/>
    </row>
    <row r="2378" spans="1:38" x14ac:dyDescent="0.3">
      <c r="A2378" s="236"/>
      <c r="C2378" s="236"/>
      <c r="X2378" s="236"/>
      <c r="Y2378" s="236"/>
      <c r="AA2378" s="237"/>
      <c r="AJ2378" s="237"/>
      <c r="AL2378" s="236"/>
    </row>
    <row r="2379" spans="1:38" x14ac:dyDescent="0.3">
      <c r="A2379" s="236"/>
      <c r="C2379" s="236"/>
      <c r="X2379" s="236"/>
      <c r="Y2379" s="236"/>
      <c r="AA2379" s="237"/>
      <c r="AJ2379" s="237"/>
      <c r="AL2379" s="236"/>
    </row>
    <row r="2380" spans="1:38" x14ac:dyDescent="0.3">
      <c r="A2380" s="236"/>
      <c r="C2380" s="236"/>
      <c r="X2380" s="236"/>
      <c r="Y2380" s="236"/>
      <c r="AA2380" s="237"/>
      <c r="AJ2380" s="237"/>
      <c r="AL2380" s="236"/>
    </row>
    <row r="2381" spans="1:38" x14ac:dyDescent="0.3">
      <c r="A2381" s="236"/>
      <c r="C2381" s="236"/>
      <c r="X2381" s="236"/>
      <c r="Y2381" s="236"/>
      <c r="AA2381" s="237"/>
      <c r="AJ2381" s="237"/>
      <c r="AL2381" s="236"/>
    </row>
    <row r="2382" spans="1:38" x14ac:dyDescent="0.3">
      <c r="A2382" s="236"/>
      <c r="C2382" s="236"/>
      <c r="X2382" s="236"/>
      <c r="Y2382" s="236"/>
      <c r="AA2382" s="237"/>
      <c r="AJ2382" s="237"/>
      <c r="AL2382" s="236"/>
    </row>
    <row r="2383" spans="1:38" x14ac:dyDescent="0.3">
      <c r="A2383" s="236"/>
      <c r="C2383" s="236"/>
      <c r="X2383" s="236"/>
      <c r="Y2383" s="236"/>
      <c r="AA2383" s="237"/>
      <c r="AJ2383" s="237"/>
      <c r="AL2383" s="236"/>
    </row>
    <row r="2384" spans="1:38" x14ac:dyDescent="0.3">
      <c r="A2384" s="236"/>
      <c r="C2384" s="236"/>
      <c r="X2384" s="236"/>
      <c r="Y2384" s="236"/>
      <c r="AA2384" s="237"/>
      <c r="AJ2384" s="237"/>
      <c r="AL2384" s="236"/>
    </row>
    <row r="2385" spans="1:38" x14ac:dyDescent="0.3">
      <c r="A2385" s="236"/>
      <c r="C2385" s="236"/>
      <c r="X2385" s="236"/>
      <c r="Y2385" s="236"/>
      <c r="AA2385" s="237"/>
      <c r="AJ2385" s="237"/>
      <c r="AL2385" s="236"/>
    </row>
    <row r="2386" spans="1:38" x14ac:dyDescent="0.3">
      <c r="A2386" s="236"/>
      <c r="C2386" s="236"/>
      <c r="X2386" s="236"/>
      <c r="Y2386" s="236"/>
      <c r="AA2386" s="237"/>
      <c r="AJ2386" s="237"/>
      <c r="AL2386" s="236"/>
    </row>
    <row r="2387" spans="1:38" x14ac:dyDescent="0.3">
      <c r="A2387" s="236"/>
      <c r="C2387" s="236"/>
      <c r="X2387" s="236"/>
      <c r="Y2387" s="236"/>
      <c r="AA2387" s="237"/>
      <c r="AJ2387" s="237"/>
      <c r="AL2387" s="236"/>
    </row>
    <row r="2388" spans="1:38" x14ac:dyDescent="0.3">
      <c r="A2388" s="236"/>
      <c r="C2388" s="236"/>
      <c r="X2388" s="236"/>
      <c r="Y2388" s="236"/>
      <c r="AA2388" s="237"/>
      <c r="AJ2388" s="237"/>
      <c r="AL2388" s="236"/>
    </row>
    <row r="2389" spans="1:38" x14ac:dyDescent="0.3">
      <c r="A2389" s="236"/>
      <c r="C2389" s="236"/>
      <c r="X2389" s="236"/>
      <c r="Y2389" s="236"/>
      <c r="AA2389" s="237"/>
      <c r="AJ2389" s="237"/>
      <c r="AL2389" s="236"/>
    </row>
    <row r="2390" spans="1:38" x14ac:dyDescent="0.3">
      <c r="A2390" s="236"/>
      <c r="C2390" s="236"/>
      <c r="X2390" s="236"/>
      <c r="Y2390" s="236"/>
      <c r="AA2390" s="237"/>
      <c r="AJ2390" s="237"/>
      <c r="AL2390" s="236"/>
    </row>
    <row r="2391" spans="1:38" x14ac:dyDescent="0.3">
      <c r="A2391" s="236"/>
      <c r="C2391" s="236"/>
      <c r="X2391" s="236"/>
      <c r="Y2391" s="236"/>
      <c r="AA2391" s="237"/>
      <c r="AJ2391" s="237"/>
      <c r="AL2391" s="236"/>
    </row>
    <row r="2392" spans="1:38" x14ac:dyDescent="0.3">
      <c r="A2392" s="236"/>
      <c r="C2392" s="236"/>
      <c r="X2392" s="236"/>
      <c r="Y2392" s="236"/>
      <c r="AA2392" s="237"/>
      <c r="AJ2392" s="237"/>
      <c r="AL2392" s="236"/>
    </row>
    <row r="2393" spans="1:38" x14ac:dyDescent="0.3">
      <c r="A2393" s="236"/>
      <c r="C2393" s="236"/>
      <c r="X2393" s="236"/>
      <c r="Y2393" s="236"/>
      <c r="AA2393" s="237"/>
      <c r="AJ2393" s="237"/>
      <c r="AL2393" s="236"/>
    </row>
    <row r="2394" spans="1:38" x14ac:dyDescent="0.3">
      <c r="A2394" s="236"/>
      <c r="C2394" s="236"/>
      <c r="X2394" s="236"/>
      <c r="Y2394" s="236"/>
      <c r="AA2394" s="237"/>
      <c r="AJ2394" s="237"/>
      <c r="AL2394" s="236"/>
    </row>
    <row r="2395" spans="1:38" x14ac:dyDescent="0.3">
      <c r="A2395" s="236"/>
      <c r="C2395" s="236"/>
      <c r="X2395" s="236"/>
      <c r="Y2395" s="236"/>
      <c r="AA2395" s="237"/>
      <c r="AJ2395" s="237"/>
      <c r="AL2395" s="236"/>
    </row>
    <row r="2396" spans="1:38" x14ac:dyDescent="0.3">
      <c r="A2396" s="236"/>
      <c r="C2396" s="236"/>
      <c r="X2396" s="236"/>
      <c r="Y2396" s="236"/>
      <c r="AA2396" s="237"/>
      <c r="AJ2396" s="237"/>
      <c r="AL2396" s="236"/>
    </row>
    <row r="2397" spans="1:38" x14ac:dyDescent="0.3">
      <c r="A2397" s="236"/>
      <c r="C2397" s="236"/>
      <c r="X2397" s="236"/>
      <c r="Y2397" s="236"/>
      <c r="AA2397" s="237"/>
      <c r="AJ2397" s="237"/>
      <c r="AL2397" s="236"/>
    </row>
    <row r="2398" spans="1:38" x14ac:dyDescent="0.3">
      <c r="A2398" s="236"/>
      <c r="C2398" s="236"/>
      <c r="X2398" s="236"/>
      <c r="Y2398" s="236"/>
      <c r="AA2398" s="237"/>
      <c r="AJ2398" s="237"/>
      <c r="AL2398" s="236"/>
    </row>
    <row r="2399" spans="1:38" x14ac:dyDescent="0.3">
      <c r="A2399" s="236"/>
      <c r="C2399" s="236"/>
      <c r="X2399" s="236"/>
      <c r="Y2399" s="236"/>
      <c r="AA2399" s="237"/>
      <c r="AJ2399" s="237"/>
      <c r="AL2399" s="236"/>
    </row>
    <row r="2400" spans="1:38" x14ac:dyDescent="0.3">
      <c r="A2400" s="236"/>
      <c r="C2400" s="236"/>
      <c r="X2400" s="236"/>
      <c r="Y2400" s="236"/>
      <c r="AA2400" s="237"/>
      <c r="AJ2400" s="237"/>
      <c r="AL2400" s="236"/>
    </row>
    <row r="2401" spans="1:38" x14ac:dyDescent="0.3">
      <c r="A2401" s="236"/>
      <c r="C2401" s="236"/>
      <c r="X2401" s="236"/>
      <c r="Y2401" s="236"/>
      <c r="AA2401" s="237"/>
      <c r="AJ2401" s="237"/>
      <c r="AL2401" s="236"/>
    </row>
    <row r="2402" spans="1:38" x14ac:dyDescent="0.3">
      <c r="A2402" s="236"/>
      <c r="C2402" s="236"/>
      <c r="X2402" s="236"/>
      <c r="Y2402" s="236"/>
      <c r="AA2402" s="237"/>
      <c r="AJ2402" s="237"/>
      <c r="AL2402" s="236"/>
    </row>
    <row r="2403" spans="1:38" x14ac:dyDescent="0.3">
      <c r="A2403" s="236"/>
      <c r="C2403" s="236"/>
      <c r="X2403" s="236"/>
      <c r="Y2403" s="236"/>
      <c r="AA2403" s="237"/>
      <c r="AJ2403" s="237"/>
      <c r="AL2403" s="236"/>
    </row>
    <row r="2404" spans="1:38" x14ac:dyDescent="0.3">
      <c r="A2404" s="236"/>
      <c r="C2404" s="236"/>
      <c r="X2404" s="236"/>
      <c r="Y2404" s="236"/>
      <c r="AA2404" s="237"/>
      <c r="AJ2404" s="237"/>
      <c r="AL2404" s="236"/>
    </row>
    <row r="2405" spans="1:38" x14ac:dyDescent="0.3">
      <c r="A2405" s="236"/>
      <c r="C2405" s="236"/>
      <c r="X2405" s="236"/>
      <c r="Y2405" s="236"/>
      <c r="AA2405" s="237"/>
      <c r="AJ2405" s="237"/>
      <c r="AL2405" s="236"/>
    </row>
    <row r="2406" spans="1:38" x14ac:dyDescent="0.3">
      <c r="A2406" s="236"/>
      <c r="C2406" s="236"/>
      <c r="X2406" s="236"/>
      <c r="Y2406" s="236"/>
      <c r="AA2406" s="237"/>
      <c r="AJ2406" s="237"/>
      <c r="AL2406" s="236"/>
    </row>
    <row r="2407" spans="1:38" x14ac:dyDescent="0.3">
      <c r="A2407" s="236"/>
      <c r="C2407" s="236"/>
      <c r="X2407" s="236"/>
      <c r="Y2407" s="236"/>
      <c r="AA2407" s="237"/>
      <c r="AJ2407" s="237"/>
      <c r="AL2407" s="236"/>
    </row>
    <row r="2408" spans="1:38" x14ac:dyDescent="0.3">
      <c r="A2408" s="236"/>
      <c r="C2408" s="236"/>
      <c r="X2408" s="236"/>
      <c r="Y2408" s="236"/>
      <c r="AA2408" s="237"/>
      <c r="AJ2408" s="237"/>
      <c r="AL2408" s="236"/>
    </row>
    <row r="2409" spans="1:38" x14ac:dyDescent="0.3">
      <c r="A2409" s="236"/>
      <c r="C2409" s="236"/>
      <c r="X2409" s="236"/>
      <c r="Y2409" s="236"/>
      <c r="AA2409" s="237"/>
      <c r="AJ2409" s="237"/>
      <c r="AL2409" s="236"/>
    </row>
    <row r="2410" spans="1:38" x14ac:dyDescent="0.3">
      <c r="A2410" s="236"/>
      <c r="C2410" s="236"/>
      <c r="X2410" s="236"/>
      <c r="Y2410" s="236"/>
      <c r="AA2410" s="237"/>
      <c r="AJ2410" s="237"/>
      <c r="AL2410" s="236"/>
    </row>
    <row r="2411" spans="1:38" x14ac:dyDescent="0.3">
      <c r="A2411" s="236"/>
      <c r="C2411" s="236"/>
      <c r="X2411" s="236"/>
      <c r="Y2411" s="236"/>
      <c r="AA2411" s="237"/>
      <c r="AJ2411" s="237"/>
      <c r="AL2411" s="236"/>
    </row>
    <row r="2412" spans="1:38" x14ac:dyDescent="0.3">
      <c r="A2412" s="236"/>
      <c r="C2412" s="236"/>
      <c r="X2412" s="236"/>
      <c r="Y2412" s="236"/>
      <c r="AA2412" s="237"/>
      <c r="AJ2412" s="237"/>
      <c r="AL2412" s="236"/>
    </row>
    <row r="2413" spans="1:38" x14ac:dyDescent="0.3">
      <c r="A2413" s="236"/>
      <c r="C2413" s="236"/>
      <c r="X2413" s="236"/>
      <c r="Y2413" s="236"/>
      <c r="AA2413" s="237"/>
      <c r="AJ2413" s="237"/>
      <c r="AL2413" s="236"/>
    </row>
    <row r="2414" spans="1:38" x14ac:dyDescent="0.3">
      <c r="A2414" s="236"/>
      <c r="C2414" s="236"/>
      <c r="X2414" s="236"/>
      <c r="Y2414" s="236"/>
      <c r="AA2414" s="237"/>
      <c r="AJ2414" s="237"/>
      <c r="AL2414" s="236"/>
    </row>
    <row r="2415" spans="1:38" x14ac:dyDescent="0.3">
      <c r="A2415" s="236"/>
      <c r="C2415" s="236"/>
      <c r="X2415" s="236"/>
      <c r="Y2415" s="236"/>
      <c r="AA2415" s="237"/>
      <c r="AJ2415" s="237"/>
      <c r="AL2415" s="236"/>
    </row>
    <row r="2416" spans="1:38" x14ac:dyDescent="0.3">
      <c r="A2416" s="236"/>
      <c r="C2416" s="236"/>
      <c r="X2416" s="236"/>
      <c r="Y2416" s="236"/>
      <c r="AA2416" s="237"/>
      <c r="AJ2416" s="237"/>
      <c r="AL2416" s="236"/>
    </row>
    <row r="2417" spans="1:38" x14ac:dyDescent="0.3">
      <c r="A2417" s="236"/>
      <c r="C2417" s="236"/>
      <c r="X2417" s="236"/>
      <c r="Y2417" s="236"/>
      <c r="AA2417" s="237"/>
      <c r="AJ2417" s="237"/>
      <c r="AL2417" s="236"/>
    </row>
    <row r="2418" spans="1:38" x14ac:dyDescent="0.3">
      <c r="A2418" s="236"/>
      <c r="C2418" s="236"/>
      <c r="X2418" s="236"/>
      <c r="Y2418" s="236"/>
      <c r="AA2418" s="237"/>
      <c r="AJ2418" s="237"/>
      <c r="AL2418" s="236"/>
    </row>
    <row r="2419" spans="1:38" x14ac:dyDescent="0.3">
      <c r="A2419" s="236"/>
      <c r="C2419" s="236"/>
      <c r="X2419" s="236"/>
      <c r="Y2419" s="236"/>
      <c r="AA2419" s="237"/>
      <c r="AJ2419" s="237"/>
      <c r="AL2419" s="236"/>
    </row>
    <row r="2420" spans="1:38" x14ac:dyDescent="0.3">
      <c r="A2420" s="236"/>
      <c r="C2420" s="236"/>
      <c r="X2420" s="236"/>
      <c r="Y2420" s="236"/>
      <c r="AA2420" s="237"/>
      <c r="AJ2420" s="237"/>
      <c r="AL2420" s="236"/>
    </row>
    <row r="2421" spans="1:38" x14ac:dyDescent="0.3">
      <c r="A2421" s="236"/>
      <c r="C2421" s="236"/>
      <c r="X2421" s="236"/>
      <c r="Y2421" s="236"/>
      <c r="AA2421" s="237"/>
      <c r="AJ2421" s="237"/>
      <c r="AL2421" s="236"/>
    </row>
    <row r="2422" spans="1:38" x14ac:dyDescent="0.3">
      <c r="A2422" s="236"/>
      <c r="C2422" s="236"/>
      <c r="X2422" s="236"/>
      <c r="Y2422" s="236"/>
      <c r="AA2422" s="237"/>
      <c r="AJ2422" s="237"/>
      <c r="AL2422" s="236"/>
    </row>
    <row r="2423" spans="1:38" x14ac:dyDescent="0.3">
      <c r="A2423" s="236"/>
      <c r="C2423" s="236"/>
      <c r="X2423" s="236"/>
      <c r="Y2423" s="236"/>
      <c r="AA2423" s="237"/>
      <c r="AJ2423" s="237"/>
      <c r="AL2423" s="236"/>
    </row>
    <row r="2424" spans="1:38" x14ac:dyDescent="0.3">
      <c r="A2424" s="236"/>
      <c r="C2424" s="236"/>
      <c r="X2424" s="236"/>
      <c r="Y2424" s="236"/>
      <c r="AA2424" s="237"/>
      <c r="AJ2424" s="237"/>
      <c r="AL2424" s="236"/>
    </row>
    <row r="2425" spans="1:38" x14ac:dyDescent="0.3">
      <c r="A2425" s="236"/>
      <c r="C2425" s="236"/>
      <c r="X2425" s="236"/>
      <c r="Y2425" s="236"/>
      <c r="AA2425" s="237"/>
      <c r="AJ2425" s="237"/>
      <c r="AL2425" s="236"/>
    </row>
    <row r="2426" spans="1:38" x14ac:dyDescent="0.3">
      <c r="A2426" s="236"/>
      <c r="C2426" s="236"/>
      <c r="X2426" s="236"/>
      <c r="Y2426" s="236"/>
      <c r="AA2426" s="237"/>
      <c r="AJ2426" s="237"/>
      <c r="AL2426" s="236"/>
    </row>
    <row r="2427" spans="1:38" x14ac:dyDescent="0.3">
      <c r="A2427" s="236"/>
      <c r="C2427" s="236"/>
      <c r="X2427" s="236"/>
      <c r="Y2427" s="236"/>
      <c r="AA2427" s="237"/>
      <c r="AJ2427" s="237"/>
      <c r="AL2427" s="236"/>
    </row>
    <row r="2428" spans="1:38" x14ac:dyDescent="0.3">
      <c r="A2428" s="236"/>
      <c r="C2428" s="236"/>
      <c r="X2428" s="236"/>
      <c r="Y2428" s="236"/>
      <c r="AA2428" s="237"/>
      <c r="AJ2428" s="237"/>
      <c r="AL2428" s="236"/>
    </row>
    <row r="2429" spans="1:38" x14ac:dyDescent="0.3">
      <c r="A2429" s="236"/>
      <c r="C2429" s="236"/>
      <c r="X2429" s="236"/>
      <c r="Y2429" s="236"/>
      <c r="AA2429" s="237"/>
      <c r="AJ2429" s="237"/>
      <c r="AL2429" s="236"/>
    </row>
    <row r="2430" spans="1:38" x14ac:dyDescent="0.3">
      <c r="A2430" s="236"/>
      <c r="C2430" s="236"/>
      <c r="X2430" s="236"/>
      <c r="Y2430" s="236"/>
      <c r="AA2430" s="237"/>
      <c r="AJ2430" s="237"/>
      <c r="AL2430" s="236"/>
    </row>
    <row r="2431" spans="1:38" x14ac:dyDescent="0.3">
      <c r="A2431" s="236"/>
      <c r="C2431" s="236"/>
      <c r="X2431" s="236"/>
      <c r="Y2431" s="236"/>
      <c r="AA2431" s="237"/>
      <c r="AJ2431" s="237"/>
      <c r="AL2431" s="236"/>
    </row>
    <row r="2432" spans="1:38" x14ac:dyDescent="0.3">
      <c r="A2432" s="236"/>
      <c r="C2432" s="236"/>
      <c r="X2432" s="236"/>
      <c r="Y2432" s="236"/>
      <c r="AA2432" s="237"/>
      <c r="AJ2432" s="237"/>
      <c r="AL2432" s="236"/>
    </row>
    <row r="2433" spans="1:38" x14ac:dyDescent="0.3">
      <c r="A2433" s="236"/>
      <c r="C2433" s="236"/>
      <c r="X2433" s="236"/>
      <c r="Y2433" s="236"/>
      <c r="AA2433" s="237"/>
      <c r="AJ2433" s="237"/>
      <c r="AL2433" s="236"/>
    </row>
    <row r="2434" spans="1:38" x14ac:dyDescent="0.3">
      <c r="A2434" s="236"/>
      <c r="C2434" s="236"/>
      <c r="X2434" s="236"/>
      <c r="Y2434" s="236"/>
      <c r="AA2434" s="237"/>
      <c r="AJ2434" s="237"/>
      <c r="AL2434" s="236"/>
    </row>
    <row r="2435" spans="1:38" x14ac:dyDescent="0.3">
      <c r="A2435" s="236"/>
      <c r="C2435" s="236"/>
      <c r="X2435" s="236"/>
      <c r="Y2435" s="236"/>
      <c r="AA2435" s="237"/>
      <c r="AJ2435" s="237"/>
      <c r="AL2435" s="236"/>
    </row>
    <row r="2436" spans="1:38" x14ac:dyDescent="0.3">
      <c r="A2436" s="236"/>
      <c r="C2436" s="236"/>
      <c r="X2436" s="236"/>
      <c r="Y2436" s="236"/>
      <c r="AA2436" s="237"/>
      <c r="AJ2436" s="237"/>
      <c r="AL2436" s="236"/>
    </row>
    <row r="2437" spans="1:38" x14ac:dyDescent="0.3">
      <c r="A2437" s="236"/>
      <c r="C2437" s="236"/>
      <c r="X2437" s="236"/>
      <c r="Y2437" s="236"/>
      <c r="AA2437" s="237"/>
      <c r="AJ2437" s="237"/>
      <c r="AL2437" s="236"/>
    </row>
    <row r="2438" spans="1:38" x14ac:dyDescent="0.3">
      <c r="A2438" s="236"/>
      <c r="C2438" s="236"/>
      <c r="X2438" s="236"/>
      <c r="Y2438" s="236"/>
      <c r="AA2438" s="237"/>
      <c r="AJ2438" s="237"/>
      <c r="AL2438" s="236"/>
    </row>
    <row r="2439" spans="1:38" x14ac:dyDescent="0.3">
      <c r="A2439" s="236"/>
      <c r="C2439" s="236"/>
      <c r="X2439" s="236"/>
      <c r="Y2439" s="236"/>
      <c r="AA2439" s="237"/>
      <c r="AJ2439" s="237"/>
      <c r="AL2439" s="236"/>
    </row>
    <row r="2440" spans="1:38" x14ac:dyDescent="0.3">
      <c r="A2440" s="236"/>
      <c r="C2440" s="236"/>
      <c r="X2440" s="236"/>
      <c r="Y2440" s="236"/>
      <c r="AA2440" s="237"/>
      <c r="AJ2440" s="237"/>
      <c r="AL2440" s="236"/>
    </row>
    <row r="2441" spans="1:38" x14ac:dyDescent="0.3">
      <c r="A2441" s="236"/>
      <c r="C2441" s="236"/>
      <c r="X2441" s="236"/>
      <c r="Y2441" s="236"/>
      <c r="AA2441" s="237"/>
      <c r="AJ2441" s="237"/>
      <c r="AL2441" s="236"/>
    </row>
    <row r="2442" spans="1:38" x14ac:dyDescent="0.3">
      <c r="A2442" s="236"/>
      <c r="C2442" s="236"/>
      <c r="X2442" s="236"/>
      <c r="Y2442" s="236"/>
      <c r="AA2442" s="237"/>
      <c r="AJ2442" s="237"/>
      <c r="AL2442" s="236"/>
    </row>
    <row r="2443" spans="1:38" x14ac:dyDescent="0.3">
      <c r="A2443" s="236"/>
      <c r="C2443" s="236"/>
      <c r="X2443" s="236"/>
      <c r="Y2443" s="236"/>
      <c r="AA2443" s="237"/>
      <c r="AJ2443" s="237"/>
      <c r="AL2443" s="236"/>
    </row>
    <row r="2444" spans="1:38" x14ac:dyDescent="0.3">
      <c r="A2444" s="236"/>
      <c r="C2444" s="236"/>
      <c r="X2444" s="236"/>
      <c r="Y2444" s="236"/>
      <c r="AA2444" s="237"/>
      <c r="AJ2444" s="237"/>
      <c r="AL2444" s="236"/>
    </row>
    <row r="2445" spans="1:38" x14ac:dyDescent="0.3">
      <c r="A2445" s="236"/>
      <c r="C2445" s="236"/>
      <c r="X2445" s="236"/>
      <c r="Y2445" s="236"/>
      <c r="AA2445" s="237"/>
      <c r="AJ2445" s="237"/>
      <c r="AL2445" s="236"/>
    </row>
    <row r="2446" spans="1:38" x14ac:dyDescent="0.3">
      <c r="A2446" s="236"/>
      <c r="C2446" s="236"/>
      <c r="X2446" s="236"/>
      <c r="Y2446" s="236"/>
      <c r="AA2446" s="237"/>
      <c r="AJ2446" s="237"/>
      <c r="AL2446" s="236"/>
    </row>
    <row r="2447" spans="1:38" x14ac:dyDescent="0.3">
      <c r="A2447" s="236"/>
      <c r="C2447" s="236"/>
      <c r="X2447" s="236"/>
      <c r="Y2447" s="236"/>
      <c r="AA2447" s="237"/>
      <c r="AJ2447" s="237"/>
      <c r="AL2447" s="236"/>
    </row>
    <row r="2448" spans="1:38" x14ac:dyDescent="0.3">
      <c r="A2448" s="236"/>
      <c r="C2448" s="236"/>
      <c r="X2448" s="236"/>
      <c r="Y2448" s="236"/>
      <c r="AA2448" s="237"/>
      <c r="AJ2448" s="237"/>
      <c r="AL2448" s="236"/>
    </row>
    <row r="2449" spans="1:38" x14ac:dyDescent="0.3">
      <c r="A2449" s="236"/>
      <c r="C2449" s="236"/>
      <c r="X2449" s="236"/>
      <c r="Y2449" s="236"/>
      <c r="AA2449" s="237"/>
      <c r="AJ2449" s="237"/>
      <c r="AL2449" s="236"/>
    </row>
    <row r="2450" spans="1:38" x14ac:dyDescent="0.3">
      <c r="A2450" s="236"/>
      <c r="C2450" s="236"/>
      <c r="X2450" s="236"/>
      <c r="Y2450" s="236"/>
      <c r="AA2450" s="237"/>
      <c r="AJ2450" s="237"/>
      <c r="AL2450" s="236"/>
    </row>
    <row r="2451" spans="1:38" x14ac:dyDescent="0.3">
      <c r="A2451" s="236"/>
      <c r="C2451" s="236"/>
      <c r="X2451" s="236"/>
      <c r="Y2451" s="236"/>
      <c r="AA2451" s="237"/>
      <c r="AJ2451" s="237"/>
      <c r="AL2451" s="236"/>
    </row>
    <row r="2452" spans="1:38" x14ac:dyDescent="0.3">
      <c r="A2452" s="236"/>
      <c r="C2452" s="236"/>
      <c r="X2452" s="236"/>
      <c r="Y2452" s="236"/>
      <c r="AA2452" s="237"/>
      <c r="AJ2452" s="237"/>
      <c r="AL2452" s="236"/>
    </row>
    <row r="2453" spans="1:38" x14ac:dyDescent="0.3">
      <c r="A2453" s="236"/>
      <c r="C2453" s="236"/>
      <c r="X2453" s="236"/>
      <c r="Y2453" s="236"/>
      <c r="AA2453" s="237"/>
      <c r="AJ2453" s="237"/>
      <c r="AL2453" s="236"/>
    </row>
    <row r="2454" spans="1:38" x14ac:dyDescent="0.3">
      <c r="A2454" s="236"/>
      <c r="C2454" s="236"/>
      <c r="X2454" s="236"/>
      <c r="Y2454" s="236"/>
      <c r="AA2454" s="237"/>
      <c r="AJ2454" s="237"/>
      <c r="AL2454" s="236"/>
    </row>
    <row r="2455" spans="1:38" x14ac:dyDescent="0.3">
      <c r="A2455" s="236"/>
      <c r="C2455" s="236"/>
      <c r="X2455" s="236"/>
      <c r="Y2455" s="236"/>
      <c r="AA2455" s="237"/>
      <c r="AJ2455" s="237"/>
      <c r="AL2455" s="236"/>
    </row>
    <row r="2456" spans="1:38" x14ac:dyDescent="0.3">
      <c r="A2456" s="236"/>
      <c r="C2456" s="236"/>
      <c r="X2456" s="236"/>
      <c r="Y2456" s="236"/>
      <c r="AA2456" s="237"/>
      <c r="AJ2456" s="237"/>
      <c r="AL2456" s="236"/>
    </row>
    <row r="2457" spans="1:38" x14ac:dyDescent="0.3">
      <c r="A2457" s="236"/>
      <c r="C2457" s="236"/>
      <c r="X2457" s="236"/>
      <c r="Y2457" s="236"/>
      <c r="AA2457" s="237"/>
      <c r="AJ2457" s="237"/>
      <c r="AL2457" s="236"/>
    </row>
    <row r="2458" spans="1:38" x14ac:dyDescent="0.3">
      <c r="A2458" s="236"/>
      <c r="C2458" s="236"/>
      <c r="X2458" s="236"/>
      <c r="Y2458" s="236"/>
      <c r="AA2458" s="237"/>
      <c r="AJ2458" s="237"/>
      <c r="AL2458" s="236"/>
    </row>
    <row r="2459" spans="1:38" x14ac:dyDescent="0.3">
      <c r="A2459" s="236"/>
      <c r="C2459" s="236"/>
      <c r="X2459" s="236"/>
      <c r="Y2459" s="236"/>
      <c r="AA2459" s="237"/>
      <c r="AJ2459" s="237"/>
      <c r="AL2459" s="236"/>
    </row>
    <row r="2460" spans="1:38" x14ac:dyDescent="0.3">
      <c r="A2460" s="236"/>
      <c r="C2460" s="236"/>
      <c r="X2460" s="236"/>
      <c r="Y2460" s="236"/>
      <c r="AA2460" s="237"/>
      <c r="AJ2460" s="237"/>
      <c r="AL2460" s="236"/>
    </row>
    <row r="2461" spans="1:38" x14ac:dyDescent="0.3">
      <c r="A2461" s="236"/>
      <c r="C2461" s="236"/>
      <c r="X2461" s="236"/>
      <c r="Y2461" s="236"/>
      <c r="AA2461" s="237"/>
      <c r="AJ2461" s="237"/>
      <c r="AL2461" s="236"/>
    </row>
    <row r="2462" spans="1:38" x14ac:dyDescent="0.3">
      <c r="A2462" s="236"/>
      <c r="C2462" s="236"/>
      <c r="X2462" s="236"/>
      <c r="Y2462" s="236"/>
      <c r="AA2462" s="237"/>
      <c r="AJ2462" s="237"/>
      <c r="AL2462" s="236"/>
    </row>
    <row r="2463" spans="1:38" x14ac:dyDescent="0.3">
      <c r="A2463" s="236"/>
      <c r="C2463" s="236"/>
      <c r="X2463" s="236"/>
      <c r="Y2463" s="236"/>
      <c r="AA2463" s="237"/>
      <c r="AJ2463" s="237"/>
      <c r="AL2463" s="236"/>
    </row>
    <row r="2464" spans="1:38" x14ac:dyDescent="0.3">
      <c r="A2464" s="236"/>
      <c r="C2464" s="236"/>
      <c r="X2464" s="236"/>
      <c r="Y2464" s="236"/>
      <c r="AA2464" s="237"/>
      <c r="AJ2464" s="237"/>
      <c r="AL2464" s="236"/>
    </row>
    <row r="2465" spans="1:38" x14ac:dyDescent="0.3">
      <c r="A2465" s="236"/>
      <c r="C2465" s="236"/>
      <c r="X2465" s="236"/>
      <c r="Y2465" s="236"/>
      <c r="AA2465" s="237"/>
      <c r="AJ2465" s="237"/>
      <c r="AL2465" s="236"/>
    </row>
    <row r="2466" spans="1:38" x14ac:dyDescent="0.3">
      <c r="A2466" s="236"/>
      <c r="C2466" s="236"/>
      <c r="X2466" s="236"/>
      <c r="Y2466" s="236"/>
      <c r="AA2466" s="237"/>
      <c r="AJ2466" s="237"/>
      <c r="AL2466" s="236"/>
    </row>
    <row r="2467" spans="1:38" x14ac:dyDescent="0.3">
      <c r="A2467" s="236"/>
      <c r="C2467" s="236"/>
      <c r="X2467" s="236"/>
      <c r="Y2467" s="236"/>
      <c r="AA2467" s="237"/>
      <c r="AJ2467" s="237"/>
      <c r="AL2467" s="236"/>
    </row>
    <row r="2468" spans="1:38" x14ac:dyDescent="0.3">
      <c r="A2468" s="236"/>
      <c r="C2468" s="236"/>
      <c r="X2468" s="236"/>
      <c r="Y2468" s="236"/>
      <c r="AA2468" s="237"/>
      <c r="AJ2468" s="237"/>
      <c r="AL2468" s="236"/>
    </row>
    <row r="2469" spans="1:38" x14ac:dyDescent="0.3">
      <c r="A2469" s="236"/>
      <c r="C2469" s="236"/>
      <c r="X2469" s="236"/>
      <c r="Y2469" s="236"/>
      <c r="AA2469" s="237"/>
      <c r="AJ2469" s="237"/>
      <c r="AL2469" s="236"/>
    </row>
    <row r="2470" spans="1:38" x14ac:dyDescent="0.3">
      <c r="A2470" s="236"/>
      <c r="C2470" s="236"/>
      <c r="X2470" s="236"/>
      <c r="Y2470" s="236"/>
      <c r="AA2470" s="237"/>
      <c r="AJ2470" s="237"/>
      <c r="AL2470" s="236"/>
    </row>
    <row r="2471" spans="1:38" x14ac:dyDescent="0.3">
      <c r="A2471" s="236"/>
      <c r="C2471" s="236"/>
      <c r="X2471" s="236"/>
      <c r="Y2471" s="236"/>
      <c r="AA2471" s="237"/>
      <c r="AJ2471" s="237"/>
      <c r="AL2471" s="236"/>
    </row>
    <row r="2472" spans="1:38" x14ac:dyDescent="0.3">
      <c r="A2472" s="236"/>
      <c r="C2472" s="236"/>
      <c r="X2472" s="236"/>
      <c r="Y2472" s="236"/>
      <c r="AA2472" s="237"/>
      <c r="AJ2472" s="237"/>
      <c r="AL2472" s="236"/>
    </row>
    <row r="2473" spans="1:38" x14ac:dyDescent="0.3">
      <c r="A2473" s="236"/>
      <c r="C2473" s="236"/>
      <c r="X2473" s="236"/>
      <c r="Y2473" s="236"/>
      <c r="AA2473" s="237"/>
      <c r="AJ2473" s="237"/>
      <c r="AL2473" s="236"/>
    </row>
    <row r="2474" spans="1:38" x14ac:dyDescent="0.3">
      <c r="A2474" s="236"/>
      <c r="C2474" s="236"/>
      <c r="X2474" s="236"/>
      <c r="Y2474" s="236"/>
      <c r="AA2474" s="237"/>
      <c r="AJ2474" s="237"/>
      <c r="AL2474" s="236"/>
    </row>
    <row r="2475" spans="1:38" x14ac:dyDescent="0.3">
      <c r="A2475" s="236"/>
      <c r="C2475" s="236"/>
      <c r="X2475" s="236"/>
      <c r="Y2475" s="236"/>
      <c r="AA2475" s="237"/>
      <c r="AJ2475" s="237"/>
      <c r="AL2475" s="236"/>
    </row>
    <row r="2476" spans="1:38" x14ac:dyDescent="0.3">
      <c r="A2476" s="236"/>
      <c r="C2476" s="236"/>
      <c r="X2476" s="236"/>
      <c r="Y2476" s="236"/>
      <c r="AA2476" s="237"/>
      <c r="AJ2476" s="237"/>
      <c r="AL2476" s="236"/>
    </row>
    <row r="2477" spans="1:38" x14ac:dyDescent="0.3">
      <c r="A2477" s="236"/>
      <c r="C2477" s="236"/>
      <c r="X2477" s="236"/>
      <c r="Y2477" s="236"/>
      <c r="AA2477" s="237"/>
      <c r="AJ2477" s="237"/>
      <c r="AL2477" s="236"/>
    </row>
    <row r="2478" spans="1:38" x14ac:dyDescent="0.3">
      <c r="A2478" s="236"/>
      <c r="C2478" s="236"/>
      <c r="X2478" s="236"/>
      <c r="Y2478" s="236"/>
      <c r="AA2478" s="237"/>
      <c r="AJ2478" s="237"/>
      <c r="AL2478" s="236"/>
    </row>
    <row r="2479" spans="1:38" x14ac:dyDescent="0.3">
      <c r="A2479" s="236"/>
      <c r="C2479" s="236"/>
      <c r="X2479" s="236"/>
      <c r="Y2479" s="236"/>
      <c r="AA2479" s="237"/>
      <c r="AJ2479" s="237"/>
      <c r="AL2479" s="236"/>
    </row>
    <row r="2480" spans="1:38" x14ac:dyDescent="0.3">
      <c r="A2480" s="236"/>
      <c r="C2480" s="236"/>
      <c r="X2480" s="236"/>
      <c r="Y2480" s="236"/>
      <c r="AA2480" s="237"/>
      <c r="AJ2480" s="237"/>
      <c r="AL2480" s="236"/>
    </row>
    <row r="2481" spans="1:38" x14ac:dyDescent="0.3">
      <c r="A2481" s="236"/>
      <c r="C2481" s="236"/>
      <c r="X2481" s="236"/>
      <c r="Y2481" s="236"/>
      <c r="AA2481" s="237"/>
      <c r="AJ2481" s="237"/>
      <c r="AL2481" s="236"/>
    </row>
    <row r="2482" spans="1:38" x14ac:dyDescent="0.3">
      <c r="A2482" s="236"/>
      <c r="C2482" s="236"/>
      <c r="X2482" s="236"/>
      <c r="Y2482" s="236"/>
      <c r="AA2482" s="237"/>
      <c r="AJ2482" s="237"/>
      <c r="AL2482" s="236"/>
    </row>
    <row r="2483" spans="1:38" x14ac:dyDescent="0.3">
      <c r="A2483" s="236"/>
      <c r="C2483" s="236"/>
      <c r="X2483" s="236"/>
      <c r="Y2483" s="236"/>
      <c r="AA2483" s="237"/>
      <c r="AJ2483" s="237"/>
      <c r="AL2483" s="236"/>
    </row>
    <row r="2484" spans="1:38" x14ac:dyDescent="0.3">
      <c r="A2484" s="236"/>
      <c r="C2484" s="236"/>
      <c r="X2484" s="236"/>
      <c r="Y2484" s="236"/>
      <c r="AA2484" s="237"/>
      <c r="AJ2484" s="237"/>
      <c r="AL2484" s="236"/>
    </row>
    <row r="2485" spans="1:38" x14ac:dyDescent="0.3">
      <c r="A2485" s="236"/>
      <c r="C2485" s="236"/>
      <c r="X2485" s="236"/>
      <c r="Y2485" s="236"/>
      <c r="AA2485" s="237"/>
      <c r="AJ2485" s="237"/>
      <c r="AL2485" s="236"/>
    </row>
    <row r="2486" spans="1:38" x14ac:dyDescent="0.3">
      <c r="A2486" s="236"/>
      <c r="C2486" s="236"/>
      <c r="X2486" s="236"/>
      <c r="Y2486" s="236"/>
      <c r="AA2486" s="237"/>
      <c r="AJ2486" s="237"/>
      <c r="AL2486" s="236"/>
    </row>
    <row r="2487" spans="1:38" x14ac:dyDescent="0.3">
      <c r="A2487" s="236"/>
      <c r="C2487" s="236"/>
      <c r="X2487" s="236"/>
      <c r="Y2487" s="236"/>
      <c r="AA2487" s="237"/>
      <c r="AJ2487" s="237"/>
      <c r="AL2487" s="236"/>
    </row>
    <row r="2488" spans="1:38" x14ac:dyDescent="0.3">
      <c r="A2488" s="236"/>
      <c r="C2488" s="236"/>
      <c r="X2488" s="236"/>
      <c r="Y2488" s="236"/>
      <c r="AA2488" s="237"/>
      <c r="AJ2488" s="237"/>
      <c r="AL2488" s="236"/>
    </row>
    <row r="2489" spans="1:38" x14ac:dyDescent="0.3">
      <c r="A2489" s="236"/>
      <c r="C2489" s="236"/>
      <c r="X2489" s="236"/>
      <c r="Y2489" s="236"/>
      <c r="AA2489" s="237"/>
      <c r="AJ2489" s="237"/>
      <c r="AL2489" s="236"/>
    </row>
    <row r="2490" spans="1:38" x14ac:dyDescent="0.3">
      <c r="A2490" s="236"/>
      <c r="C2490" s="236"/>
      <c r="X2490" s="236"/>
      <c r="Y2490" s="236"/>
      <c r="AA2490" s="237"/>
      <c r="AJ2490" s="237"/>
      <c r="AL2490" s="236"/>
    </row>
    <row r="2491" spans="1:38" x14ac:dyDescent="0.3">
      <c r="A2491" s="236"/>
      <c r="C2491" s="236"/>
      <c r="X2491" s="236"/>
      <c r="Y2491" s="236"/>
      <c r="AA2491" s="237"/>
      <c r="AJ2491" s="237"/>
      <c r="AL2491" s="236"/>
    </row>
    <row r="2492" spans="1:38" x14ac:dyDescent="0.3">
      <c r="A2492" s="236"/>
      <c r="C2492" s="236"/>
      <c r="X2492" s="236"/>
      <c r="Y2492" s="236"/>
      <c r="AA2492" s="237"/>
      <c r="AJ2492" s="237"/>
      <c r="AL2492" s="236"/>
    </row>
    <row r="2493" spans="1:38" x14ac:dyDescent="0.3">
      <c r="A2493" s="236"/>
      <c r="C2493" s="236"/>
      <c r="X2493" s="236"/>
      <c r="Y2493" s="236"/>
      <c r="AA2493" s="237"/>
      <c r="AJ2493" s="237"/>
      <c r="AL2493" s="236"/>
    </row>
    <row r="2494" spans="1:38" x14ac:dyDescent="0.3">
      <c r="A2494" s="236"/>
      <c r="C2494" s="236"/>
      <c r="X2494" s="236"/>
      <c r="Y2494" s="236"/>
      <c r="AA2494" s="237"/>
      <c r="AJ2494" s="237"/>
      <c r="AL2494" s="236"/>
    </row>
    <row r="2495" spans="1:38" x14ac:dyDescent="0.3">
      <c r="A2495" s="236"/>
      <c r="C2495" s="236"/>
      <c r="X2495" s="236"/>
      <c r="Y2495" s="236"/>
      <c r="AA2495" s="237"/>
      <c r="AJ2495" s="237"/>
      <c r="AL2495" s="236"/>
    </row>
    <row r="2496" spans="1:38" x14ac:dyDescent="0.3">
      <c r="A2496" s="236"/>
      <c r="C2496" s="236"/>
      <c r="X2496" s="236"/>
      <c r="Y2496" s="236"/>
      <c r="AA2496" s="237"/>
      <c r="AJ2496" s="237"/>
      <c r="AL2496" s="236"/>
    </row>
    <row r="2497" spans="1:38" x14ac:dyDescent="0.3">
      <c r="A2497" s="236"/>
      <c r="C2497" s="236"/>
      <c r="X2497" s="236"/>
      <c r="Y2497" s="236"/>
      <c r="AA2497" s="237"/>
      <c r="AJ2497" s="237"/>
      <c r="AL2497" s="236"/>
    </row>
    <row r="2498" spans="1:38" x14ac:dyDescent="0.3">
      <c r="A2498" s="236"/>
      <c r="C2498" s="236"/>
      <c r="X2498" s="236"/>
      <c r="Y2498" s="236"/>
      <c r="AA2498" s="237"/>
      <c r="AJ2498" s="237"/>
      <c r="AL2498" s="236"/>
    </row>
    <row r="2499" spans="1:38" x14ac:dyDescent="0.3">
      <c r="A2499" s="236"/>
      <c r="C2499" s="236"/>
      <c r="X2499" s="236"/>
      <c r="Y2499" s="236"/>
      <c r="AA2499" s="237"/>
      <c r="AJ2499" s="237"/>
      <c r="AL2499" s="236"/>
    </row>
    <row r="2500" spans="1:38" x14ac:dyDescent="0.3">
      <c r="A2500" s="236"/>
      <c r="C2500" s="236"/>
      <c r="X2500" s="236"/>
      <c r="Y2500" s="236"/>
      <c r="AA2500" s="237"/>
      <c r="AJ2500" s="237"/>
      <c r="AL2500" s="236"/>
    </row>
    <row r="2501" spans="1:38" x14ac:dyDescent="0.3">
      <c r="A2501" s="236"/>
      <c r="C2501" s="236"/>
      <c r="X2501" s="236"/>
      <c r="Y2501" s="236"/>
      <c r="AA2501" s="237"/>
      <c r="AJ2501" s="237"/>
      <c r="AL2501" s="236"/>
    </row>
    <row r="2502" spans="1:38" x14ac:dyDescent="0.3">
      <c r="A2502" s="236"/>
      <c r="C2502" s="236"/>
      <c r="X2502" s="236"/>
      <c r="Y2502" s="236"/>
      <c r="AA2502" s="237"/>
      <c r="AJ2502" s="237"/>
      <c r="AL2502" s="236"/>
    </row>
    <row r="2503" spans="1:38" x14ac:dyDescent="0.3">
      <c r="A2503" s="236"/>
      <c r="C2503" s="236"/>
      <c r="X2503" s="236"/>
      <c r="Y2503" s="236"/>
      <c r="AA2503" s="237"/>
      <c r="AJ2503" s="237"/>
      <c r="AL2503" s="236"/>
    </row>
    <row r="2504" spans="1:38" x14ac:dyDescent="0.3">
      <c r="A2504" s="236"/>
      <c r="C2504" s="236"/>
      <c r="X2504" s="236"/>
      <c r="Y2504" s="236"/>
      <c r="AA2504" s="237"/>
      <c r="AJ2504" s="237"/>
      <c r="AL2504" s="236"/>
    </row>
    <row r="2505" spans="1:38" x14ac:dyDescent="0.3">
      <c r="A2505" s="236"/>
      <c r="C2505" s="236"/>
      <c r="X2505" s="236"/>
      <c r="Y2505" s="236"/>
      <c r="AA2505" s="237"/>
      <c r="AJ2505" s="237"/>
      <c r="AL2505" s="236"/>
    </row>
    <row r="2506" spans="1:38" x14ac:dyDescent="0.3">
      <c r="A2506" s="236"/>
      <c r="C2506" s="236"/>
      <c r="X2506" s="236"/>
      <c r="Y2506" s="236"/>
      <c r="AA2506" s="237"/>
      <c r="AJ2506" s="237"/>
      <c r="AL2506" s="236"/>
    </row>
    <row r="2507" spans="1:38" x14ac:dyDescent="0.3">
      <c r="A2507" s="236"/>
      <c r="C2507" s="236"/>
      <c r="X2507" s="236"/>
      <c r="Y2507" s="236"/>
      <c r="AA2507" s="237"/>
      <c r="AJ2507" s="237"/>
      <c r="AL2507" s="236"/>
    </row>
    <row r="2508" spans="1:38" x14ac:dyDescent="0.3">
      <c r="A2508" s="236"/>
      <c r="C2508" s="236"/>
      <c r="X2508" s="236"/>
      <c r="Y2508" s="236"/>
      <c r="AA2508" s="237"/>
      <c r="AJ2508" s="237"/>
      <c r="AL2508" s="236"/>
    </row>
    <row r="2509" spans="1:38" x14ac:dyDescent="0.3">
      <c r="A2509" s="236"/>
      <c r="C2509" s="236"/>
      <c r="X2509" s="236"/>
      <c r="Y2509" s="236"/>
      <c r="AA2509" s="237"/>
      <c r="AJ2509" s="237"/>
      <c r="AL2509" s="236"/>
    </row>
    <row r="2510" spans="1:38" x14ac:dyDescent="0.3">
      <c r="A2510" s="236"/>
      <c r="C2510" s="236"/>
      <c r="X2510" s="236"/>
      <c r="Y2510" s="236"/>
      <c r="AA2510" s="237"/>
      <c r="AJ2510" s="237"/>
      <c r="AL2510" s="236"/>
    </row>
    <row r="2511" spans="1:38" x14ac:dyDescent="0.3">
      <c r="A2511" s="236"/>
      <c r="C2511" s="236"/>
      <c r="X2511" s="236"/>
      <c r="Y2511" s="236"/>
      <c r="AA2511" s="237"/>
      <c r="AJ2511" s="237"/>
      <c r="AL2511" s="236"/>
    </row>
    <row r="2512" spans="1:38" x14ac:dyDescent="0.3">
      <c r="A2512" s="236"/>
      <c r="C2512" s="236"/>
      <c r="X2512" s="236"/>
      <c r="Y2512" s="236"/>
      <c r="AA2512" s="237"/>
      <c r="AJ2512" s="237"/>
      <c r="AL2512" s="236"/>
    </row>
    <row r="2513" spans="1:38" x14ac:dyDescent="0.3">
      <c r="A2513" s="236"/>
      <c r="C2513" s="236"/>
      <c r="X2513" s="236"/>
      <c r="Y2513" s="236"/>
      <c r="AA2513" s="237"/>
      <c r="AJ2513" s="237"/>
      <c r="AL2513" s="236"/>
    </row>
    <row r="2514" spans="1:38" x14ac:dyDescent="0.3">
      <c r="A2514" s="236"/>
      <c r="C2514" s="236"/>
      <c r="X2514" s="236"/>
      <c r="Y2514" s="236"/>
      <c r="AA2514" s="237"/>
      <c r="AJ2514" s="237"/>
      <c r="AL2514" s="236"/>
    </row>
    <row r="2515" spans="1:38" x14ac:dyDescent="0.3">
      <c r="A2515" s="236"/>
      <c r="C2515" s="236"/>
      <c r="X2515" s="236"/>
      <c r="Y2515" s="236"/>
      <c r="AA2515" s="237"/>
      <c r="AJ2515" s="237"/>
      <c r="AL2515" s="236"/>
    </row>
    <row r="2516" spans="1:38" x14ac:dyDescent="0.3">
      <c r="A2516" s="236"/>
      <c r="C2516" s="236"/>
      <c r="X2516" s="236"/>
      <c r="Y2516" s="236"/>
      <c r="AA2516" s="237"/>
      <c r="AJ2516" s="237"/>
      <c r="AL2516" s="236"/>
    </row>
    <row r="2517" spans="1:38" x14ac:dyDescent="0.3">
      <c r="A2517" s="236"/>
      <c r="C2517" s="236"/>
      <c r="X2517" s="236"/>
      <c r="Y2517" s="236"/>
      <c r="AA2517" s="237"/>
      <c r="AJ2517" s="237"/>
      <c r="AL2517" s="236"/>
    </row>
    <row r="2518" spans="1:38" x14ac:dyDescent="0.3">
      <c r="A2518" s="236"/>
      <c r="C2518" s="236"/>
      <c r="X2518" s="236"/>
      <c r="Y2518" s="236"/>
      <c r="AA2518" s="237"/>
      <c r="AJ2518" s="237"/>
      <c r="AL2518" s="236"/>
    </row>
    <row r="2519" spans="1:38" x14ac:dyDescent="0.3">
      <c r="A2519" s="236"/>
      <c r="C2519" s="236"/>
      <c r="X2519" s="236"/>
      <c r="Y2519" s="236"/>
      <c r="AA2519" s="237"/>
      <c r="AJ2519" s="237"/>
      <c r="AL2519" s="236"/>
    </row>
    <row r="2520" spans="1:38" x14ac:dyDescent="0.3">
      <c r="A2520" s="236"/>
      <c r="C2520" s="236"/>
      <c r="X2520" s="236"/>
      <c r="Y2520" s="236"/>
      <c r="AA2520" s="237"/>
      <c r="AJ2520" s="237"/>
      <c r="AL2520" s="236"/>
    </row>
    <row r="2521" spans="1:38" x14ac:dyDescent="0.3">
      <c r="A2521" s="236"/>
      <c r="C2521" s="236"/>
      <c r="X2521" s="236"/>
      <c r="Y2521" s="236"/>
      <c r="AA2521" s="237"/>
      <c r="AJ2521" s="237"/>
      <c r="AL2521" s="236"/>
    </row>
    <row r="2522" spans="1:38" x14ac:dyDescent="0.3">
      <c r="A2522" s="236"/>
      <c r="C2522" s="236"/>
      <c r="X2522" s="236"/>
      <c r="Y2522" s="236"/>
      <c r="AA2522" s="237"/>
      <c r="AJ2522" s="237"/>
      <c r="AL2522" s="236"/>
    </row>
    <row r="2523" spans="1:38" x14ac:dyDescent="0.3">
      <c r="A2523" s="236"/>
      <c r="C2523" s="236"/>
      <c r="X2523" s="236"/>
      <c r="Y2523" s="236"/>
      <c r="AA2523" s="237"/>
      <c r="AJ2523" s="237"/>
      <c r="AL2523" s="236"/>
    </row>
    <row r="2524" spans="1:38" x14ac:dyDescent="0.3">
      <c r="A2524" s="236"/>
      <c r="C2524" s="236"/>
      <c r="X2524" s="236"/>
      <c r="Y2524" s="236"/>
      <c r="AA2524" s="237"/>
      <c r="AJ2524" s="237"/>
      <c r="AL2524" s="236"/>
    </row>
    <row r="2525" spans="1:38" x14ac:dyDescent="0.3">
      <c r="A2525" s="236"/>
      <c r="C2525" s="236"/>
      <c r="X2525" s="236"/>
      <c r="Y2525" s="236"/>
      <c r="AA2525" s="237"/>
      <c r="AJ2525" s="237"/>
      <c r="AL2525" s="236"/>
    </row>
    <row r="2526" spans="1:38" x14ac:dyDescent="0.3">
      <c r="A2526" s="236"/>
      <c r="C2526" s="236"/>
      <c r="X2526" s="236"/>
      <c r="Y2526" s="236"/>
      <c r="AA2526" s="237"/>
      <c r="AJ2526" s="237"/>
      <c r="AL2526" s="236"/>
    </row>
    <row r="2527" spans="1:38" x14ac:dyDescent="0.3">
      <c r="A2527" s="236"/>
      <c r="C2527" s="236"/>
      <c r="X2527" s="236"/>
      <c r="Y2527" s="236"/>
      <c r="AA2527" s="237"/>
      <c r="AJ2527" s="237"/>
      <c r="AL2527" s="236"/>
    </row>
    <row r="2528" spans="1:38" x14ac:dyDescent="0.3">
      <c r="A2528" s="236"/>
      <c r="C2528" s="236"/>
      <c r="X2528" s="236"/>
      <c r="Y2528" s="236"/>
      <c r="AA2528" s="237"/>
      <c r="AJ2528" s="237"/>
      <c r="AL2528" s="236"/>
    </row>
    <row r="2529" spans="1:38" x14ac:dyDescent="0.3">
      <c r="A2529" s="236"/>
      <c r="C2529" s="236"/>
      <c r="X2529" s="236"/>
      <c r="Y2529" s="236"/>
      <c r="AA2529" s="237"/>
      <c r="AJ2529" s="237"/>
      <c r="AL2529" s="236"/>
    </row>
    <row r="2530" spans="1:38" x14ac:dyDescent="0.3">
      <c r="A2530" s="236"/>
      <c r="C2530" s="236"/>
      <c r="X2530" s="236"/>
      <c r="Y2530" s="236"/>
      <c r="AA2530" s="237"/>
      <c r="AJ2530" s="237"/>
      <c r="AL2530" s="236"/>
    </row>
    <row r="2531" spans="1:38" x14ac:dyDescent="0.3">
      <c r="A2531" s="236"/>
      <c r="C2531" s="236"/>
      <c r="X2531" s="236"/>
      <c r="Y2531" s="236"/>
      <c r="AA2531" s="237"/>
      <c r="AJ2531" s="237"/>
      <c r="AL2531" s="236"/>
    </row>
    <row r="2532" spans="1:38" x14ac:dyDescent="0.3">
      <c r="A2532" s="236"/>
      <c r="C2532" s="236"/>
      <c r="X2532" s="236"/>
      <c r="Y2532" s="236"/>
      <c r="AA2532" s="237"/>
      <c r="AJ2532" s="237"/>
      <c r="AL2532" s="236"/>
    </row>
    <row r="2533" spans="1:38" x14ac:dyDescent="0.3">
      <c r="A2533" s="236"/>
      <c r="C2533" s="236"/>
      <c r="X2533" s="236"/>
      <c r="Y2533" s="236"/>
      <c r="AA2533" s="237"/>
      <c r="AJ2533" s="237"/>
      <c r="AL2533" s="236"/>
    </row>
    <row r="2534" spans="1:38" x14ac:dyDescent="0.3">
      <c r="A2534" s="236"/>
      <c r="C2534" s="236"/>
      <c r="X2534" s="236"/>
      <c r="Y2534" s="236"/>
      <c r="AA2534" s="237"/>
      <c r="AJ2534" s="237"/>
      <c r="AL2534" s="236"/>
    </row>
    <row r="2535" spans="1:38" x14ac:dyDescent="0.3">
      <c r="A2535" s="236"/>
      <c r="C2535" s="236"/>
      <c r="X2535" s="236"/>
      <c r="Y2535" s="236"/>
      <c r="AA2535" s="237"/>
      <c r="AJ2535" s="237"/>
      <c r="AL2535" s="236"/>
    </row>
    <row r="2536" spans="1:38" x14ac:dyDescent="0.3">
      <c r="A2536" s="236"/>
      <c r="C2536" s="236"/>
      <c r="X2536" s="236"/>
      <c r="Y2536" s="236"/>
      <c r="AA2536" s="237"/>
      <c r="AJ2536" s="237"/>
      <c r="AL2536" s="236"/>
    </row>
    <row r="2537" spans="1:38" x14ac:dyDescent="0.3">
      <c r="A2537" s="236"/>
      <c r="C2537" s="236"/>
      <c r="X2537" s="236"/>
      <c r="Y2537" s="236"/>
      <c r="AA2537" s="237"/>
      <c r="AJ2537" s="237"/>
      <c r="AL2537" s="236"/>
    </row>
    <row r="2538" spans="1:38" x14ac:dyDescent="0.3">
      <c r="A2538" s="236"/>
      <c r="C2538" s="236"/>
      <c r="X2538" s="236"/>
      <c r="Y2538" s="236"/>
      <c r="AA2538" s="237"/>
      <c r="AJ2538" s="237"/>
      <c r="AL2538" s="236"/>
    </row>
    <row r="2539" spans="1:38" x14ac:dyDescent="0.3">
      <c r="A2539" s="236"/>
      <c r="C2539" s="236"/>
      <c r="X2539" s="236"/>
      <c r="Y2539" s="236"/>
      <c r="AA2539" s="237"/>
      <c r="AJ2539" s="237"/>
      <c r="AL2539" s="236"/>
    </row>
    <row r="2540" spans="1:38" x14ac:dyDescent="0.3">
      <c r="A2540" s="236"/>
      <c r="C2540" s="236"/>
      <c r="X2540" s="236"/>
      <c r="Y2540" s="236"/>
      <c r="AA2540" s="237"/>
      <c r="AJ2540" s="237"/>
      <c r="AL2540" s="236"/>
    </row>
    <row r="2541" spans="1:38" x14ac:dyDescent="0.3">
      <c r="A2541" s="236"/>
      <c r="C2541" s="236"/>
      <c r="X2541" s="236"/>
      <c r="Y2541" s="236"/>
      <c r="AA2541" s="237"/>
      <c r="AJ2541" s="237"/>
      <c r="AL2541" s="236"/>
    </row>
    <row r="2542" spans="1:38" x14ac:dyDescent="0.3">
      <c r="A2542" s="236"/>
      <c r="C2542" s="236"/>
      <c r="X2542" s="236"/>
      <c r="Y2542" s="236"/>
      <c r="AA2542" s="237"/>
      <c r="AJ2542" s="237"/>
      <c r="AL2542" s="236"/>
    </row>
    <row r="2543" spans="1:38" x14ac:dyDescent="0.3">
      <c r="A2543" s="236"/>
      <c r="C2543" s="236"/>
      <c r="X2543" s="236"/>
      <c r="Y2543" s="236"/>
      <c r="AA2543" s="237"/>
      <c r="AJ2543" s="237"/>
      <c r="AL2543" s="236"/>
    </row>
    <row r="2544" spans="1:38" x14ac:dyDescent="0.3">
      <c r="A2544" s="236"/>
      <c r="C2544" s="236"/>
      <c r="X2544" s="236"/>
      <c r="Y2544" s="236"/>
      <c r="AA2544" s="237"/>
      <c r="AJ2544" s="237"/>
      <c r="AL2544" s="236"/>
    </row>
    <row r="2545" spans="1:38" x14ac:dyDescent="0.3">
      <c r="A2545" s="236"/>
      <c r="C2545" s="236"/>
      <c r="X2545" s="236"/>
      <c r="Y2545" s="236"/>
      <c r="AA2545" s="237"/>
      <c r="AJ2545" s="237"/>
      <c r="AL2545" s="236"/>
    </row>
    <row r="2546" spans="1:38" x14ac:dyDescent="0.3">
      <c r="A2546" s="236"/>
      <c r="C2546" s="236"/>
      <c r="X2546" s="236"/>
      <c r="Y2546" s="236"/>
      <c r="AA2546" s="237"/>
      <c r="AJ2546" s="237"/>
      <c r="AL2546" s="236"/>
    </row>
    <row r="2547" spans="1:38" x14ac:dyDescent="0.3">
      <c r="A2547" s="236"/>
      <c r="C2547" s="236"/>
      <c r="X2547" s="236"/>
      <c r="Y2547" s="236"/>
      <c r="AA2547" s="237"/>
      <c r="AJ2547" s="237"/>
      <c r="AL2547" s="236"/>
    </row>
    <row r="2548" spans="1:38" x14ac:dyDescent="0.3">
      <c r="A2548" s="236"/>
      <c r="C2548" s="236"/>
      <c r="X2548" s="236"/>
      <c r="Y2548" s="236"/>
      <c r="AA2548" s="237"/>
      <c r="AJ2548" s="237"/>
      <c r="AL2548" s="236"/>
    </row>
    <row r="2549" spans="1:38" x14ac:dyDescent="0.3">
      <c r="A2549" s="236"/>
      <c r="C2549" s="236"/>
      <c r="X2549" s="236"/>
      <c r="Y2549" s="236"/>
      <c r="AA2549" s="237"/>
      <c r="AJ2549" s="237"/>
      <c r="AL2549" s="236"/>
    </row>
    <row r="2550" spans="1:38" x14ac:dyDescent="0.3">
      <c r="A2550" s="236"/>
      <c r="C2550" s="236"/>
      <c r="X2550" s="236"/>
      <c r="Y2550" s="236"/>
      <c r="AA2550" s="237"/>
      <c r="AJ2550" s="237"/>
      <c r="AL2550" s="236"/>
    </row>
    <row r="2551" spans="1:38" x14ac:dyDescent="0.3">
      <c r="A2551" s="236"/>
      <c r="C2551" s="236"/>
      <c r="X2551" s="236"/>
      <c r="Y2551" s="236"/>
      <c r="AA2551" s="237"/>
      <c r="AJ2551" s="237"/>
      <c r="AL2551" s="236"/>
    </row>
    <row r="2552" spans="1:38" x14ac:dyDescent="0.3">
      <c r="A2552" s="236"/>
      <c r="C2552" s="236"/>
      <c r="X2552" s="236"/>
      <c r="Y2552" s="236"/>
      <c r="AA2552" s="237"/>
      <c r="AJ2552" s="237"/>
      <c r="AL2552" s="236"/>
    </row>
    <row r="2553" spans="1:38" x14ac:dyDescent="0.3">
      <c r="A2553" s="236"/>
      <c r="C2553" s="236"/>
      <c r="X2553" s="236"/>
      <c r="Y2553" s="236"/>
      <c r="AA2553" s="237"/>
      <c r="AJ2553" s="237"/>
      <c r="AL2553" s="236"/>
    </row>
    <row r="2554" spans="1:38" x14ac:dyDescent="0.3">
      <c r="A2554" s="236"/>
      <c r="C2554" s="236"/>
      <c r="X2554" s="236"/>
      <c r="Y2554" s="236"/>
      <c r="AA2554" s="237"/>
      <c r="AJ2554" s="237"/>
      <c r="AL2554" s="236"/>
    </row>
    <row r="2555" spans="1:38" x14ac:dyDescent="0.3">
      <c r="A2555" s="236"/>
      <c r="C2555" s="236"/>
      <c r="X2555" s="236"/>
      <c r="Y2555" s="236"/>
      <c r="AA2555" s="237"/>
      <c r="AJ2555" s="237"/>
      <c r="AL2555" s="236"/>
    </row>
    <row r="2556" spans="1:38" x14ac:dyDescent="0.3">
      <c r="A2556" s="236"/>
      <c r="C2556" s="236"/>
      <c r="X2556" s="236"/>
      <c r="Y2556" s="236"/>
      <c r="AA2556" s="237"/>
      <c r="AJ2556" s="237"/>
      <c r="AL2556" s="236"/>
    </row>
    <row r="2557" spans="1:38" x14ac:dyDescent="0.3">
      <c r="A2557" s="236"/>
      <c r="C2557" s="236"/>
      <c r="X2557" s="236"/>
      <c r="Y2557" s="236"/>
      <c r="AA2557" s="237"/>
      <c r="AJ2557" s="237"/>
      <c r="AL2557" s="236"/>
    </row>
    <row r="2558" spans="1:38" x14ac:dyDescent="0.3">
      <c r="A2558" s="236"/>
      <c r="C2558" s="236"/>
      <c r="X2558" s="236"/>
      <c r="Y2558" s="236"/>
      <c r="AA2558" s="237"/>
      <c r="AJ2558" s="237"/>
      <c r="AL2558" s="236"/>
    </row>
    <row r="2559" spans="1:38" x14ac:dyDescent="0.3">
      <c r="A2559" s="236"/>
      <c r="C2559" s="236"/>
      <c r="X2559" s="236"/>
      <c r="Y2559" s="236"/>
      <c r="AA2559" s="237"/>
      <c r="AJ2559" s="237"/>
      <c r="AL2559" s="236"/>
    </row>
    <row r="2560" spans="1:38" x14ac:dyDescent="0.3">
      <c r="A2560" s="236"/>
      <c r="C2560" s="236"/>
      <c r="X2560" s="236"/>
      <c r="Y2560" s="236"/>
      <c r="AA2560" s="237"/>
      <c r="AJ2560" s="237"/>
      <c r="AL2560" s="236"/>
    </row>
    <row r="2561" spans="1:38" x14ac:dyDescent="0.3">
      <c r="A2561" s="236"/>
      <c r="C2561" s="236"/>
      <c r="X2561" s="236"/>
      <c r="Y2561" s="236"/>
      <c r="AA2561" s="237"/>
      <c r="AJ2561" s="237"/>
      <c r="AL2561" s="236"/>
    </row>
    <row r="2562" spans="1:38" x14ac:dyDescent="0.3">
      <c r="A2562" s="236"/>
      <c r="C2562" s="236"/>
      <c r="X2562" s="236"/>
      <c r="Y2562" s="236"/>
      <c r="AA2562" s="237"/>
      <c r="AJ2562" s="237"/>
      <c r="AL2562" s="236"/>
    </row>
    <row r="2563" spans="1:38" x14ac:dyDescent="0.3">
      <c r="A2563" s="236"/>
      <c r="C2563" s="236"/>
      <c r="X2563" s="236"/>
      <c r="Y2563" s="236"/>
      <c r="AA2563" s="237"/>
      <c r="AJ2563" s="237"/>
      <c r="AL2563" s="236"/>
    </row>
    <row r="2564" spans="1:38" x14ac:dyDescent="0.3">
      <c r="A2564" s="236"/>
      <c r="C2564" s="236"/>
      <c r="X2564" s="236"/>
      <c r="Y2564" s="236"/>
      <c r="AA2564" s="237"/>
      <c r="AJ2564" s="237"/>
      <c r="AL2564" s="236"/>
    </row>
    <row r="2565" spans="1:38" x14ac:dyDescent="0.3">
      <c r="A2565" s="236"/>
      <c r="C2565" s="236"/>
      <c r="X2565" s="236"/>
      <c r="Y2565" s="236"/>
      <c r="AA2565" s="237"/>
      <c r="AJ2565" s="237"/>
      <c r="AL2565" s="236"/>
    </row>
    <row r="2566" spans="1:38" x14ac:dyDescent="0.3">
      <c r="A2566" s="236"/>
      <c r="C2566" s="236"/>
      <c r="X2566" s="236"/>
      <c r="Y2566" s="236"/>
      <c r="AA2566" s="237"/>
      <c r="AJ2566" s="237"/>
      <c r="AL2566" s="236"/>
    </row>
    <row r="2567" spans="1:38" x14ac:dyDescent="0.3">
      <c r="A2567" s="236"/>
      <c r="C2567" s="236"/>
      <c r="X2567" s="236"/>
      <c r="Y2567" s="236"/>
      <c r="AA2567" s="237"/>
      <c r="AJ2567" s="237"/>
      <c r="AL2567" s="236"/>
    </row>
    <row r="2568" spans="1:38" x14ac:dyDescent="0.3">
      <c r="A2568" s="236"/>
      <c r="C2568" s="236"/>
      <c r="X2568" s="236"/>
      <c r="Y2568" s="236"/>
      <c r="AA2568" s="237"/>
      <c r="AJ2568" s="237"/>
      <c r="AL2568" s="236"/>
    </row>
    <row r="2569" spans="1:38" x14ac:dyDescent="0.3">
      <c r="A2569" s="236"/>
      <c r="C2569" s="236"/>
      <c r="X2569" s="236"/>
      <c r="Y2569" s="236"/>
      <c r="AA2569" s="237"/>
      <c r="AJ2569" s="237"/>
      <c r="AL2569" s="236"/>
    </row>
    <row r="2570" spans="1:38" x14ac:dyDescent="0.3">
      <c r="A2570" s="236"/>
      <c r="C2570" s="236"/>
      <c r="X2570" s="236"/>
      <c r="Y2570" s="236"/>
      <c r="AA2570" s="237"/>
      <c r="AJ2570" s="237"/>
      <c r="AL2570" s="236"/>
    </row>
    <row r="2571" spans="1:38" x14ac:dyDescent="0.3">
      <c r="A2571" s="236"/>
      <c r="C2571" s="236"/>
      <c r="X2571" s="236"/>
      <c r="Y2571" s="236"/>
      <c r="AA2571" s="237"/>
      <c r="AJ2571" s="237"/>
      <c r="AL2571" s="236"/>
    </row>
    <row r="2572" spans="1:38" x14ac:dyDescent="0.3">
      <c r="A2572" s="236"/>
      <c r="C2572" s="236"/>
      <c r="X2572" s="236"/>
      <c r="Y2572" s="236"/>
      <c r="AA2572" s="237"/>
      <c r="AJ2572" s="237"/>
      <c r="AL2572" s="236"/>
    </row>
    <row r="2573" spans="1:38" x14ac:dyDescent="0.3">
      <c r="A2573" s="236"/>
      <c r="C2573" s="236"/>
      <c r="X2573" s="236"/>
      <c r="Y2573" s="236"/>
      <c r="AA2573" s="237"/>
      <c r="AJ2573" s="237"/>
      <c r="AL2573" s="236"/>
    </row>
    <row r="2574" spans="1:38" x14ac:dyDescent="0.3">
      <c r="A2574" s="236"/>
      <c r="C2574" s="236"/>
      <c r="X2574" s="236"/>
      <c r="Y2574" s="236"/>
      <c r="AA2574" s="237"/>
      <c r="AJ2574" s="237"/>
      <c r="AL2574" s="236"/>
    </row>
    <row r="2575" spans="1:38" x14ac:dyDescent="0.3">
      <c r="A2575" s="236"/>
      <c r="C2575" s="236"/>
      <c r="X2575" s="236"/>
      <c r="Y2575" s="236"/>
      <c r="AA2575" s="237"/>
      <c r="AJ2575" s="237"/>
      <c r="AL2575" s="236"/>
    </row>
    <row r="2576" spans="1:38" x14ac:dyDescent="0.3">
      <c r="A2576" s="236"/>
      <c r="C2576" s="236"/>
      <c r="X2576" s="236"/>
      <c r="Y2576" s="236"/>
      <c r="AA2576" s="237"/>
      <c r="AJ2576" s="237"/>
      <c r="AL2576" s="236"/>
    </row>
    <row r="2577" spans="1:38" x14ac:dyDescent="0.3">
      <c r="A2577" s="236"/>
      <c r="C2577" s="236"/>
      <c r="X2577" s="236"/>
      <c r="Y2577" s="236"/>
      <c r="AA2577" s="237"/>
      <c r="AJ2577" s="237"/>
      <c r="AL2577" s="236"/>
    </row>
    <row r="2578" spans="1:38" x14ac:dyDescent="0.3">
      <c r="A2578" s="236"/>
      <c r="C2578" s="236"/>
      <c r="X2578" s="236"/>
      <c r="Y2578" s="236"/>
      <c r="AA2578" s="237"/>
      <c r="AJ2578" s="237"/>
      <c r="AL2578" s="236"/>
    </row>
    <row r="2579" spans="1:38" x14ac:dyDescent="0.3">
      <c r="A2579" s="236"/>
      <c r="C2579" s="236"/>
      <c r="X2579" s="236"/>
      <c r="Y2579" s="236"/>
      <c r="AA2579" s="237"/>
      <c r="AJ2579" s="237"/>
      <c r="AL2579" s="236"/>
    </row>
    <row r="2580" spans="1:38" x14ac:dyDescent="0.3">
      <c r="A2580" s="236"/>
      <c r="C2580" s="236"/>
      <c r="X2580" s="236"/>
      <c r="Y2580" s="236"/>
      <c r="AA2580" s="237"/>
      <c r="AJ2580" s="237"/>
      <c r="AL2580" s="236"/>
    </row>
    <row r="2581" spans="1:38" x14ac:dyDescent="0.3">
      <c r="A2581" s="236"/>
      <c r="C2581" s="236"/>
      <c r="X2581" s="236"/>
      <c r="Y2581" s="236"/>
      <c r="AA2581" s="237"/>
      <c r="AJ2581" s="237"/>
      <c r="AL2581" s="236"/>
    </row>
    <row r="2582" spans="1:38" x14ac:dyDescent="0.3">
      <c r="A2582" s="236"/>
      <c r="C2582" s="236"/>
      <c r="X2582" s="236"/>
      <c r="Y2582" s="236"/>
      <c r="AA2582" s="237"/>
      <c r="AJ2582" s="237"/>
      <c r="AL2582" s="236"/>
    </row>
    <row r="2583" spans="1:38" x14ac:dyDescent="0.3">
      <c r="A2583" s="236"/>
      <c r="C2583" s="236"/>
      <c r="X2583" s="236"/>
      <c r="Y2583" s="236"/>
      <c r="AA2583" s="237"/>
      <c r="AJ2583" s="237"/>
      <c r="AL2583" s="236"/>
    </row>
    <row r="2584" spans="1:38" x14ac:dyDescent="0.3">
      <c r="A2584" s="236"/>
      <c r="C2584" s="236"/>
      <c r="X2584" s="236"/>
      <c r="Y2584" s="236"/>
      <c r="AA2584" s="237"/>
      <c r="AJ2584" s="237"/>
      <c r="AL2584" s="236"/>
    </row>
    <row r="2585" spans="1:38" x14ac:dyDescent="0.3">
      <c r="A2585" s="236"/>
      <c r="C2585" s="236"/>
      <c r="X2585" s="236"/>
      <c r="Y2585" s="236"/>
      <c r="AA2585" s="237"/>
      <c r="AJ2585" s="237"/>
      <c r="AL2585" s="236"/>
    </row>
    <row r="2586" spans="1:38" x14ac:dyDescent="0.3">
      <c r="A2586" s="236"/>
      <c r="C2586" s="236"/>
      <c r="X2586" s="236"/>
      <c r="Y2586" s="236"/>
      <c r="AA2586" s="237"/>
      <c r="AJ2586" s="237"/>
      <c r="AL2586" s="236"/>
    </row>
    <row r="2587" spans="1:38" x14ac:dyDescent="0.3">
      <c r="A2587" s="236"/>
      <c r="C2587" s="236"/>
      <c r="X2587" s="236"/>
      <c r="Y2587" s="236"/>
      <c r="AA2587" s="237"/>
      <c r="AJ2587" s="237"/>
      <c r="AL2587" s="236"/>
    </row>
    <row r="2588" spans="1:38" x14ac:dyDescent="0.3">
      <c r="A2588" s="236"/>
      <c r="C2588" s="236"/>
      <c r="X2588" s="236"/>
      <c r="Y2588" s="236"/>
      <c r="AA2588" s="237"/>
      <c r="AJ2588" s="237"/>
      <c r="AL2588" s="236"/>
    </row>
    <row r="2589" spans="1:38" x14ac:dyDescent="0.3">
      <c r="A2589" s="236"/>
      <c r="C2589" s="236"/>
      <c r="X2589" s="236"/>
      <c r="Y2589" s="236"/>
      <c r="AA2589" s="237"/>
      <c r="AJ2589" s="237"/>
      <c r="AL2589" s="236"/>
    </row>
    <row r="2590" spans="1:38" x14ac:dyDescent="0.3">
      <c r="A2590" s="236"/>
      <c r="C2590" s="236"/>
      <c r="X2590" s="236"/>
      <c r="Y2590" s="236"/>
      <c r="AA2590" s="237"/>
      <c r="AJ2590" s="237"/>
      <c r="AL2590" s="236"/>
    </row>
    <row r="2591" spans="1:38" x14ac:dyDescent="0.3">
      <c r="A2591" s="236"/>
      <c r="C2591" s="236"/>
      <c r="X2591" s="236"/>
      <c r="Y2591" s="236"/>
      <c r="AA2591" s="237"/>
      <c r="AJ2591" s="237"/>
      <c r="AL2591" s="236"/>
    </row>
    <row r="2592" spans="1:38" x14ac:dyDescent="0.3">
      <c r="A2592" s="236"/>
      <c r="C2592" s="236"/>
      <c r="X2592" s="236"/>
      <c r="Y2592" s="236"/>
      <c r="AA2592" s="237"/>
      <c r="AJ2592" s="237"/>
      <c r="AL2592" s="236"/>
    </row>
    <row r="2593" spans="1:38" x14ac:dyDescent="0.3">
      <c r="A2593" s="236"/>
      <c r="C2593" s="236"/>
      <c r="X2593" s="236"/>
      <c r="Y2593" s="236"/>
      <c r="AA2593" s="237"/>
      <c r="AJ2593" s="237"/>
      <c r="AL2593" s="236"/>
    </row>
    <row r="2594" spans="1:38" x14ac:dyDescent="0.3">
      <c r="A2594" s="236"/>
      <c r="C2594" s="236"/>
      <c r="X2594" s="236"/>
      <c r="Y2594" s="236"/>
      <c r="AA2594" s="237"/>
      <c r="AJ2594" s="237"/>
      <c r="AL2594" s="236"/>
    </row>
    <row r="2595" spans="1:38" x14ac:dyDescent="0.3">
      <c r="A2595" s="236"/>
      <c r="C2595" s="236"/>
      <c r="X2595" s="236"/>
      <c r="Y2595" s="236"/>
      <c r="AA2595" s="237"/>
      <c r="AJ2595" s="237"/>
      <c r="AL2595" s="236"/>
    </row>
    <row r="2596" spans="1:38" x14ac:dyDescent="0.3">
      <c r="A2596" s="236"/>
      <c r="C2596" s="236"/>
      <c r="X2596" s="236"/>
      <c r="Y2596" s="236"/>
      <c r="AA2596" s="237"/>
      <c r="AJ2596" s="237"/>
      <c r="AL2596" s="236"/>
    </row>
    <row r="2597" spans="1:38" x14ac:dyDescent="0.3">
      <c r="A2597" s="236"/>
      <c r="C2597" s="236"/>
      <c r="X2597" s="236"/>
      <c r="Y2597" s="236"/>
      <c r="AA2597" s="237"/>
      <c r="AJ2597" s="237"/>
      <c r="AL2597" s="236"/>
    </row>
    <row r="2598" spans="1:38" x14ac:dyDescent="0.3">
      <c r="A2598" s="236"/>
      <c r="C2598" s="236"/>
      <c r="X2598" s="236"/>
      <c r="Y2598" s="236"/>
      <c r="AA2598" s="237"/>
      <c r="AJ2598" s="237"/>
      <c r="AL2598" s="236"/>
    </row>
    <row r="2599" spans="1:38" x14ac:dyDescent="0.3">
      <c r="A2599" s="236"/>
      <c r="C2599" s="236"/>
      <c r="X2599" s="236"/>
      <c r="Y2599" s="236"/>
      <c r="AA2599" s="237"/>
      <c r="AJ2599" s="237"/>
      <c r="AL2599" s="236"/>
    </row>
    <row r="2600" spans="1:38" x14ac:dyDescent="0.3">
      <c r="A2600" s="236"/>
      <c r="C2600" s="236"/>
      <c r="X2600" s="236"/>
      <c r="Y2600" s="236"/>
      <c r="AA2600" s="237"/>
      <c r="AJ2600" s="237"/>
      <c r="AL2600" s="236"/>
    </row>
    <row r="2601" spans="1:38" x14ac:dyDescent="0.3">
      <c r="A2601" s="236"/>
      <c r="C2601" s="236"/>
      <c r="X2601" s="236"/>
      <c r="Y2601" s="236"/>
      <c r="AA2601" s="237"/>
      <c r="AJ2601" s="237"/>
      <c r="AL2601" s="236"/>
    </row>
    <row r="2602" spans="1:38" x14ac:dyDescent="0.3">
      <c r="A2602" s="236"/>
      <c r="C2602" s="236"/>
      <c r="X2602" s="236"/>
      <c r="Y2602" s="236"/>
      <c r="AA2602" s="237"/>
      <c r="AJ2602" s="237"/>
      <c r="AL2602" s="236"/>
    </row>
    <row r="2603" spans="1:38" x14ac:dyDescent="0.3">
      <c r="A2603" s="236"/>
      <c r="C2603" s="236"/>
      <c r="X2603" s="236"/>
      <c r="Y2603" s="236"/>
      <c r="AA2603" s="237"/>
      <c r="AJ2603" s="237"/>
      <c r="AL2603" s="236"/>
    </row>
    <row r="2604" spans="1:38" x14ac:dyDescent="0.3">
      <c r="A2604" s="236"/>
      <c r="C2604" s="236"/>
      <c r="X2604" s="236"/>
      <c r="Y2604" s="236"/>
      <c r="AA2604" s="237"/>
      <c r="AJ2604" s="237"/>
      <c r="AL2604" s="236"/>
    </row>
    <row r="2605" spans="1:38" x14ac:dyDescent="0.3">
      <c r="A2605" s="236"/>
      <c r="C2605" s="236"/>
      <c r="X2605" s="236"/>
      <c r="Y2605" s="236"/>
      <c r="AA2605" s="237"/>
      <c r="AJ2605" s="237"/>
      <c r="AL2605" s="236"/>
    </row>
    <row r="2606" spans="1:38" x14ac:dyDescent="0.3">
      <c r="A2606" s="236"/>
      <c r="C2606" s="236"/>
      <c r="X2606" s="236"/>
      <c r="Y2606" s="236"/>
      <c r="AA2606" s="237"/>
      <c r="AJ2606" s="237"/>
      <c r="AL2606" s="236"/>
    </row>
    <row r="2607" spans="1:38" x14ac:dyDescent="0.3">
      <c r="A2607" s="236"/>
      <c r="C2607" s="236"/>
      <c r="X2607" s="236"/>
      <c r="Y2607" s="236"/>
      <c r="AA2607" s="237"/>
      <c r="AJ2607" s="237"/>
      <c r="AL2607" s="236"/>
    </row>
    <row r="2608" spans="1:38" x14ac:dyDescent="0.3">
      <c r="A2608" s="236"/>
      <c r="C2608" s="236"/>
      <c r="X2608" s="236"/>
      <c r="Y2608" s="236"/>
      <c r="AA2608" s="237"/>
      <c r="AJ2608" s="237"/>
      <c r="AL2608" s="236"/>
    </row>
  </sheetData>
  <sheetProtection sheet="1" objects="1" scenarios="1"/>
  <mergeCells count="13">
    <mergeCell ref="AK8:AL8"/>
    <mergeCell ref="L8:M8"/>
    <mergeCell ref="B6:D6"/>
    <mergeCell ref="E6:F6"/>
    <mergeCell ref="B2:D3"/>
    <mergeCell ref="B4:D4"/>
    <mergeCell ref="E4:H4"/>
    <mergeCell ref="B5:D5"/>
    <mergeCell ref="AE8:AF8"/>
    <mergeCell ref="B8:G8"/>
    <mergeCell ref="AB8:AC8"/>
    <mergeCell ref="Q8:V8"/>
    <mergeCell ref="AH8:AI8"/>
  </mergeCells>
  <conditionalFormatting sqref="AE5:AG5 O5:Q5 X11:AL523">
    <cfRule type="cellIs" dxfId="3" priority="30" operator="lessThan">
      <formula>0</formula>
    </cfRule>
  </conditionalFormatting>
  <conditionalFormatting sqref="C11:C523">
    <cfRule type="containsText" dxfId="2" priority="27" operator="containsText" text="OPEN">
      <formula>NOT(ISERROR(SEARCH("OPEN",C11)))</formula>
    </cfRule>
  </conditionalFormatting>
  <conditionalFormatting sqref="R9:T9 R11:T11">
    <cfRule type="cellIs" dxfId="1" priority="16" operator="equal">
      <formula>0</formula>
    </cfRule>
  </conditionalFormatting>
  <conditionalFormatting sqref="H10 H2:H8 H524:H1048576">
    <cfRule type="cellIs" dxfId="0" priority="2" operator="greaterThan">
      <formula>60</formula>
    </cfRule>
  </conditionalFormatting>
  <dataValidations count="2">
    <dataValidation type="list" allowBlank="1" showInputMessage="1" showErrorMessage="1" sqref="C11:C523" xr:uid="{42EDBB76-7F16-40C1-A403-DE45F7D4C884}">
      <formula1>$AS$14:$AS$15</formula1>
    </dataValidation>
    <dataValidation type="list" allowBlank="1" showInputMessage="1" showErrorMessage="1" sqref="Q11:Q523" xr:uid="{A9DEDD76-0FFD-4340-A7D9-9DC13B8AC4DE}">
      <formula1>$AS$12:$AS$13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SA Derivatives</vt:lpstr>
      <vt:lpstr>Track Record Chart</vt:lpstr>
      <vt:lpstr>Track Record Chart Vunani</vt:lpstr>
      <vt:lpstr>MATI Trader Spread Journal</vt:lpstr>
    </vt:vector>
  </TitlesOfParts>
  <Company>Deel-Smith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Timon</cp:lastModifiedBy>
  <cp:lastPrinted>2004-10-27T12:01:01Z</cp:lastPrinted>
  <dcterms:created xsi:type="dcterms:W3CDTF">2003-02-04T19:10:56Z</dcterms:created>
  <dcterms:modified xsi:type="dcterms:W3CDTF">2019-11-22T16:45:54Z</dcterms:modified>
</cp:coreProperties>
</file>