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codeName="ThisWorkbook"/>
  <bookViews>
    <workbookView xWindow="65428" yWindow="65428" windowWidth="23256" windowHeight="12576" firstSheet="4" activeTab="4"/>
  </bookViews>
  <sheets>
    <sheet name="Sheet1" sheetId="5" state="hidden" r:id="rId1"/>
    <sheet name="SA Derivatives" sheetId="16" state="hidden" r:id="rId2"/>
    <sheet name="Track Record Chart" sheetId="19" state="hidden" r:id="rId3"/>
    <sheet name="Track Record Chart Vunani" sheetId="20" state="hidden" r:id="rId4"/>
    <sheet name="MATI Trader CFD Journal" sheetId="32" r:id="rId5"/>
  </sheets>
  <definedNames/>
  <calcPr calcId="191029"/>
  <extLst/>
</workbook>
</file>

<file path=xl/comments5.xml><?xml version="1.0" encoding="utf-8"?>
<comments xmlns="http://schemas.openxmlformats.org/spreadsheetml/2006/main">
  <authors>
    <author>Timon</author>
  </authors>
  <commentList>
    <comment ref="AC5" authorId="0">
      <text>
        <r>
          <rPr>
            <b/>
            <sz val="10"/>
            <rFont val="Tahoma"/>
            <family val="2"/>
          </rPr>
          <t>Ask your broker what the commission rate is</t>
        </r>
      </text>
    </comment>
    <comment ref="H9" authorId="0">
      <text>
        <r>
          <rPr>
            <b/>
            <sz val="10"/>
            <rFont val="Tahoma"/>
            <family val="2"/>
          </rPr>
          <t>(Exit Date - Entry Date)</t>
        </r>
      </text>
    </comment>
    <comment ref="I9" authorId="0">
      <text>
        <r>
          <rPr>
            <b/>
            <sz val="10"/>
            <rFont val="Tahoma"/>
            <family val="2"/>
          </rPr>
          <t>(Portfolio Value Before + Net P+L)</t>
        </r>
      </text>
    </comment>
    <comment ref="J9" authorId="0">
      <text>
        <r>
          <rPr>
            <b/>
            <sz val="10"/>
            <rFont val="Tahoma"/>
            <family val="2"/>
          </rPr>
          <t xml:space="preserve">(Portfolio Value X Max Risk Per Trade) </t>
        </r>
      </text>
    </comment>
    <comment ref="K9" authorId="0">
      <text>
        <r>
          <rPr>
            <b/>
            <sz val="10"/>
            <rFont val="Tahoma"/>
            <family val="2"/>
          </rPr>
          <t>Choose The Max Risk For Each Trade</t>
        </r>
      </text>
    </comment>
    <comment ref="L9" authorId="0">
      <text>
        <r>
          <rPr>
            <b/>
            <sz val="10"/>
            <rFont val="Tahoma"/>
            <family val="2"/>
          </rPr>
          <t>Find The Margin Per CFD On Your Platform Or Ask Your Broker</t>
        </r>
      </text>
    </comment>
    <comment ref="M9" authorId="0">
      <text>
        <r>
          <rPr>
            <b/>
            <sz val="10"/>
            <rFont val="Tahoma"/>
            <family val="2"/>
          </rPr>
          <t xml:space="preserve">(Max Risk / Risk In Trade) </t>
        </r>
      </text>
    </comment>
    <comment ref="N9" authorId="0">
      <text>
        <r>
          <rPr>
            <b/>
            <sz val="10"/>
            <rFont val="Tahoma"/>
            <family val="2"/>
          </rPr>
          <t>(Margin Per CFD X No. CFDs)</t>
        </r>
      </text>
    </comment>
    <comment ref="T9" authorId="0">
      <text>
        <r>
          <rPr>
            <b/>
            <sz val="10"/>
            <rFont val="Tahoma"/>
            <family val="2"/>
          </rPr>
          <t>(Entry - Stop Loss) + Entry</t>
        </r>
      </text>
    </comment>
    <comment ref="V9" authorId="0">
      <text>
        <r>
          <rPr>
            <b/>
            <sz val="10"/>
            <rFont val="Tahoma"/>
            <family val="2"/>
          </rPr>
          <t>(Take profit - Entry) / (Entry - Stop loss)</t>
        </r>
      </text>
    </comment>
    <comment ref="W9" authorId="0">
      <text>
        <r>
          <rPr>
            <b/>
            <sz val="10"/>
            <rFont val="Tahoma"/>
            <family val="2"/>
          </rPr>
          <t xml:space="preserve">AL12 </t>
        </r>
      </text>
    </comment>
    <comment ref="X9" authorId="0">
      <text>
        <r>
          <rPr>
            <b/>
            <sz val="10"/>
            <rFont val="Tahoma"/>
            <family val="2"/>
          </rPr>
          <t xml:space="preserve">(Net P+L + Acc P+L) </t>
        </r>
      </text>
    </comment>
    <comment ref="Z9" authorId="0">
      <text>
        <r>
          <rPr>
            <b/>
            <sz val="10"/>
            <rFont val="Tahoma"/>
            <family val="2"/>
          </rPr>
          <t>(Entry - Stop loss)</t>
        </r>
      </text>
    </comment>
    <comment ref="AA9" authorId="0">
      <text>
        <r>
          <rPr>
            <b/>
            <sz val="10"/>
            <rFont val="Tahoma"/>
            <family val="2"/>
          </rPr>
          <t>(Close - Entry)</t>
        </r>
      </text>
    </comment>
    <comment ref="AC9" authorId="0">
      <text>
        <r>
          <rPr>
            <b/>
            <sz val="10"/>
            <rFont val="Tahoma"/>
            <family val="2"/>
          </rPr>
          <t>[Long Rate X (Days / 365)]</t>
        </r>
      </text>
    </comment>
    <comment ref="AD9" authorId="0">
      <text>
        <r>
          <rPr>
            <b/>
            <sz val="10"/>
            <rFont val="Tahoma"/>
            <family val="2"/>
          </rPr>
          <t>[Short Rate X (Days /365)]</t>
        </r>
      </text>
    </comment>
    <comment ref="AE9" authorId="0">
      <text>
        <r>
          <rPr>
            <b/>
            <sz val="10"/>
            <rFont val="Tahoma"/>
            <family val="2"/>
          </rPr>
          <t>(Exposure In X Client Fee)</t>
        </r>
      </text>
    </comment>
    <comment ref="AF9" authorId="0">
      <text>
        <r>
          <rPr>
            <b/>
            <sz val="10"/>
            <rFont val="Tahoma"/>
            <family val="2"/>
          </rPr>
          <t>(Exposure Out X Client Fee)</t>
        </r>
      </text>
    </comment>
    <comment ref="AG9" authorId="0">
      <text>
        <r>
          <rPr>
            <b/>
            <sz val="10"/>
            <rFont val="Tahoma"/>
            <family val="2"/>
          </rPr>
          <t>(Brokerage In + Brokerage Out)</t>
        </r>
      </text>
    </comment>
    <comment ref="AI9" authorId="0">
      <text>
        <r>
          <rPr>
            <b/>
            <sz val="10"/>
            <rFont val="Tahoma"/>
            <family val="2"/>
          </rPr>
          <t>(Entry Price / Margin Per CFD)</t>
        </r>
      </text>
    </comment>
    <comment ref="AJ9" authorId="0">
      <text>
        <r>
          <rPr>
            <b/>
            <sz val="10"/>
            <rFont val="Tahoma"/>
            <family val="2"/>
          </rPr>
          <t>(Margin Per CFD / Entry Price)</t>
        </r>
      </text>
    </comment>
    <comment ref="AL9" authorId="0">
      <text>
        <r>
          <rPr>
            <b/>
            <sz val="10"/>
            <rFont val="Tahoma"/>
            <family val="2"/>
          </rPr>
          <t xml:space="preserve">(Entry Price X No. CFDs) </t>
        </r>
      </text>
    </comment>
    <comment ref="AM9" authorId="0">
      <text>
        <r>
          <rPr>
            <b/>
            <sz val="10"/>
            <rFont val="Tahoma"/>
            <family val="2"/>
          </rPr>
          <t>(Exit Price X No. CFDs)</t>
        </r>
      </text>
    </comment>
    <comment ref="AN9" authorId="0">
      <text>
        <r>
          <rPr>
            <b/>
            <sz val="10"/>
            <rFont val="Tahoma"/>
            <family val="2"/>
          </rPr>
          <t>(Risk In Trade X CFDs)</t>
        </r>
      </text>
    </comment>
    <comment ref="AP9" authorId="0">
      <text>
        <r>
          <rPr>
            <b/>
            <sz val="10"/>
            <rFont val="Tahoma"/>
            <family val="2"/>
          </rPr>
          <t>(P+L + Costs)</t>
        </r>
      </text>
    </comment>
    <comment ref="AQ9" authorId="0">
      <text>
        <r>
          <rPr>
            <b/>
            <sz val="10"/>
            <rFont val="Tahoma"/>
            <family val="2"/>
          </rPr>
          <t xml:space="preserve">(Net P+L / Portfolio Value) </t>
        </r>
      </text>
    </comment>
  </commentList>
</comments>
</file>

<file path=xl/sharedStrings.xml><?xml version="1.0" encoding="utf-8"?>
<sst xmlns="http://schemas.openxmlformats.org/spreadsheetml/2006/main" count="285" uniqueCount="191">
  <si>
    <t>No. Contracts:</t>
  </si>
  <si>
    <t>Margin per contract:</t>
  </si>
  <si>
    <t>Gearing:</t>
  </si>
  <si>
    <t>Exposure:</t>
  </si>
  <si>
    <t>No</t>
  </si>
  <si>
    <t>JSE Share Code:</t>
  </si>
  <si>
    <t>% Margin:</t>
  </si>
  <si>
    <t>Target price (cents):</t>
  </si>
  <si>
    <t>CFD Contract:</t>
  </si>
  <si>
    <t>Contract supplier:</t>
  </si>
  <si>
    <t>Nedbank</t>
  </si>
  <si>
    <t>Profit/Loss ratio:</t>
  </si>
  <si>
    <t>Ability to short:</t>
  </si>
  <si>
    <t>Long Rate:</t>
  </si>
  <si>
    <t>Fee on trade:</t>
  </si>
  <si>
    <t>Duration:</t>
  </si>
  <si>
    <t>Min. fee:</t>
  </si>
  <si>
    <t>Client Fee Rate:</t>
  </si>
  <si>
    <t>Portfolio value:</t>
  </si>
  <si>
    <t>Max. % drawdown:</t>
  </si>
  <si>
    <t>Max no. contracts</t>
  </si>
  <si>
    <t>% Profit on Margin</t>
  </si>
  <si>
    <t>% Loss on Margin</t>
  </si>
  <si>
    <t>Timon's rule:</t>
  </si>
  <si>
    <t>Break Even price:</t>
  </si>
  <si>
    <t>Stop loss:</t>
  </si>
  <si>
    <t>Max Loss Per Trade</t>
  </si>
  <si>
    <t>Exit Target date:</t>
  </si>
  <si>
    <t>Calculations</t>
  </si>
  <si>
    <t>(Portfolio Value X Max % loss per trade)</t>
  </si>
  <si>
    <t xml:space="preserve">Yes or No </t>
  </si>
  <si>
    <t xml:space="preserve">Number of days you hold your CFDs </t>
  </si>
  <si>
    <t xml:space="preserve">Buy Date </t>
  </si>
  <si>
    <t xml:space="preserve">Sell Date </t>
  </si>
  <si>
    <t xml:space="preserve">Buy Price level in cents </t>
  </si>
  <si>
    <t xml:space="preserve">Three letter Share code </t>
  </si>
  <si>
    <t xml:space="preserve">Expected Target Price </t>
  </si>
  <si>
    <t>Buy Date</t>
  </si>
  <si>
    <t>R</t>
  </si>
  <si>
    <t>INPUT</t>
  </si>
  <si>
    <t>L/S</t>
  </si>
  <si>
    <t>%</t>
  </si>
  <si>
    <t>PORT 
VALUE</t>
  </si>
  <si>
    <t>REPO</t>
  </si>
  <si>
    <t xml:space="preserve">BROKER </t>
  </si>
  <si>
    <t xml:space="preserve"> O/C</t>
  </si>
  <si>
    <t>INITIAL-
MARGIN</t>
  </si>
  <si>
    <t>CLOSE</t>
  </si>
  <si>
    <t>MARGIN %
PORTY</t>
  </si>
  <si>
    <t>EXPOSURE 
FOR TRADE</t>
  </si>
  <si>
    <t>PRICE 
PER CONTRACT</t>
  </si>
  <si>
    <t>LONG</t>
  </si>
  <si>
    <t>SHORT</t>
  </si>
  <si>
    <t>OPEN</t>
  </si>
  <si>
    <t>JSE
Share
Code</t>
  </si>
  <si>
    <t>Net Profit or Loss</t>
  </si>
  <si>
    <t xml:space="preserve">Profit or Loss % Portfolio </t>
  </si>
  <si>
    <t>Interest Expense (Long)</t>
  </si>
  <si>
    <t>Interest
Income
(Short)</t>
  </si>
  <si>
    <t>Entry Price (Rands):</t>
  </si>
  <si>
    <t>Trading Profit (Rands)</t>
  </si>
  <si>
    <t xml:space="preserve">Long or Short </t>
  </si>
  <si>
    <t>Loss Move in Rands:</t>
  </si>
  <si>
    <t>(Profit Move in Rands) X (No. of contracts)</t>
  </si>
  <si>
    <t>(Take Profit Level) - (Entry Price Level)</t>
  </si>
  <si>
    <t>Profit Move in Rands</t>
  </si>
  <si>
    <t>(Trading Profit Value) / (Total Margin)</t>
  </si>
  <si>
    <t>(Profit Move in Rands) / (Loss Move in Rands)</t>
  </si>
  <si>
    <t>NED_BAT_CFD</t>
  </si>
  <si>
    <t xml:space="preserve">Will be taken out from the CFD table </t>
  </si>
  <si>
    <t>(Entry Price level) X ( No. Of Contracts)</t>
  </si>
  <si>
    <t>(Margin Per Contract) X (No. Shares)</t>
  </si>
  <si>
    <t xml:space="preserve">(Exposure Value) / (Total Margin Paid) </t>
  </si>
  <si>
    <t>Total Margin Paid:</t>
  </si>
  <si>
    <t>(% Margin on Share) X (Entry Price Level)</t>
  </si>
  <si>
    <t>Expected Stop Loss</t>
  </si>
  <si>
    <t>(Stop Loss Level) - (Entry Price Level)</t>
  </si>
  <si>
    <t>(Loss Move In Rands) X (No. of Contracts)</t>
  </si>
  <si>
    <t>Total Trading Loss Value</t>
  </si>
  <si>
    <t>Total Trading Profit Value</t>
  </si>
  <si>
    <t>(Trading Loss Value) / (Total Margin Paid)</t>
  </si>
  <si>
    <t xml:space="preserve">Same as No. Of Contracts </t>
  </si>
  <si>
    <t xml:space="preserve">(Max loss per trade)  / (Loss value per share) </t>
  </si>
  <si>
    <t>(-Loss Move In rands)  + (Entry Price Level)</t>
  </si>
  <si>
    <t xml:space="preserve">(Exposure X Client Fee Rate) if it's smaller
 than R100 then it will still be R100 </t>
  </si>
  <si>
    <t>Total Trading Loss in (Rands)</t>
  </si>
  <si>
    <t>Rands Risked in Trade</t>
  </si>
  <si>
    <t>Reward to Risk</t>
  </si>
  <si>
    <t>Buy
Date</t>
  </si>
  <si>
    <t>Close
Date</t>
  </si>
  <si>
    <t xml:space="preserve">Days
Held </t>
  </si>
  <si>
    <t>No. of Contracts</t>
  </si>
  <si>
    <t>Risk % on
Portfolio</t>
  </si>
  <si>
    <t>Profit or Loss without Costs</t>
  </si>
  <si>
    <t xml:space="preserve">Break-Even-Rule </t>
  </si>
  <si>
    <t>Portfolio Value in Rands</t>
  </si>
  <si>
    <t xml:space="preserve">Max % LossTrade(Rands)) </t>
  </si>
  <si>
    <t>Profit or Loss move (Rands)</t>
  </si>
  <si>
    <t>Total 
Margin Paid</t>
  </si>
  <si>
    <t xml:space="preserve">Gearing
Level </t>
  </si>
  <si>
    <t>Gain or loss %
on Total Margin</t>
  </si>
  <si>
    <t xml:space="preserve">Margin Per
Contract </t>
  </si>
  <si>
    <t xml:space="preserve">% Margin
on Share  </t>
  </si>
  <si>
    <t>Broker Rate:</t>
  </si>
  <si>
    <t>Cash &amp; Margin:</t>
  </si>
  <si>
    <t>Total Costs</t>
  </si>
  <si>
    <t>SAFEY</t>
  </si>
  <si>
    <t>Short Rate</t>
  </si>
  <si>
    <t>Break-Even
Price</t>
  </si>
  <si>
    <t>Client Fee Rate</t>
  </si>
  <si>
    <t xml:space="preserve">Min Fee </t>
  </si>
  <si>
    <t>Accumulative Gains</t>
  </si>
  <si>
    <t>NOTES</t>
  </si>
  <si>
    <t>Brokerage
Out</t>
  </si>
  <si>
    <t>INPUT TRADING LEVELS</t>
  </si>
  <si>
    <t>REM</t>
  </si>
  <si>
    <t>AEG</t>
  </si>
  <si>
    <t>FSR</t>
  </si>
  <si>
    <t>MPC</t>
  </si>
  <si>
    <t>NPN</t>
  </si>
  <si>
    <t>NTC</t>
  </si>
  <si>
    <t>OML</t>
  </si>
  <si>
    <t>SOL</t>
  </si>
  <si>
    <t>SPP</t>
  </si>
  <si>
    <t>TBS</t>
  </si>
  <si>
    <t>TFG</t>
  </si>
  <si>
    <t>Reason</t>
  </si>
  <si>
    <t>BATS</t>
  </si>
  <si>
    <t>ARM</t>
  </si>
  <si>
    <t>VOD</t>
  </si>
  <si>
    <t>Open</t>
  </si>
  <si>
    <t>Max loss in Rands per trade</t>
  </si>
  <si>
    <t>Trade-Analysis Stop Loss</t>
  </si>
  <si>
    <t xml:space="preserve">Trade Analysis Take Profit </t>
  </si>
  <si>
    <t xml:space="preserve">Entry
Price Level (R) </t>
  </si>
  <si>
    <t xml:space="preserve">Take
Profit Level (R) </t>
  </si>
  <si>
    <t xml:space="preserve">Stop Loss
Level (R) </t>
  </si>
  <si>
    <t xml:space="preserve">Close Price
Level (R) </t>
  </si>
  <si>
    <t xml:space="preserve">Profit % on Porty </t>
  </si>
  <si>
    <t>Brokerage</t>
  </si>
  <si>
    <t xml:space="preserve">Exposure
In </t>
  </si>
  <si>
    <t>Exposure 
Out</t>
  </si>
  <si>
    <t>Profit or Loss exc Costs</t>
  </si>
  <si>
    <t>Closed</t>
  </si>
  <si>
    <t xml:space="preserve">Max Risk </t>
  </si>
  <si>
    <t>Max Risk</t>
  </si>
  <si>
    <t>Date in</t>
  </si>
  <si>
    <t>Date Out</t>
  </si>
  <si>
    <t>Profit/Loss</t>
  </si>
  <si>
    <t>P/L acc</t>
  </si>
  <si>
    <t>Long</t>
  </si>
  <si>
    <t>AGL</t>
  </si>
  <si>
    <t>Client Fee</t>
  </si>
  <si>
    <t>Long Annual Rate:</t>
  </si>
  <si>
    <t>Short Annual Rate</t>
  </si>
  <si>
    <t>SAFEY Rate</t>
  </si>
  <si>
    <t xml:space="preserve">Entry
Price
Level </t>
  </si>
  <si>
    <t xml:space="preserve">Take
Profit 
Level </t>
  </si>
  <si>
    <t xml:space="preserve">Stop 
Loss
Level </t>
  </si>
  <si>
    <t xml:space="preserve">Margin Per CFD
Contract </t>
  </si>
  <si>
    <t>Close 
Price</t>
  </si>
  <si>
    <t xml:space="preserve">Initial Portfolio Value </t>
  </si>
  <si>
    <t xml:space="preserve">CFD % Margin </t>
  </si>
  <si>
    <t>Short</t>
  </si>
  <si>
    <t>CH</t>
  </si>
  <si>
    <t>Exposure</t>
  </si>
  <si>
    <t>Gearing/Margin</t>
  </si>
  <si>
    <t>Entry
Date</t>
  </si>
  <si>
    <t>Exit
Date</t>
  </si>
  <si>
    <t>Market</t>
  </si>
  <si>
    <t>Interest 
Expense  
(Long)</t>
  </si>
  <si>
    <t>Portfolio
Value</t>
  </si>
  <si>
    <t>Net Profit/Loss
(Inc. Costs)</t>
  </si>
  <si>
    <t>Risk In Trade
(OPEN)</t>
  </si>
  <si>
    <t>Brokerage
In</t>
  </si>
  <si>
    <t>Brokerage
Costs</t>
  </si>
  <si>
    <t>Costs</t>
  </si>
  <si>
    <t>Accumulative P+L</t>
  </si>
  <si>
    <t>Ghost Level
(R:R=1)</t>
  </si>
  <si>
    <t xml:space="preserve">INPUT </t>
  </si>
  <si>
    <t>No. of CFDs</t>
  </si>
  <si>
    <t xml:space="preserve">
R:R
(OPEN)</t>
  </si>
  <si>
    <t>Risk % Per Trade</t>
  </si>
  <si>
    <t>Move In Trade
(CLOSE)</t>
  </si>
  <si>
    <t>Move  In CFD trade</t>
  </si>
  <si>
    <t>Exposure In
(Exc. Costs)</t>
  </si>
  <si>
    <t>Exposure Out
(Exc. Costs)</t>
  </si>
  <si>
    <t>Profit / Loss (Exc. Costs)</t>
  </si>
  <si>
    <t>Net P+L % 
(Inc. Costs)</t>
  </si>
  <si>
    <t xml:space="preserve">Net Profit/Loss </t>
  </si>
  <si>
    <t xml:space="preserve">Long / Short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</si>
</sst>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&quot;R&quot;\ #,##0;[Red]&quot;R&quot;\ \-#,##0"/>
    <numFmt numFmtId="165" formatCode="&quot;R&quot;\ #,##0.00;&quot;R&quot;\ \-#,##0.00"/>
    <numFmt numFmtId="166" formatCode="&quot;R&quot;\ #,##0.00;[Red]&quot;R&quot;\ \-#,##0.00"/>
    <numFmt numFmtId="167" formatCode="_ &quot;R&quot;\ * #,##0_ ;_ &quot;R&quot;\ * \-#,##0_ ;_ &quot;R&quot;\ * &quot;-&quot;_ ;_ @_ "/>
    <numFmt numFmtId="168" formatCode="_ &quot;R&quot;\ * #,##0.00_ ;_ &quot;R&quot;\ * \-#,##0.00_ ;_ &quot;R&quot;\ * &quot;-&quot;??_ ;_ @_ "/>
    <numFmt numFmtId="169" formatCode="_ * #,##0.00_ ;_ * \-#,##0.00_ ;_ * &quot;-&quot;??_ ;_ @_ "/>
    <numFmt numFmtId="170" formatCode="_(* #,##0.00_);_(* \(#,##0.00\);_(* &quot;-&quot;??_);_(@_)"/>
    <numFmt numFmtId="171" formatCode="[$R-1C09]\ #,##0.00"/>
    <numFmt numFmtId="172" formatCode="_(* #,##0_);_(* \(#,##0\);_(* &quot;-&quot;??_);_(@_)"/>
    <numFmt numFmtId="173" formatCode="&quot;R&quot;\ #,##0.00"/>
    <numFmt numFmtId="174" formatCode="&quot;R&quot;\ #,##0"/>
    <numFmt numFmtId="175" formatCode="0.0000%"/>
    <numFmt numFmtId="176" formatCode="0.00000%"/>
    <numFmt numFmtId="177" formatCode="0.0%"/>
    <numFmt numFmtId="178" formatCode="_ [$R-1C09]\ * #,##0.00_ ;_ [$R-1C09]\ * \-#,##0.00_ ;_ [$R-1C09]\ * &quot;-&quot;??_ ;_ @_ "/>
    <numFmt numFmtId="179" formatCode="&quot;R&quot;#,##0.00"/>
    <numFmt numFmtId="180" formatCode="_-[$R-1C09]* #,##0.00_-;\-[$R-1C09]* #,##0.00_-;_-[$R-1C09]* &quot;-&quot;??_-;_-@_-"/>
  </numFmts>
  <fonts count="42">
    <font>
      <sz val="10"/>
      <name val="Arial"/>
      <family val="2"/>
    </font>
    <font>
      <sz val="12"/>
      <color theme="1"/>
      <name val="Calibri Light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sz val="20"/>
      <name val="Arial"/>
      <family val="2"/>
    </font>
    <font>
      <b/>
      <sz val="12"/>
      <color theme="0"/>
      <name val="Calibri Light"/>
      <family val="2"/>
    </font>
    <font>
      <sz val="12"/>
      <color theme="0"/>
      <name val="Calibri Light"/>
      <family val="2"/>
    </font>
    <font>
      <sz val="12"/>
      <name val="Calibri Light"/>
      <family val="2"/>
    </font>
    <font>
      <sz val="12"/>
      <color rgb="FFB1D9FD"/>
      <name val="Calibri Light"/>
      <family val="2"/>
    </font>
    <font>
      <b/>
      <sz val="12"/>
      <name val="Calibri Light"/>
      <family val="2"/>
    </font>
    <font>
      <b/>
      <sz val="12"/>
      <color rgb="FFB1D9FD"/>
      <name val="Calibri Light"/>
      <family val="2"/>
    </font>
    <font>
      <sz val="16"/>
      <name val="Calibri Light"/>
      <family val="2"/>
    </font>
    <font>
      <b/>
      <sz val="16"/>
      <color theme="0"/>
      <name val="Calibri Light"/>
      <family val="2"/>
    </font>
    <font>
      <sz val="16"/>
      <color theme="0"/>
      <name val="Calibri Light"/>
      <family val="2"/>
    </font>
    <font>
      <b/>
      <sz val="16"/>
      <name val="Calibri Light"/>
      <family val="2"/>
    </font>
    <font>
      <b/>
      <sz val="14"/>
      <name val="Calibri Light"/>
      <family val="2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color rgb="FFB1D9FD"/>
      <name val="Calibri Light"/>
      <family val="2"/>
    </font>
    <font>
      <b/>
      <sz val="10"/>
      <name val="Tahoma"/>
      <family val="2"/>
    </font>
    <font>
      <sz val="14"/>
      <color rgb="FF161616"/>
      <name val="Calibri Light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62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patternFill patternType="solid">
        <fgColor theme="5" tint="0.7999799847602844"/>
        <bgColor indexed="64"/>
      </patternFill>
    </fill>
    <fill>
      <gradientFill degree="45">
        <stop position="0">
          <color theme="0"/>
        </stop>
        <stop position="1">
          <color rgb="FFFFFF00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patternFill patternType="solid">
        <fgColor theme="4" tint="0.5999900102615356"/>
        <bgColor indexed="64"/>
      </pattern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gradientFill degree="45">
        <stop position="0">
          <color theme="0"/>
        </stop>
        <stop position="1">
          <color theme="3" tint="0.5999900102615356"/>
        </stop>
      </gradientFill>
    </fill>
    <fill>
      <patternFill patternType="solid">
        <fgColor theme="0" tint="-0.149959996342659"/>
        <bgColor indexed="64"/>
      </pattern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gradientFill degree="45">
        <stop position="0">
          <color theme="0"/>
        </stop>
        <stop position="1">
          <color rgb="FF66FF66"/>
        </stop>
      </gradientFill>
    </fill>
    <fill>
      <patternFill patternType="solid">
        <fgColor rgb="FFB1D9FD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0" tint="-0.04997999966144562"/>
        <bgColor indexed="64"/>
      </patternFill>
    </fill>
  </fills>
  <borders count="12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/>
      <right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medium">
        <color theme="1"/>
      </top>
      <bottom style="medium">
        <color theme="1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/>
      <bottom/>
    </border>
    <border>
      <left/>
      <right/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/>
      <bottom/>
    </border>
    <border>
      <left/>
      <right/>
      <top/>
      <bottom style="medium">
        <color theme="0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theme="0"/>
      </left>
      <right style="thin"/>
      <top style="medium">
        <color theme="0"/>
      </top>
      <bottom style="thin"/>
    </border>
    <border>
      <left style="medium">
        <color theme="0"/>
      </left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/>
      <right style="thin">
        <color theme="1"/>
      </right>
      <top style="medium"/>
      <bottom style="medium"/>
    </border>
    <border>
      <left/>
      <right style="thin">
        <color theme="1"/>
      </right>
      <top/>
      <bottom style="thin">
        <color theme="1"/>
      </bottom>
    </border>
    <border>
      <left style="medium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/>
      <top style="medium"/>
      <bottom style="medium"/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>
        <color theme="1"/>
      </left>
      <right style="medium">
        <color theme="1"/>
      </right>
      <top/>
      <bottom style="medium"/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/>
      <right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 style="medium">
        <color theme="1"/>
      </left>
      <right/>
      <top/>
      <bottom style="thin">
        <color theme="1"/>
      </bottom>
    </border>
    <border>
      <left style="medium"/>
      <right style="medium"/>
      <top style="medium"/>
      <bottom style="thin"/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 style="thin"/>
      <right style="medium">
        <color theme="0"/>
      </right>
      <top style="medium">
        <color theme="0"/>
      </top>
      <bottom style="thin"/>
    </border>
    <border>
      <left style="thin"/>
      <right style="medium">
        <color theme="0"/>
      </right>
      <top style="thin"/>
      <bottom style="thin"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 style="thin">
        <color theme="1"/>
      </right>
      <top/>
      <bottom style="medium"/>
    </border>
    <border>
      <left style="medium"/>
      <right/>
      <top style="medium"/>
      <bottom style="medium"/>
    </border>
    <border>
      <left style="medium">
        <color theme="0"/>
      </left>
      <right style="thin"/>
      <top style="thin"/>
      <bottom style="medium">
        <color theme="0"/>
      </bottom>
    </border>
    <border>
      <left style="thin"/>
      <right style="medium">
        <color theme="0"/>
      </right>
      <top style="thin"/>
      <bottom style="medium">
        <color theme="0"/>
      </bottom>
    </border>
    <border>
      <left style="medium">
        <color theme="2"/>
      </left>
      <right/>
      <top style="medium">
        <color theme="2"/>
      </top>
      <bottom style="medium">
        <color theme="2"/>
      </bottom>
    </border>
    <border>
      <left/>
      <right style="thin">
        <color theme="0"/>
      </right>
      <top/>
      <bottom/>
    </border>
    <border>
      <left/>
      <right/>
      <top style="medium">
        <color theme="1"/>
      </top>
      <bottom style="medium">
        <color theme="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/>
      <right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medium"/>
      <top style="thin">
        <color theme="1"/>
      </top>
      <bottom style="thin">
        <color theme="1"/>
      </bottom>
    </border>
    <border>
      <left/>
      <right style="medium">
        <color theme="1"/>
      </right>
      <top style="thin">
        <color theme="1"/>
      </top>
      <bottom style="thin">
        <color theme="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medium"/>
      <top/>
      <bottom style="thin">
        <color theme="1"/>
      </bottom>
    </border>
    <border>
      <left/>
      <right style="medium">
        <color theme="1"/>
      </right>
      <top/>
      <bottom style="thin">
        <color theme="1"/>
      </bottom>
    </border>
    <border>
      <left style="medium"/>
      <right/>
      <top style="thin">
        <color theme="1"/>
      </top>
      <bottom style="medium"/>
    </border>
    <border>
      <left/>
      <right/>
      <top style="thin">
        <color theme="1"/>
      </top>
      <bottom style="medium"/>
    </border>
    <border>
      <left/>
      <right style="medium"/>
      <top style="thin">
        <color theme="1"/>
      </top>
      <bottom style="medium"/>
    </border>
    <border>
      <left/>
      <right style="medium">
        <color theme="1"/>
      </right>
      <top style="thin">
        <color theme="1"/>
      </top>
      <bottom style="medium"/>
    </border>
    <border>
      <left/>
      <right/>
      <top style="medium">
        <color theme="2"/>
      </top>
      <bottom style="medium">
        <color theme="2"/>
      </bottom>
    </border>
    <border>
      <left/>
      <right style="medium">
        <color theme="2"/>
      </right>
      <top style="medium">
        <color theme="2"/>
      </top>
      <bottom style="medium">
        <color theme="2"/>
      </bottom>
    </border>
    <border>
      <left style="thin">
        <color theme="0"/>
      </left>
      <right/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medium"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1"/>
      </left>
      <right/>
      <top/>
      <bottom/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64">
    <xf numFmtId="0" fontId="0" fillId="0" borderId="0" xfId="0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vertical="top" wrapText="1"/>
    </xf>
    <xf numFmtId="0" fontId="0" fillId="2" borderId="0" xfId="0" applyFill="1"/>
    <xf numFmtId="10" fontId="0" fillId="2" borderId="0" xfId="0" applyNumberFormat="1" applyFill="1"/>
    <xf numFmtId="0" fontId="0" fillId="2" borderId="0" xfId="0" applyFill="1" applyBorder="1"/>
    <xf numFmtId="4" fontId="0" fillId="2" borderId="0" xfId="0" applyNumberFormat="1" applyFill="1"/>
    <xf numFmtId="0" fontId="10" fillId="2" borderId="0" xfId="0" applyFont="1" applyFill="1" applyBorder="1"/>
    <xf numFmtId="0" fontId="7" fillId="2" borderId="0" xfId="0" applyFont="1" applyFill="1"/>
    <xf numFmtId="168" fontId="0" fillId="0" borderId="0" xfId="0" applyNumberFormat="1"/>
    <xf numFmtId="0" fontId="0" fillId="0" borderId="3" xfId="0" applyBorder="1"/>
    <xf numFmtId="10" fontId="0" fillId="0" borderId="0" xfId="0" applyNumberFormat="1"/>
    <xf numFmtId="4" fontId="0" fillId="0" borderId="0" xfId="0" applyNumberFormat="1"/>
    <xf numFmtId="0" fontId="12" fillId="3" borderId="4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6" fillId="0" borderId="7" xfId="0" applyFont="1" applyBorder="1"/>
    <xf numFmtId="0" fontId="12" fillId="5" borderId="8" xfId="0" applyFont="1" applyFill="1" applyBorder="1" applyAlignment="1">
      <alignment horizontal="right"/>
    </xf>
    <xf numFmtId="0" fontId="12" fillId="4" borderId="5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9" fontId="12" fillId="4" borderId="4" xfId="15" applyFont="1" applyFill="1" applyBorder="1" applyAlignment="1">
      <alignment horizontal="right"/>
    </xf>
    <xf numFmtId="9" fontId="12" fillId="4" borderId="5" xfId="15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6" borderId="8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172" fontId="12" fillId="3" borderId="5" xfId="18" applyNumberFormat="1" applyFont="1" applyFill="1" applyBorder="1" applyAlignment="1">
      <alignment horizontal="center"/>
    </xf>
    <xf numFmtId="172" fontId="12" fillId="4" borderId="5" xfId="18" applyNumberFormat="1" applyFont="1" applyFill="1" applyBorder="1" applyAlignment="1">
      <alignment horizontal="center"/>
    </xf>
    <xf numFmtId="169" fontId="12" fillId="4" borderId="6" xfId="18" applyNumberFormat="1" applyFont="1" applyFill="1" applyBorder="1" applyAlignment="1">
      <alignment horizontal="center"/>
    </xf>
    <xf numFmtId="169" fontId="12" fillId="4" borderId="8" xfId="18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right"/>
    </xf>
    <xf numFmtId="0" fontId="13" fillId="0" borderId="4" xfId="0" applyFont="1" applyBorder="1"/>
    <xf numFmtId="0" fontId="6" fillId="0" borderId="11" xfId="0" applyFont="1" applyBorder="1"/>
    <xf numFmtId="0" fontId="13" fillId="0" borderId="5" xfId="0" applyFont="1" applyBorder="1"/>
    <xf numFmtId="0" fontId="6" fillId="0" borderId="12" xfId="0" applyFont="1" applyBorder="1"/>
    <xf numFmtId="9" fontId="6" fillId="0" borderId="7" xfId="0" applyNumberFormat="1" applyFont="1" applyBorder="1"/>
    <xf numFmtId="164" fontId="6" fillId="0" borderId="7" xfId="0" applyNumberFormat="1" applyFont="1" applyBorder="1"/>
    <xf numFmtId="10" fontId="6" fillId="0" borderId="7" xfId="0" applyNumberFormat="1" applyFont="1" applyBorder="1"/>
    <xf numFmtId="0" fontId="6" fillId="0" borderId="13" xfId="0" applyFont="1" applyBorder="1"/>
    <xf numFmtId="0" fontId="6" fillId="0" borderId="12" xfId="0" applyFont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2" borderId="0" xfId="0" applyFont="1" applyFill="1" applyBorder="1"/>
    <xf numFmtId="10" fontId="7" fillId="2" borderId="0" xfId="0" applyNumberFormat="1" applyFont="1" applyFill="1" applyBorder="1" applyAlignment="1">
      <alignment wrapText="1"/>
    </xf>
    <xf numFmtId="4" fontId="7" fillId="2" borderId="0" xfId="0" applyNumberFormat="1" applyFont="1" applyFill="1" applyBorder="1"/>
    <xf numFmtId="0" fontId="8" fillId="2" borderId="0" xfId="0" applyFont="1" applyFill="1" applyBorder="1" applyAlignment="1">
      <alignment wrapText="1"/>
    </xf>
    <xf numFmtId="168" fontId="0" fillId="2" borderId="0" xfId="0" applyNumberFormat="1" applyFill="1"/>
    <xf numFmtId="0" fontId="7" fillId="2" borderId="14" xfId="0" applyFont="1" applyFill="1" applyBorder="1" applyAlignment="1">
      <alignment wrapText="1"/>
    </xf>
    <xf numFmtId="168" fontId="0" fillId="2" borderId="15" xfId="0" applyNumberFormat="1" applyFill="1" applyBorder="1"/>
    <xf numFmtId="0" fontId="16" fillId="2" borderId="16" xfId="0" applyFont="1" applyFill="1" applyBorder="1"/>
    <xf numFmtId="0" fontId="16" fillId="2" borderId="14" xfId="0" applyFont="1" applyFill="1" applyBorder="1"/>
    <xf numFmtId="0" fontId="16" fillId="2" borderId="1" xfId="0" applyFont="1" applyFill="1" applyBorder="1"/>
    <xf numFmtId="0" fontId="16" fillId="0" borderId="1" xfId="0" applyFont="1" applyBorder="1"/>
    <xf numFmtId="1" fontId="7" fillId="4" borderId="17" xfId="0" applyNumberFormat="1" applyFont="1" applyFill="1" applyBorder="1"/>
    <xf numFmtId="9" fontId="7" fillId="0" borderId="0" xfId="0" applyNumberFormat="1" applyFont="1" applyBorder="1"/>
    <xf numFmtId="0" fontId="7" fillId="6" borderId="0" xfId="0" applyFont="1" applyFill="1"/>
    <xf numFmtId="168" fontId="0" fillId="2" borderId="0" xfId="0" applyNumberFormat="1" applyFill="1" applyBorder="1"/>
    <xf numFmtId="0" fontId="16" fillId="2" borderId="0" xfId="0" applyFont="1" applyFill="1" applyBorder="1"/>
    <xf numFmtId="168" fontId="0" fillId="2" borderId="18" xfId="0" applyNumberFormat="1" applyFill="1" applyBorder="1"/>
    <xf numFmtId="0" fontId="4" fillId="2" borderId="0" xfId="0" applyFont="1" applyFill="1" applyBorder="1"/>
    <xf numFmtId="0" fontId="7" fillId="6" borderId="19" xfId="0" applyFont="1" applyFill="1" applyBorder="1" applyAlignment="1">
      <alignment wrapText="1"/>
    </xf>
    <xf numFmtId="168" fontId="0" fillId="6" borderId="19" xfId="0" applyNumberFormat="1" applyFill="1" applyBorder="1"/>
    <xf numFmtId="0" fontId="0" fillId="0" borderId="19" xfId="0" applyFill="1" applyBorder="1"/>
    <xf numFmtId="168" fontId="0" fillId="6" borderId="20" xfId="0" applyNumberFormat="1" applyFill="1" applyBorder="1"/>
    <xf numFmtId="0" fontId="7" fillId="6" borderId="21" xfId="0" applyFont="1" applyFill="1" applyBorder="1"/>
    <xf numFmtId="0" fontId="7" fillId="6" borderId="22" xfId="0" applyFont="1" applyFill="1" applyBorder="1" applyAlignment="1">
      <alignment horizontal="center"/>
    </xf>
    <xf numFmtId="0" fontId="7" fillId="6" borderId="21" xfId="0" applyFont="1" applyFill="1" applyBorder="1" applyAlignment="1">
      <alignment wrapText="1"/>
    </xf>
    <xf numFmtId="0" fontId="7" fillId="6" borderId="23" xfId="0" applyFont="1" applyFill="1" applyBorder="1"/>
    <xf numFmtId="0" fontId="0" fillId="6" borderId="23" xfId="0" applyFill="1" applyBorder="1"/>
    <xf numFmtId="0" fontId="0" fillId="0" borderId="24" xfId="0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5" fillId="2" borderId="0" xfId="0" applyFont="1" applyFill="1" applyBorder="1"/>
    <xf numFmtId="9" fontId="9" fillId="2" borderId="0" xfId="0" applyNumberFormat="1" applyFont="1" applyFill="1" applyBorder="1"/>
    <xf numFmtId="10" fontId="0" fillId="2" borderId="0" xfId="0" applyNumberFormat="1" applyFill="1" applyBorder="1"/>
    <xf numFmtId="2" fontId="9" fillId="2" borderId="0" xfId="0" applyNumberFormat="1" applyFont="1" applyFill="1" applyBorder="1"/>
    <xf numFmtId="176" fontId="7" fillId="2" borderId="0" xfId="0" applyNumberFormat="1" applyFont="1" applyFill="1" applyBorder="1" applyAlignment="1">
      <alignment wrapText="1"/>
    </xf>
    <xf numFmtId="0" fontId="16" fillId="7" borderId="27" xfId="0" applyFont="1" applyFill="1" applyBorder="1"/>
    <xf numFmtId="0" fontId="16" fillId="7" borderId="28" xfId="0" applyFont="1" applyFill="1" applyBorder="1"/>
    <xf numFmtId="165" fontId="7" fillId="4" borderId="29" xfId="0" applyNumberFormat="1" applyFont="1" applyFill="1" applyBorder="1"/>
    <xf numFmtId="0" fontId="16" fillId="2" borderId="2" xfId="0" applyFont="1" applyFill="1" applyBorder="1" applyAlignment="1">
      <alignment wrapText="1"/>
    </xf>
    <xf numFmtId="173" fontId="7" fillId="2" borderId="2" xfId="0" applyNumberFormat="1" applyFont="1" applyFill="1" applyBorder="1"/>
    <xf numFmtId="168" fontId="7" fillId="2" borderId="2" xfId="0" applyNumberFormat="1" applyFont="1" applyFill="1" applyBorder="1"/>
    <xf numFmtId="0" fontId="7" fillId="2" borderId="30" xfId="0" applyFont="1" applyFill="1" applyBorder="1"/>
    <xf numFmtId="0" fontId="7" fillId="2" borderId="30" xfId="0" applyFont="1" applyFill="1" applyBorder="1" applyAlignment="1">
      <alignment wrapText="1"/>
    </xf>
    <xf numFmtId="0" fontId="7" fillId="2" borderId="30" xfId="0" applyFont="1" applyFill="1" applyBorder="1" applyAlignment="1">
      <alignment vertical="top" wrapText="1"/>
    </xf>
    <xf numFmtId="10" fontId="7" fillId="2" borderId="30" xfId="0" applyNumberFormat="1" applyFont="1" applyFill="1" applyBorder="1" applyAlignment="1">
      <alignment wrapText="1"/>
    </xf>
    <xf numFmtId="4" fontId="7" fillId="2" borderId="30" xfId="0" applyNumberFormat="1" applyFont="1" applyFill="1" applyBorder="1"/>
    <xf numFmtId="0" fontId="8" fillId="2" borderId="30" xfId="0" applyFont="1" applyFill="1" applyBorder="1" applyAlignment="1">
      <alignment wrapText="1"/>
    </xf>
    <xf numFmtId="0" fontId="7" fillId="2" borderId="31" xfId="0" applyFont="1" applyFill="1" applyBorder="1" applyAlignment="1">
      <alignment wrapText="1"/>
    </xf>
    <xf numFmtId="173" fontId="7" fillId="8" borderId="25" xfId="0" applyNumberFormat="1" applyFont="1" applyFill="1" applyBorder="1"/>
    <xf numFmtId="10" fontId="7" fillId="2" borderId="32" xfId="0" applyNumberFormat="1" applyFont="1" applyFill="1" applyBorder="1"/>
    <xf numFmtId="0" fontId="16" fillId="2" borderId="14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33" xfId="0" applyFont="1" applyFill="1" applyBorder="1" applyAlignment="1">
      <alignment wrapText="1"/>
    </xf>
    <xf numFmtId="173" fontId="7" fillId="2" borderId="32" xfId="0" applyNumberFormat="1" applyFont="1" applyFill="1" applyBorder="1"/>
    <xf numFmtId="0" fontId="11" fillId="2" borderId="34" xfId="0" applyFont="1" applyFill="1" applyBorder="1" applyAlignment="1">
      <alignment wrapText="1"/>
    </xf>
    <xf numFmtId="0" fontId="11" fillId="2" borderId="35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7" fillId="2" borderId="0" xfId="0" applyFont="1" applyFill="1" applyBorder="1"/>
    <xf numFmtId="0" fontId="16" fillId="2" borderId="30" xfId="0" applyFont="1" applyFill="1" applyBorder="1"/>
    <xf numFmtId="173" fontId="16" fillId="4" borderId="3" xfId="0" applyNumberFormat="1" applyFont="1" applyFill="1" applyBorder="1"/>
    <xf numFmtId="0" fontId="17" fillId="0" borderId="0" xfId="0" applyFont="1" applyBorder="1"/>
    <xf numFmtId="0" fontId="16" fillId="9" borderId="36" xfId="0" applyFont="1" applyFill="1" applyBorder="1" applyAlignment="1" applyProtection="1">
      <alignment wrapText="1"/>
      <protection/>
    </xf>
    <xf numFmtId="9" fontId="7" fillId="10" borderId="37" xfId="0" applyNumberFormat="1" applyFont="1" applyFill="1" applyBorder="1" applyProtection="1">
      <protection/>
    </xf>
    <xf numFmtId="0" fontId="16" fillId="11" borderId="38" xfId="0" applyFont="1" applyFill="1" applyBorder="1" applyAlignment="1" applyProtection="1">
      <alignment wrapText="1"/>
      <protection/>
    </xf>
    <xf numFmtId="0" fontId="16" fillId="12" borderId="39" xfId="0" applyFont="1" applyFill="1" applyBorder="1" applyAlignment="1" applyProtection="1">
      <alignment wrapText="1"/>
      <protection/>
    </xf>
    <xf numFmtId="0" fontId="16" fillId="13" borderId="40" xfId="0" applyFont="1" applyFill="1" applyBorder="1" applyAlignment="1" applyProtection="1">
      <alignment wrapText="1"/>
      <protection/>
    </xf>
    <xf numFmtId="0" fontId="7" fillId="14" borderId="41" xfId="0" applyFont="1" applyFill="1" applyBorder="1" applyProtection="1">
      <protection/>
    </xf>
    <xf numFmtId="0" fontId="7" fillId="15" borderId="37" xfId="0" applyFont="1" applyFill="1" applyBorder="1" applyProtection="1">
      <protection/>
    </xf>
    <xf numFmtId="2" fontId="7" fillId="16" borderId="42" xfId="0" applyNumberFormat="1" applyFont="1" applyFill="1" applyBorder="1" applyProtection="1">
      <protection/>
    </xf>
    <xf numFmtId="167" fontId="7" fillId="17" borderId="42" xfId="0" applyNumberFormat="1" applyFont="1" applyFill="1" applyBorder="1" applyProtection="1">
      <protection/>
    </xf>
    <xf numFmtId="165" fontId="7" fillId="18" borderId="43" xfId="0" applyNumberFormat="1" applyFont="1" applyFill="1" applyBorder="1" applyProtection="1">
      <protection/>
    </xf>
    <xf numFmtId="0" fontId="7" fillId="19" borderId="44" xfId="0" applyFont="1" applyFill="1" applyBorder="1" applyProtection="1">
      <protection/>
    </xf>
    <xf numFmtId="0" fontId="7" fillId="20" borderId="45" xfId="0" applyFont="1" applyFill="1" applyBorder="1" applyProtection="1">
      <protection/>
    </xf>
    <xf numFmtId="165" fontId="7" fillId="21" borderId="29" xfId="0" applyNumberFormat="1" applyFont="1" applyFill="1" applyBorder="1" applyProtection="1">
      <protection/>
    </xf>
    <xf numFmtId="0" fontId="16" fillId="8" borderId="46" xfId="0" applyFont="1" applyFill="1" applyBorder="1" applyAlignment="1" applyProtection="1">
      <alignment wrapText="1"/>
      <protection/>
    </xf>
    <xf numFmtId="0" fontId="16" fillId="22" borderId="14" xfId="0" applyFont="1" applyFill="1" applyBorder="1" applyAlignment="1" applyProtection="1">
      <alignment wrapText="1"/>
      <protection/>
    </xf>
    <xf numFmtId="10" fontId="16" fillId="22" borderId="1" xfId="0" applyNumberFormat="1" applyFont="1" applyFill="1" applyBorder="1" applyAlignment="1" applyProtection="1">
      <alignment wrapText="1"/>
      <protection/>
    </xf>
    <xf numFmtId="0" fontId="16" fillId="23" borderId="47" xfId="0" applyFont="1" applyFill="1" applyBorder="1" applyAlignment="1" applyProtection="1">
      <alignment wrapText="1"/>
      <protection/>
    </xf>
    <xf numFmtId="4" fontId="16" fillId="4" borderId="33" xfId="0" applyNumberFormat="1" applyFont="1" applyFill="1" applyBorder="1" applyAlignment="1" applyProtection="1">
      <alignment wrapText="1"/>
      <protection/>
    </xf>
    <xf numFmtId="0" fontId="16" fillId="0" borderId="33" xfId="0" applyFont="1" applyBorder="1" applyAlignment="1" applyProtection="1">
      <alignment wrapText="1"/>
      <protection/>
    </xf>
    <xf numFmtId="0" fontId="16" fillId="0" borderId="10" xfId="0" applyFont="1" applyBorder="1" applyAlignment="1" applyProtection="1">
      <alignment wrapText="1"/>
      <protection/>
    </xf>
    <xf numFmtId="0" fontId="16" fillId="0" borderId="48" xfId="0" applyFont="1" applyBorder="1" applyAlignment="1" applyProtection="1">
      <alignment wrapText="1"/>
      <protection/>
    </xf>
    <xf numFmtId="0" fontId="16" fillId="0" borderId="49" xfId="0" applyFont="1" applyBorder="1" applyAlignment="1" applyProtection="1">
      <alignment wrapText="1"/>
      <protection/>
    </xf>
    <xf numFmtId="0" fontId="16" fillId="0" borderId="50" xfId="0" applyFont="1" applyBorder="1" applyAlignment="1" applyProtection="1">
      <alignment wrapText="1"/>
      <protection/>
    </xf>
    <xf numFmtId="0" fontId="16" fillId="0" borderId="51" xfId="0" applyFont="1" applyBorder="1" applyAlignment="1" applyProtection="1">
      <alignment wrapText="1"/>
      <protection/>
    </xf>
    <xf numFmtId="0" fontId="16" fillId="4" borderId="52" xfId="0" applyFont="1" applyFill="1" applyBorder="1" applyAlignment="1" applyProtection="1">
      <alignment wrapText="1"/>
      <protection/>
    </xf>
    <xf numFmtId="0" fontId="16" fillId="0" borderId="53" xfId="0" applyFont="1" applyBorder="1" applyAlignment="1" applyProtection="1">
      <alignment wrapText="1"/>
      <protection/>
    </xf>
    <xf numFmtId="173" fontId="7" fillId="8" borderId="2" xfId="0" applyNumberFormat="1" applyFont="1" applyFill="1" applyBorder="1" applyProtection="1">
      <protection/>
    </xf>
    <xf numFmtId="173" fontId="16" fillId="22" borderId="54" xfId="0" applyNumberFormat="1" applyFont="1" applyFill="1" applyBorder="1" applyProtection="1">
      <protection/>
    </xf>
    <xf numFmtId="10" fontId="16" fillId="22" borderId="32" xfId="0" applyNumberFormat="1" applyFont="1" applyFill="1" applyBorder="1" applyProtection="1">
      <protection/>
    </xf>
    <xf numFmtId="4" fontId="7" fillId="4" borderId="55" xfId="0" applyNumberFormat="1" applyFont="1" applyFill="1" applyBorder="1" applyProtection="1">
      <protection/>
    </xf>
    <xf numFmtId="173" fontId="7" fillId="0" borderId="55" xfId="0" applyNumberFormat="1" applyFont="1" applyBorder="1" applyProtection="1">
      <protection/>
    </xf>
    <xf numFmtId="173" fontId="7" fillId="0" borderId="54" xfId="0" applyNumberFormat="1" applyFont="1" applyBorder="1" applyProtection="1">
      <protection/>
    </xf>
    <xf numFmtId="10" fontId="7" fillId="0" borderId="56" xfId="0" applyNumberFormat="1" applyFont="1" applyBorder="1" applyProtection="1">
      <protection/>
    </xf>
    <xf numFmtId="173" fontId="7" fillId="0" borderId="57" xfId="0" applyNumberFormat="1" applyFont="1" applyBorder="1" applyProtection="1">
      <protection/>
    </xf>
    <xf numFmtId="173" fontId="8" fillId="0" borderId="57" xfId="0" applyNumberFormat="1" applyFont="1" applyBorder="1" applyProtection="1">
      <protection/>
    </xf>
    <xf numFmtId="173" fontId="7" fillId="0" borderId="32" xfId="0" applyNumberFormat="1" applyFont="1" applyBorder="1" applyProtection="1">
      <protection/>
    </xf>
    <xf numFmtId="173" fontId="7" fillId="4" borderId="58" xfId="0" applyNumberFormat="1" applyFont="1" applyFill="1" applyBorder="1" applyProtection="1">
      <protection/>
    </xf>
    <xf numFmtId="173" fontId="7" fillId="0" borderId="56" xfId="0" applyNumberFormat="1" applyFont="1" applyBorder="1" applyProtection="1">
      <protection/>
    </xf>
    <xf numFmtId="173" fontId="16" fillId="22" borderId="59" xfId="0" applyNumberFormat="1" applyFont="1" applyFill="1" applyBorder="1" applyProtection="1">
      <protection/>
    </xf>
    <xf numFmtId="173" fontId="7" fillId="0" borderId="7" xfId="0" applyNumberFormat="1" applyFont="1" applyBorder="1" applyProtection="1">
      <protection/>
    </xf>
    <xf numFmtId="173" fontId="7" fillId="0" borderId="5" xfId="0" applyNumberFormat="1" applyFont="1" applyBorder="1" applyProtection="1">
      <protection/>
    </xf>
    <xf numFmtId="0" fontId="16" fillId="24" borderId="60" xfId="0" applyFont="1" applyFill="1" applyBorder="1" applyAlignment="1" applyProtection="1">
      <alignment wrapText="1"/>
      <protection locked="0"/>
    </xf>
    <xf numFmtId="0" fontId="7" fillId="25" borderId="61" xfId="0" applyFont="1" applyFill="1" applyBorder="1" applyProtection="1">
      <protection locked="0"/>
    </xf>
    <xf numFmtId="173" fontId="7" fillId="26" borderId="54" xfId="0" applyNumberFormat="1" applyFont="1" applyFill="1" applyBorder="1" applyProtection="1">
      <protection locked="0"/>
    </xf>
    <xf numFmtId="173" fontId="7" fillId="27" borderId="32" xfId="0" applyNumberFormat="1" applyFont="1" applyFill="1" applyBorder="1" applyProtection="1">
      <protection locked="0"/>
    </xf>
    <xf numFmtId="173" fontId="7" fillId="28" borderId="62" xfId="0" applyNumberFormat="1" applyFont="1" applyFill="1" applyBorder="1" applyProtection="1">
      <protection locked="0"/>
    </xf>
    <xf numFmtId="0" fontId="7" fillId="29" borderId="63" xfId="0" applyFont="1" applyFill="1" applyBorder="1" applyProtection="1">
      <protection locked="0"/>
    </xf>
    <xf numFmtId="173" fontId="7" fillId="30" borderId="59" xfId="0" applyNumberFormat="1" applyFont="1" applyFill="1" applyBorder="1" applyProtection="1">
      <protection locked="0"/>
    </xf>
    <xf numFmtId="173" fontId="7" fillId="31" borderId="2" xfId="0" applyNumberFormat="1" applyFont="1" applyFill="1" applyBorder="1" applyProtection="1">
      <protection locked="0"/>
    </xf>
    <xf numFmtId="173" fontId="7" fillId="32" borderId="64" xfId="0" applyNumberFormat="1" applyFont="1" applyFill="1" applyBorder="1" applyProtection="1">
      <protection locked="0"/>
    </xf>
    <xf numFmtId="15" fontId="7" fillId="33" borderId="42" xfId="0" applyNumberFormat="1" applyFont="1" applyFill="1" applyBorder="1" applyProtection="1">
      <protection locked="0"/>
    </xf>
    <xf numFmtId="15" fontId="7" fillId="34" borderId="43" xfId="0" applyNumberFormat="1" applyFont="1" applyFill="1" applyBorder="1" applyProtection="1">
      <protection locked="0"/>
    </xf>
    <xf numFmtId="15" fontId="7" fillId="35" borderId="17" xfId="0" applyNumberFormat="1" applyFont="1" applyFill="1" applyBorder="1" applyProtection="1">
      <protection locked="0"/>
    </xf>
    <xf numFmtId="15" fontId="7" fillId="36" borderId="29" xfId="0" applyNumberFormat="1" applyFont="1" applyFill="1" applyBorder="1" applyProtection="1">
      <protection locked="0"/>
    </xf>
    <xf numFmtId="0" fontId="7" fillId="37" borderId="65" xfId="0" applyFont="1" applyFill="1" applyBorder="1" applyProtection="1">
      <protection locked="0"/>
    </xf>
    <xf numFmtId="0" fontId="7" fillId="38" borderId="66" xfId="0" applyFont="1" applyFill="1" applyBorder="1" applyProtection="1">
      <protection locked="0"/>
    </xf>
    <xf numFmtId="0" fontId="7" fillId="39" borderId="37" xfId="0" applyFont="1" applyFill="1" applyBorder="1" applyProtection="1">
      <protection locked="0"/>
    </xf>
    <xf numFmtId="0" fontId="7" fillId="40" borderId="67" xfId="0" applyFont="1" applyFill="1" applyBorder="1" applyProtection="1">
      <protection locked="0"/>
    </xf>
    <xf numFmtId="0" fontId="7" fillId="41" borderId="68" xfId="0" applyFont="1" applyFill="1" applyBorder="1" applyProtection="1">
      <protection locked="0"/>
    </xf>
    <xf numFmtId="0" fontId="7" fillId="42" borderId="45" xfId="0" applyFont="1" applyFill="1" applyBorder="1" applyProtection="1">
      <protection locked="0"/>
    </xf>
    <xf numFmtId="10" fontId="16" fillId="7" borderId="69" xfId="0" applyNumberFormat="1" applyFont="1" applyFill="1" applyBorder="1" applyProtection="1">
      <protection locked="0"/>
    </xf>
    <xf numFmtId="9" fontId="16" fillId="7" borderId="70" xfId="0" applyNumberFormat="1" applyFont="1" applyFill="1" applyBorder="1" applyProtection="1">
      <protection locked="0"/>
    </xf>
    <xf numFmtId="10" fontId="11" fillId="2" borderId="71" xfId="0" applyNumberFormat="1" applyFont="1" applyFill="1" applyBorder="1" applyAlignment="1" applyProtection="1">
      <alignment wrapText="1"/>
      <protection locked="0"/>
    </xf>
    <xf numFmtId="0" fontId="11" fillId="2" borderId="72" xfId="0" applyFont="1" applyFill="1" applyBorder="1" applyAlignment="1" applyProtection="1">
      <alignment wrapText="1"/>
      <protection locked="0"/>
    </xf>
    <xf numFmtId="173" fontId="7" fillId="2" borderId="54" xfId="0" applyNumberFormat="1" applyFont="1" applyFill="1" applyBorder="1"/>
    <xf numFmtId="173" fontId="7" fillId="2" borderId="59" xfId="0" applyNumberFormat="1" applyFont="1" applyFill="1" applyBorder="1"/>
    <xf numFmtId="0" fontId="16" fillId="0" borderId="73" xfId="0" applyFont="1" applyBorder="1" applyAlignment="1" applyProtection="1">
      <alignment wrapText="1"/>
      <protection/>
    </xf>
    <xf numFmtId="173" fontId="7" fillId="0" borderId="74" xfId="0" applyNumberFormat="1" applyFont="1" applyBorder="1" applyProtection="1">
      <protection/>
    </xf>
    <xf numFmtId="0" fontId="7" fillId="2" borderId="75" xfId="0" applyFont="1" applyFill="1" applyBorder="1" applyAlignment="1">
      <alignment wrapText="1"/>
    </xf>
    <xf numFmtId="10" fontId="11" fillId="2" borderId="0" xfId="0" applyNumberFormat="1" applyFont="1" applyFill="1" applyBorder="1" applyAlignment="1" applyProtection="1">
      <alignment wrapText="1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0" fontId="16" fillId="4" borderId="53" xfId="0" applyFont="1" applyFill="1" applyBorder="1" applyAlignment="1" applyProtection="1">
      <alignment wrapText="1"/>
      <protection/>
    </xf>
    <xf numFmtId="173" fontId="7" fillId="4" borderId="56" xfId="0" applyNumberFormat="1" applyFont="1" applyFill="1" applyBorder="1" applyProtection="1">
      <protection/>
    </xf>
    <xf numFmtId="0" fontId="0" fillId="2" borderId="21" xfId="0" applyFill="1" applyBorder="1"/>
    <xf numFmtId="0" fontId="16" fillId="43" borderId="76" xfId="0" applyFont="1" applyFill="1" applyBorder="1" applyProtection="1">
      <protection locked="0"/>
    </xf>
    <xf numFmtId="0" fontId="16" fillId="44" borderId="0" xfId="0" applyFont="1" applyFill="1" applyBorder="1" applyAlignment="1" applyProtection="1">
      <alignment wrapText="1"/>
      <protection locked="0"/>
    </xf>
    <xf numFmtId="0" fontId="16" fillId="45" borderId="77" xfId="0" applyFont="1" applyFill="1" applyBorder="1" applyAlignment="1" applyProtection="1">
      <alignment wrapText="1"/>
      <protection locked="0"/>
    </xf>
    <xf numFmtId="173" fontId="16" fillId="46" borderId="50" xfId="0" applyNumberFormat="1" applyFont="1" applyFill="1" applyBorder="1" applyAlignment="1" applyProtection="1">
      <alignment wrapText="1"/>
      <protection locked="0"/>
    </xf>
    <xf numFmtId="173" fontId="16" fillId="47" borderId="51" xfId="0" applyNumberFormat="1" applyFont="1" applyFill="1" applyBorder="1" applyAlignment="1" applyProtection="1">
      <alignment wrapText="1"/>
      <protection locked="0"/>
    </xf>
    <xf numFmtId="173" fontId="16" fillId="48" borderId="16" xfId="0" applyNumberFormat="1" applyFont="1" applyFill="1" applyBorder="1" applyAlignment="1" applyProtection="1">
      <alignment wrapText="1"/>
      <protection locked="0"/>
    </xf>
    <xf numFmtId="173" fontId="16" fillId="4" borderId="2" xfId="0" applyNumberFormat="1" applyFont="1" applyFill="1" applyBorder="1" applyProtection="1">
      <protection/>
    </xf>
    <xf numFmtId="173" fontId="16" fillId="4" borderId="32" xfId="0" applyNumberFormat="1" applyFont="1" applyFill="1" applyBorder="1" applyProtection="1">
      <protection/>
    </xf>
    <xf numFmtId="168" fontId="7" fillId="49" borderId="0" xfId="0" applyNumberFormat="1" applyFont="1" applyFill="1"/>
    <xf numFmtId="0" fontId="15" fillId="2" borderId="78" xfId="0" applyFont="1" applyFill="1" applyBorder="1" applyAlignment="1">
      <alignment horizontal="center"/>
    </xf>
    <xf numFmtId="174" fontId="16" fillId="2" borderId="25" xfId="0" applyNumberFormat="1" applyFont="1" applyFill="1" applyBorder="1" applyAlignment="1">
      <alignment horizontal="center"/>
    </xf>
    <xf numFmtId="10" fontId="16" fillId="7" borderId="70" xfId="0" applyNumberFormat="1" applyFont="1" applyFill="1" applyBorder="1" applyProtection="1">
      <protection locked="0"/>
    </xf>
    <xf numFmtId="9" fontId="16" fillId="2" borderId="25" xfId="0" applyNumberFormat="1" applyFont="1" applyFill="1" applyBorder="1" applyAlignment="1">
      <alignment horizontal="center"/>
    </xf>
    <xf numFmtId="164" fontId="16" fillId="2" borderId="25" xfId="0" applyNumberFormat="1" applyFont="1" applyFill="1" applyBorder="1" applyAlignment="1">
      <alignment horizontal="center"/>
    </xf>
    <xf numFmtId="0" fontId="16" fillId="7" borderId="79" xfId="0" applyFont="1" applyFill="1" applyBorder="1"/>
    <xf numFmtId="10" fontId="16" fillId="7" borderId="80" xfId="0" applyNumberFormat="1" applyFont="1" applyFill="1" applyBorder="1" applyProtection="1">
      <protection locked="0"/>
    </xf>
    <xf numFmtId="0" fontId="21" fillId="2" borderId="0" xfId="0" applyFont="1" applyFill="1" applyBorder="1"/>
    <xf numFmtId="0" fontId="0" fillId="2" borderId="81" xfId="0" applyFill="1" applyBorder="1"/>
    <xf numFmtId="0" fontId="10" fillId="2" borderId="82" xfId="0" applyFont="1" applyFill="1" applyBorder="1"/>
    <xf numFmtId="0" fontId="0" fillId="0" borderId="0" xfId="0" applyFill="1"/>
    <xf numFmtId="0" fontId="16" fillId="49" borderId="83" xfId="0" applyFont="1" applyFill="1" applyBorder="1" applyAlignment="1">
      <alignment wrapText="1"/>
    </xf>
    <xf numFmtId="0" fontId="16" fillId="50" borderId="39" xfId="0" applyFont="1" applyFill="1" applyBorder="1" applyAlignment="1" applyProtection="1">
      <alignment wrapText="1"/>
      <protection locked="0"/>
    </xf>
    <xf numFmtId="0" fontId="16" fillId="51" borderId="40" xfId="0" applyFont="1" applyFill="1" applyBorder="1" applyAlignment="1" applyProtection="1">
      <alignment wrapText="1"/>
      <protection locked="0"/>
    </xf>
    <xf numFmtId="0" fontId="16" fillId="22" borderId="33" xfId="0" applyFont="1" applyFill="1" applyBorder="1" applyAlignment="1" applyProtection="1">
      <alignment wrapText="1"/>
      <protection/>
    </xf>
    <xf numFmtId="0" fontId="16" fillId="4" borderId="33" xfId="0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wrapText="1"/>
      <protection/>
    </xf>
    <xf numFmtId="0" fontId="19" fillId="52" borderId="66" xfId="0" applyFont="1" applyFill="1" applyBorder="1" applyAlignment="1" applyProtection="1">
      <alignment wrapText="1"/>
      <protection locked="0"/>
    </xf>
    <xf numFmtId="173" fontId="7" fillId="49" borderId="0" xfId="0" applyNumberFormat="1" applyFont="1" applyFill="1"/>
    <xf numFmtId="1" fontId="7" fillId="53" borderId="42" xfId="0" applyNumberFormat="1" applyFont="1" applyFill="1" applyBorder="1" applyProtection="1">
      <protection/>
    </xf>
    <xf numFmtId="173" fontId="16" fillId="22" borderId="55" xfId="0" applyNumberFormat="1" applyFont="1" applyFill="1" applyBorder="1" applyProtection="1">
      <protection/>
    </xf>
    <xf numFmtId="173" fontId="16" fillId="4" borderId="3" xfId="0" applyNumberFormat="1" applyFont="1" applyFill="1" applyBorder="1" applyProtection="1">
      <protection/>
    </xf>
    <xf numFmtId="9" fontId="16" fillId="4" borderId="55" xfId="0" applyNumberFormat="1" applyFont="1" applyFill="1" applyBorder="1" applyProtection="1">
      <protection/>
    </xf>
    <xf numFmtId="173" fontId="7" fillId="52" borderId="68" xfId="0" applyNumberFormat="1" applyFont="1" applyFill="1" applyBorder="1" applyProtection="1">
      <protection locked="0"/>
    </xf>
    <xf numFmtId="1" fontId="7" fillId="54" borderId="17" xfId="0" applyNumberFormat="1" applyFont="1" applyFill="1" applyBorder="1" applyProtection="1">
      <protection/>
    </xf>
    <xf numFmtId="166" fontId="7" fillId="0" borderId="0" xfId="0" applyNumberFormat="1" applyFont="1" applyFill="1" applyBorder="1"/>
    <xf numFmtId="167" fontId="7" fillId="55" borderId="43" xfId="0" applyNumberFormat="1" applyFont="1" applyFill="1" applyBorder="1" applyProtection="1">
      <protection/>
    </xf>
    <xf numFmtId="0" fontId="0" fillId="0" borderId="2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4" xfId="0" applyFont="1" applyBorder="1"/>
    <xf numFmtId="0" fontId="23" fillId="0" borderId="4" xfId="0" applyFont="1" applyBorder="1"/>
    <xf numFmtId="0" fontId="23" fillId="0" borderId="85" xfId="0" applyFont="1" applyBorder="1"/>
    <xf numFmtId="0" fontId="23" fillId="0" borderId="86" xfId="0" applyFont="1" applyBorder="1"/>
    <xf numFmtId="173" fontId="16" fillId="56" borderId="64" xfId="0" applyNumberFormat="1" applyFont="1" applyFill="1" applyBorder="1"/>
    <xf numFmtId="0" fontId="0" fillId="0" borderId="64" xfId="0" applyFont="1" applyBorder="1"/>
    <xf numFmtId="0" fontId="0" fillId="0" borderId="87" xfId="0" applyFont="1" applyBorder="1"/>
    <xf numFmtId="0" fontId="23" fillId="0" borderId="2" xfId="0" applyFont="1" applyFill="1" applyBorder="1"/>
    <xf numFmtId="173" fontId="7" fillId="0" borderId="2" xfId="0" applyNumberFormat="1" applyFont="1" applyBorder="1"/>
    <xf numFmtId="0" fontId="0" fillId="0" borderId="2" xfId="0" applyBorder="1"/>
    <xf numFmtId="168" fontId="26" fillId="57" borderId="0" xfId="0" applyNumberFormat="1" applyFont="1" applyFill="1" applyBorder="1"/>
    <xf numFmtId="0" fontId="26" fillId="57" borderId="0" xfId="0" applyFont="1" applyFill="1"/>
    <xf numFmtId="0" fontId="26" fillId="57" borderId="0" xfId="0" applyFont="1" applyFill="1" applyBorder="1"/>
    <xf numFmtId="0" fontId="26" fillId="57" borderId="0" xfId="0" applyFont="1" applyFill="1" applyAlignment="1">
      <alignment horizontal="center" vertical="center"/>
    </xf>
    <xf numFmtId="10" fontId="26" fillId="57" borderId="0" xfId="0" applyNumberFormat="1" applyFont="1" applyFill="1"/>
    <xf numFmtId="0" fontId="27" fillId="57" borderId="0" xfId="0" applyFont="1" applyFill="1" applyAlignment="1">
      <alignment horizontal="center"/>
    </xf>
    <xf numFmtId="0" fontId="28" fillId="57" borderId="0" xfId="0" applyFont="1" applyFill="1" applyBorder="1"/>
    <xf numFmtId="0" fontId="28" fillId="57" borderId="0" xfId="0" applyFont="1" applyFill="1" applyBorder="1" applyAlignment="1">
      <alignment wrapText="1"/>
    </xf>
    <xf numFmtId="0" fontId="28" fillId="57" borderId="0" xfId="0" applyFont="1" applyFill="1" applyBorder="1" applyAlignment="1">
      <alignment horizontal="center" vertical="center" wrapText="1"/>
    </xf>
    <xf numFmtId="0" fontId="28" fillId="57" borderId="0" xfId="0" applyFont="1" applyFill="1" applyBorder="1" applyAlignment="1">
      <alignment vertical="top" wrapText="1"/>
    </xf>
    <xf numFmtId="176" fontId="29" fillId="57" borderId="0" xfId="0" applyNumberFormat="1" applyFont="1" applyFill="1" applyBorder="1" applyAlignment="1">
      <alignment horizontal="center" wrapText="1"/>
    </xf>
    <xf numFmtId="176" fontId="28" fillId="57" borderId="0" xfId="0" applyNumberFormat="1" applyFont="1" applyFill="1" applyBorder="1" applyAlignment="1">
      <alignment wrapText="1"/>
    </xf>
    <xf numFmtId="0" fontId="24" fillId="57" borderId="0" xfId="0" applyFont="1" applyFill="1" applyBorder="1" applyAlignment="1" applyProtection="1">
      <alignment wrapText="1"/>
      <protection locked="0"/>
    </xf>
    <xf numFmtId="0" fontId="28" fillId="57" borderId="0" xfId="0" applyFont="1" applyFill="1"/>
    <xf numFmtId="0" fontId="25" fillId="57" borderId="0" xfId="0" applyFont="1" applyFill="1" applyBorder="1" applyAlignment="1">
      <alignment horizontal="center"/>
    </xf>
    <xf numFmtId="0" fontId="25" fillId="57" borderId="0" xfId="0" applyFont="1" applyFill="1" applyBorder="1" applyAlignment="1">
      <alignment horizontal="center" vertical="center"/>
    </xf>
    <xf numFmtId="0" fontId="29" fillId="57" borderId="0" xfId="0" applyFont="1" applyFill="1" applyBorder="1" applyAlignment="1">
      <alignment vertical="top" wrapText="1"/>
    </xf>
    <xf numFmtId="0" fontId="24" fillId="57" borderId="0" xfId="0" applyFont="1" applyFill="1" applyBorder="1" applyAlignment="1">
      <alignment wrapText="1"/>
    </xf>
    <xf numFmtId="0" fontId="28" fillId="58" borderId="0" xfId="0" applyFont="1" applyFill="1" applyBorder="1" applyAlignment="1">
      <alignment wrapText="1"/>
    </xf>
    <xf numFmtId="0" fontId="26" fillId="58" borderId="0" xfId="0" applyFont="1" applyFill="1" applyBorder="1"/>
    <xf numFmtId="0" fontId="28" fillId="58" borderId="0" xfId="0" applyFont="1" applyFill="1" applyBorder="1" applyAlignment="1">
      <alignment horizontal="center" vertical="center" wrapText="1"/>
    </xf>
    <xf numFmtId="0" fontId="28" fillId="58" borderId="0" xfId="0" applyFont="1" applyFill="1" applyBorder="1"/>
    <xf numFmtId="9" fontId="26" fillId="58" borderId="0" xfId="0" applyNumberFormat="1" applyFont="1" applyFill="1" applyBorder="1"/>
    <xf numFmtId="10" fontId="26" fillId="58" borderId="0" xfId="0" applyNumberFormat="1" applyFont="1" applyFill="1" applyBorder="1"/>
    <xf numFmtId="0" fontId="26" fillId="58" borderId="0" xfId="0" applyFont="1" applyFill="1"/>
    <xf numFmtId="4" fontId="26" fillId="58" borderId="0" xfId="0" applyNumberFormat="1" applyFont="1" applyFill="1"/>
    <xf numFmtId="0" fontId="28" fillId="57" borderId="0" xfId="0" applyFont="1" applyFill="1" applyBorder="1" applyAlignment="1">
      <alignment horizontal="center" vertical="center"/>
    </xf>
    <xf numFmtId="2" fontId="26" fillId="57" borderId="0" xfId="0" applyNumberFormat="1" applyFont="1" applyFill="1" applyBorder="1"/>
    <xf numFmtId="0" fontId="25" fillId="57" borderId="0" xfId="0" applyFont="1" applyFill="1" applyBorder="1" applyAlignment="1">
      <alignment horizontal="center"/>
    </xf>
    <xf numFmtId="0" fontId="30" fillId="57" borderId="0" xfId="0" applyFont="1" applyFill="1" applyBorder="1" applyAlignment="1">
      <alignment vertical="center"/>
    </xf>
    <xf numFmtId="168" fontId="34" fillId="57" borderId="0" xfId="0" applyNumberFormat="1" applyFont="1" applyFill="1" applyBorder="1"/>
    <xf numFmtId="0" fontId="34" fillId="59" borderId="30" xfId="0" applyFont="1" applyFill="1" applyBorder="1" applyAlignment="1" applyProtection="1">
      <alignment horizontal="center" vertical="center" wrapText="1"/>
      <protection/>
    </xf>
    <xf numFmtId="0" fontId="35" fillId="60" borderId="30" xfId="0" applyFont="1" applyFill="1" applyBorder="1" applyAlignment="1" applyProtection="1">
      <alignment horizontal="center" vertical="center" wrapText="1"/>
      <protection/>
    </xf>
    <xf numFmtId="0" fontId="34" fillId="59" borderId="30" xfId="0" applyFont="1" applyFill="1" applyBorder="1" applyAlignment="1" applyProtection="1">
      <alignment horizontal="center" vertical="center" wrapText="1"/>
      <protection locked="0"/>
    </xf>
    <xf numFmtId="0" fontId="35" fillId="60" borderId="30" xfId="0" applyFont="1" applyFill="1" applyBorder="1" applyAlignment="1" applyProtection="1">
      <alignment horizontal="center" vertical="center" wrapText="1"/>
      <protection locked="0"/>
    </xf>
    <xf numFmtId="173" fontId="35" fillId="60" borderId="30" xfId="0" applyNumberFormat="1" applyFont="1" applyFill="1" applyBorder="1" applyAlignment="1" applyProtection="1">
      <alignment horizontal="center" vertical="center" wrapText="1"/>
      <protection locked="0"/>
    </xf>
    <xf numFmtId="173" fontId="35" fillId="60" borderId="30" xfId="0" applyNumberFormat="1" applyFont="1" applyFill="1" applyBorder="1" applyAlignment="1" applyProtection="1">
      <alignment horizontal="center" vertical="center" wrapText="1"/>
      <protection locked="0"/>
    </xf>
    <xf numFmtId="0" fontId="34" fillId="59" borderId="30" xfId="0" applyFont="1" applyFill="1" applyBorder="1" applyAlignment="1" applyProtection="1">
      <alignment horizontal="center" vertical="center" wrapText="1"/>
      <protection/>
    </xf>
    <xf numFmtId="0" fontId="34" fillId="2" borderId="14" xfId="0" applyFont="1" applyFill="1" applyBorder="1" applyAlignment="1">
      <alignment wrapText="1"/>
    </xf>
    <xf numFmtId="0" fontId="34" fillId="2" borderId="1" xfId="0" applyFont="1" applyFill="1" applyBorder="1" applyAlignment="1">
      <alignment wrapText="1"/>
    </xf>
    <xf numFmtId="173" fontId="26" fillId="2" borderId="54" xfId="0" applyNumberFormat="1" applyFont="1" applyFill="1" applyBorder="1"/>
    <xf numFmtId="10" fontId="26" fillId="2" borderId="32" xfId="0" applyNumberFormat="1" applyFont="1" applyFill="1" applyBorder="1"/>
    <xf numFmtId="173" fontId="26" fillId="2" borderId="32" xfId="0" applyNumberFormat="1" applyFont="1" applyFill="1" applyBorder="1"/>
    <xf numFmtId="0" fontId="25" fillId="60" borderId="44" xfId="0" applyFont="1" applyFill="1" applyBorder="1" applyAlignment="1" applyProtection="1">
      <alignment horizontal="center" vertical="center"/>
      <protection locked="0"/>
    </xf>
    <xf numFmtId="173" fontId="25" fillId="60" borderId="17" xfId="0" applyNumberFormat="1" applyFont="1" applyFill="1" applyBorder="1" applyAlignment="1" applyProtection="1">
      <alignment horizontal="center" vertical="center"/>
      <protection locked="0"/>
    </xf>
    <xf numFmtId="173" fontId="26" fillId="59" borderId="17" xfId="0" applyNumberFormat="1" applyFont="1" applyFill="1" applyBorder="1" applyAlignment="1" applyProtection="1">
      <alignment horizontal="center" vertical="center"/>
      <protection/>
    </xf>
    <xf numFmtId="173" fontId="26" fillId="2" borderId="59" xfId="0" applyNumberFormat="1" applyFont="1" applyFill="1" applyBorder="1"/>
    <xf numFmtId="173" fontId="26" fillId="2" borderId="2" xfId="0" applyNumberFormat="1" applyFont="1" applyFill="1" applyBorder="1"/>
    <xf numFmtId="173" fontId="26" fillId="57" borderId="0" xfId="0" applyNumberFormat="1" applyFont="1" applyFill="1" applyBorder="1"/>
    <xf numFmtId="0" fontId="26" fillId="2" borderId="0" xfId="0" applyFont="1" applyFill="1"/>
    <xf numFmtId="0" fontId="26" fillId="0" borderId="0" xfId="0" applyFont="1"/>
    <xf numFmtId="0" fontId="25" fillId="60" borderId="88" xfId="0" applyFont="1" applyFill="1" applyBorder="1" applyAlignment="1" applyProtection="1">
      <alignment horizontal="center" vertical="center"/>
      <protection locked="0"/>
    </xf>
    <xf numFmtId="173" fontId="25" fillId="60" borderId="89" xfId="0" applyNumberFormat="1" applyFont="1" applyFill="1" applyBorder="1" applyAlignment="1" applyProtection="1">
      <alignment horizontal="center" vertical="center"/>
      <protection locked="0"/>
    </xf>
    <xf numFmtId="173" fontId="26" fillId="59" borderId="89" xfId="0" applyNumberFormat="1" applyFont="1" applyFill="1" applyBorder="1" applyAlignment="1" applyProtection="1">
      <alignment horizontal="center" vertical="center"/>
      <protection/>
    </xf>
    <xf numFmtId="0" fontId="26" fillId="57" borderId="3" xfId="0" applyFont="1" applyFill="1" applyBorder="1"/>
    <xf numFmtId="10" fontId="26" fillId="57" borderId="0" xfId="0" applyNumberFormat="1" applyFont="1" applyFill="1" applyBorder="1"/>
    <xf numFmtId="0" fontId="34" fillId="57" borderId="0" xfId="0" applyFont="1" applyFill="1" applyBorder="1" applyAlignment="1" applyProtection="1">
      <alignment horizontal="center" vertical="center" wrapText="1"/>
      <protection/>
    </xf>
    <xf numFmtId="10" fontId="26" fillId="57" borderId="0" xfId="0" applyNumberFormat="1" applyFont="1" applyFill="1" applyBorder="1" applyAlignment="1" applyProtection="1">
      <alignment horizontal="center" vertical="center"/>
      <protection/>
    </xf>
    <xf numFmtId="0" fontId="25" fillId="60" borderId="17" xfId="0" applyFont="1" applyFill="1" applyBorder="1" applyAlignment="1" applyProtection="1">
      <alignment horizontal="center" vertical="center"/>
      <protection locked="0"/>
    </xf>
    <xf numFmtId="15" fontId="25" fillId="60" borderId="17" xfId="0" applyNumberFormat="1" applyFont="1" applyFill="1" applyBorder="1" applyAlignment="1" applyProtection="1">
      <alignment horizontal="center" vertical="center"/>
      <protection locked="0"/>
    </xf>
    <xf numFmtId="0" fontId="26" fillId="59" borderId="17" xfId="0" applyFont="1" applyFill="1" applyBorder="1" applyAlignment="1" applyProtection="1">
      <alignment horizontal="center" vertical="center"/>
      <protection/>
    </xf>
    <xf numFmtId="178" fontId="26" fillId="59" borderId="17" xfId="0" applyNumberFormat="1" applyFont="1" applyFill="1" applyBorder="1" applyAlignment="1" applyProtection="1">
      <alignment horizontal="center" vertical="center"/>
      <protection/>
    </xf>
    <xf numFmtId="40" fontId="26" fillId="59" borderId="17" xfId="0" applyNumberFormat="1" applyFont="1" applyFill="1" applyBorder="1" applyAlignment="1" applyProtection="1">
      <alignment horizontal="center" vertical="center"/>
      <protection/>
    </xf>
    <xf numFmtId="167" fontId="26" fillId="59" borderId="17" xfId="0" applyNumberFormat="1" applyFont="1" applyFill="1" applyBorder="1" applyAlignment="1" applyProtection="1">
      <alignment horizontal="center" vertical="center"/>
      <protection/>
    </xf>
    <xf numFmtId="173" fontId="25" fillId="60" borderId="17" xfId="0" applyNumberFormat="1" applyFont="1" applyFill="1" applyBorder="1" applyAlignment="1" applyProtection="1">
      <alignment horizontal="center" vertical="center"/>
      <protection locked="0"/>
    </xf>
    <xf numFmtId="10" fontId="26" fillId="59" borderId="17" xfId="0" applyNumberFormat="1" applyFont="1" applyFill="1" applyBorder="1" applyAlignment="1" applyProtection="1">
      <alignment horizontal="center" vertical="center"/>
      <protection/>
    </xf>
    <xf numFmtId="173" fontId="25" fillId="6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60" borderId="89" xfId="0" applyFont="1" applyFill="1" applyBorder="1" applyAlignment="1" applyProtection="1">
      <alignment horizontal="center" vertical="center"/>
      <protection locked="0"/>
    </xf>
    <xf numFmtId="15" fontId="25" fillId="60" borderId="89" xfId="0" applyNumberFormat="1" applyFont="1" applyFill="1" applyBorder="1" applyAlignment="1" applyProtection="1">
      <alignment horizontal="center" vertical="center"/>
      <protection locked="0"/>
    </xf>
    <xf numFmtId="0" fontId="26" fillId="59" borderId="89" xfId="0" applyFont="1" applyFill="1" applyBorder="1" applyAlignment="1" applyProtection="1">
      <alignment horizontal="center" vertical="center"/>
      <protection/>
    </xf>
    <xf numFmtId="40" fontId="26" fillId="59" borderId="89" xfId="0" applyNumberFormat="1" applyFont="1" applyFill="1" applyBorder="1" applyAlignment="1" applyProtection="1">
      <alignment horizontal="center" vertical="center"/>
      <protection/>
    </xf>
    <xf numFmtId="167" fontId="26" fillId="59" borderId="89" xfId="0" applyNumberFormat="1" applyFont="1" applyFill="1" applyBorder="1" applyAlignment="1" applyProtection="1">
      <alignment horizontal="center" vertical="center"/>
      <protection/>
    </xf>
    <xf numFmtId="173" fontId="25" fillId="60" borderId="89" xfId="0" applyNumberFormat="1" applyFont="1" applyFill="1" applyBorder="1" applyAlignment="1" applyProtection="1">
      <alignment horizontal="center" vertical="center"/>
      <protection locked="0"/>
    </xf>
    <xf numFmtId="4" fontId="26" fillId="59" borderId="44" xfId="0" applyNumberFormat="1" applyFont="1" applyFill="1" applyBorder="1" applyAlignment="1" applyProtection="1">
      <alignment horizontal="center" vertical="center"/>
      <protection/>
    </xf>
    <xf numFmtId="173" fontId="26" fillId="61" borderId="63" xfId="0" applyNumberFormat="1" applyFont="1" applyFill="1" applyBorder="1" applyProtection="1">
      <protection locked="0"/>
    </xf>
    <xf numFmtId="0" fontId="26" fillId="61" borderId="63" xfId="0" applyFont="1" applyFill="1" applyBorder="1" applyAlignment="1" applyProtection="1">
      <alignment wrapText="1"/>
      <protection locked="0"/>
    </xf>
    <xf numFmtId="4" fontId="26" fillId="59" borderId="88" xfId="0" applyNumberFormat="1" applyFont="1" applyFill="1" applyBorder="1" applyAlignment="1" applyProtection="1">
      <alignment horizontal="center" vertical="center"/>
      <protection/>
    </xf>
    <xf numFmtId="10" fontId="26" fillId="59" borderId="89" xfId="0" applyNumberFormat="1" applyFont="1" applyFill="1" applyBorder="1" applyAlignment="1" applyProtection="1">
      <alignment horizontal="center" vertical="center"/>
      <protection/>
    </xf>
    <xf numFmtId="173" fontId="26" fillId="61" borderId="90" xfId="0" applyNumberFormat="1" applyFont="1" applyFill="1" applyBorder="1" applyProtection="1">
      <protection locked="0"/>
    </xf>
    <xf numFmtId="0" fontId="24" fillId="2" borderId="42" xfId="0" applyFont="1" applyFill="1" applyBorder="1" applyAlignment="1" applyProtection="1">
      <alignment horizontal="center" vertical="center" wrapText="1"/>
      <protection/>
    </xf>
    <xf numFmtId="0" fontId="34" fillId="59" borderId="31" xfId="0" applyFont="1" applyFill="1" applyBorder="1" applyAlignment="1" applyProtection="1">
      <alignment horizontal="center" vertical="center" wrapText="1"/>
      <protection/>
    </xf>
    <xf numFmtId="4" fontId="34" fillId="59" borderId="15" xfId="0" applyNumberFormat="1" applyFont="1" applyFill="1" applyBorder="1" applyAlignment="1" applyProtection="1">
      <alignment horizontal="center" vertical="center" wrapText="1"/>
      <protection/>
    </xf>
    <xf numFmtId="0" fontId="34" fillId="61" borderId="31" xfId="0" applyFont="1" applyFill="1" applyBorder="1" applyAlignment="1" applyProtection="1">
      <alignment horizontal="center" vertical="center" wrapText="1"/>
      <protection locked="0"/>
    </xf>
    <xf numFmtId="0" fontId="24" fillId="60" borderId="91" xfId="0" applyFont="1" applyFill="1" applyBorder="1" applyAlignment="1">
      <alignment horizontal="center" vertical="center"/>
    </xf>
    <xf numFmtId="0" fontId="24" fillId="60" borderId="44" xfId="0" applyFont="1" applyFill="1" applyBorder="1" applyAlignment="1" applyProtection="1">
      <alignment horizontal="center" vertical="center"/>
      <protection/>
    </xf>
    <xf numFmtId="175" fontId="24" fillId="60" borderId="63" xfId="0" applyNumberFormat="1" applyFont="1" applyFill="1" applyBorder="1" applyAlignment="1" applyProtection="1">
      <alignment horizontal="center" vertical="center"/>
      <protection locked="0"/>
    </xf>
    <xf numFmtId="0" fontId="24" fillId="60" borderId="88" xfId="0" applyFont="1" applyFill="1" applyBorder="1" applyAlignment="1">
      <alignment horizontal="center" vertical="center" wrapText="1"/>
    </xf>
    <xf numFmtId="165" fontId="25" fillId="60" borderId="17" xfId="0" applyNumberFormat="1" applyFont="1" applyFill="1" applyBorder="1" applyAlignment="1" applyProtection="1">
      <alignment horizontal="center" vertical="center"/>
      <protection locked="0"/>
    </xf>
    <xf numFmtId="165" fontId="25" fillId="60" borderId="89" xfId="0" applyNumberFormat="1" applyFont="1" applyFill="1" applyBorder="1" applyAlignment="1" applyProtection="1">
      <alignment horizontal="center" vertical="center"/>
      <protection locked="0"/>
    </xf>
    <xf numFmtId="10" fontId="24" fillId="60" borderId="92" xfId="0" applyNumberFormat="1" applyFont="1" applyFill="1" applyBorder="1" applyAlignment="1" applyProtection="1">
      <alignment horizontal="center" vertical="center"/>
      <protection locked="0"/>
    </xf>
    <xf numFmtId="10" fontId="24" fillId="60" borderId="90" xfId="0" applyNumberFormat="1" applyFont="1" applyFill="1" applyBorder="1" applyAlignment="1" applyProtection="1">
      <alignment horizontal="center" vertical="center" wrapText="1"/>
      <protection locked="0"/>
    </xf>
    <xf numFmtId="168" fontId="30" fillId="57" borderId="0" xfId="0" applyNumberFormat="1" applyFont="1" applyFill="1" applyBorder="1" applyAlignment="1">
      <alignment horizontal="center"/>
    </xf>
    <xf numFmtId="0" fontId="31" fillId="57" borderId="0" xfId="0" applyFont="1" applyFill="1" applyBorder="1" applyAlignment="1">
      <alignment horizontal="center"/>
    </xf>
    <xf numFmtId="0" fontId="31" fillId="57" borderId="0" xfId="0" applyFont="1" applyFill="1" applyBorder="1" applyAlignment="1">
      <alignment horizontal="center" wrapText="1"/>
    </xf>
    <xf numFmtId="0" fontId="32" fillId="57" borderId="0" xfId="0" applyFont="1" applyFill="1" applyBorder="1" applyAlignment="1">
      <alignment horizontal="center"/>
    </xf>
    <xf numFmtId="0" fontId="30" fillId="57" borderId="0" xfId="0" applyFont="1" applyFill="1" applyBorder="1" applyAlignment="1">
      <alignment horizontal="center"/>
    </xf>
    <xf numFmtId="0" fontId="33" fillId="57" borderId="0" xfId="0" applyFont="1" applyFill="1" applyBorder="1" applyAlignment="1">
      <alignment horizontal="center"/>
    </xf>
    <xf numFmtId="0" fontId="30" fillId="57" borderId="0" xfId="0" applyFont="1" applyFill="1" applyAlignment="1">
      <alignment horizontal="center"/>
    </xf>
    <xf numFmtId="10" fontId="26" fillId="57" borderId="0" xfId="0" applyNumberFormat="1" applyFont="1" applyFill="1" applyBorder="1" applyAlignment="1" applyProtection="1">
      <alignment vertical="center"/>
      <protection locked="0"/>
    </xf>
    <xf numFmtId="173" fontId="24" fillId="57" borderId="0" xfId="0" applyNumberFormat="1" applyFont="1" applyFill="1" applyBorder="1" applyAlignment="1">
      <alignment horizontal="center" vertical="center"/>
    </xf>
    <xf numFmtId="0" fontId="24" fillId="2" borderId="43" xfId="0" applyFont="1" applyFill="1" applyBorder="1" applyAlignment="1" applyProtection="1">
      <alignment horizontal="center" vertical="center" wrapText="1"/>
      <protection/>
    </xf>
    <xf numFmtId="0" fontId="24" fillId="2" borderId="37" xfId="0" applyFont="1" applyFill="1" applyBorder="1" applyAlignment="1" applyProtection="1">
      <alignment horizontal="center" vertical="center" wrapText="1"/>
      <protection/>
    </xf>
    <xf numFmtId="0" fontId="24" fillId="57" borderId="0" xfId="0" applyFont="1" applyFill="1" applyBorder="1" applyAlignment="1" applyProtection="1">
      <alignment horizontal="center" vertical="center" wrapText="1"/>
      <protection/>
    </xf>
    <xf numFmtId="0" fontId="24" fillId="57" borderId="0" xfId="0" applyFont="1" applyFill="1" applyBorder="1" applyAlignment="1">
      <alignment horizontal="center" vertical="center"/>
    </xf>
    <xf numFmtId="0" fontId="34" fillId="2" borderId="93" xfId="0" applyFont="1" applyFill="1" applyBorder="1" applyAlignment="1">
      <alignment wrapText="1"/>
    </xf>
    <xf numFmtId="173" fontId="26" fillId="2" borderId="62" xfId="0" applyNumberFormat="1" applyFont="1" applyFill="1" applyBorder="1"/>
    <xf numFmtId="173" fontId="26" fillId="2" borderId="64" xfId="0" applyNumberFormat="1" applyFont="1" applyFill="1" applyBorder="1"/>
    <xf numFmtId="0" fontId="34" fillId="57" borderId="0" xfId="0" applyFont="1" applyFill="1" applyBorder="1"/>
    <xf numFmtId="0" fontId="25" fillId="57" borderId="0" xfId="0" applyFont="1" applyFill="1" applyBorder="1" applyAlignment="1">
      <alignment horizontal="center" vertical="center"/>
    </xf>
    <xf numFmtId="0" fontId="37" fillId="57" borderId="0" xfId="0" applyFont="1" applyFill="1" applyBorder="1" applyAlignment="1">
      <alignment horizontal="center" vertical="center"/>
    </xf>
    <xf numFmtId="0" fontId="27" fillId="57" borderId="0" xfId="0" applyFont="1" applyFill="1" applyBorder="1" applyAlignment="1">
      <alignment horizontal="center" vertical="center"/>
    </xf>
    <xf numFmtId="0" fontId="27" fillId="57" borderId="0" xfId="0" applyFont="1" applyFill="1" applyBorder="1"/>
    <xf numFmtId="173" fontId="26" fillId="59" borderId="63" xfId="0" applyNumberFormat="1" applyFont="1" applyFill="1" applyBorder="1" applyAlignment="1" applyProtection="1">
      <alignment horizontal="center" vertical="center"/>
      <protection/>
    </xf>
    <xf numFmtId="173" fontId="26" fillId="59" borderId="90" xfId="0" applyNumberFormat="1" applyFont="1" applyFill="1" applyBorder="1" applyAlignment="1" applyProtection="1">
      <alignment horizontal="center" vertical="center"/>
      <protection/>
    </xf>
    <xf numFmtId="9" fontId="25" fillId="60" borderId="17" xfId="15" applyFont="1" applyFill="1" applyBorder="1" applyAlignment="1" applyProtection="1">
      <alignment horizontal="center" vertical="center"/>
      <protection locked="0"/>
    </xf>
    <xf numFmtId="9" fontId="25" fillId="60" borderId="89" xfId="15" applyFont="1" applyFill="1" applyBorder="1" applyAlignment="1" applyProtection="1">
      <alignment horizontal="center" vertical="center"/>
      <protection locked="0"/>
    </xf>
    <xf numFmtId="0" fontId="24" fillId="2" borderId="61" xfId="0" applyFont="1" applyFill="1" applyBorder="1" applyAlignment="1" applyProtection="1">
      <alignment horizontal="center" vertical="center" wrapText="1"/>
      <protection/>
    </xf>
    <xf numFmtId="0" fontId="24" fillId="2" borderId="41" xfId="0" applyFont="1" applyFill="1" applyBorder="1" applyAlignment="1" applyProtection="1">
      <alignment horizontal="center" vertical="center" wrapText="1"/>
      <protection/>
    </xf>
    <xf numFmtId="1" fontId="26" fillId="59" borderId="17" xfId="0" applyNumberFormat="1" applyFont="1" applyFill="1" applyBorder="1" applyAlignment="1" applyProtection="1">
      <alignment horizontal="center" vertical="center"/>
      <protection/>
    </xf>
    <xf numFmtId="1" fontId="26" fillId="59" borderId="89" xfId="0" applyNumberFormat="1" applyFont="1" applyFill="1" applyBorder="1" applyAlignment="1" applyProtection="1">
      <alignment horizontal="center" vertical="center"/>
      <protection/>
    </xf>
    <xf numFmtId="179" fontId="26" fillId="57" borderId="0" xfId="0" applyNumberFormat="1" applyFont="1" applyFill="1"/>
    <xf numFmtId="179" fontId="28" fillId="57" borderId="0" xfId="0" applyNumberFormat="1" applyFont="1" applyFill="1" applyBorder="1" applyAlignment="1">
      <alignment wrapText="1"/>
    </xf>
    <xf numFmtId="0" fontId="34" fillId="59" borderId="15" xfId="0" applyFont="1" applyFill="1" applyBorder="1" applyAlignment="1" applyProtection="1">
      <alignment horizontal="center" vertical="center" wrapText="1"/>
      <protection/>
    </xf>
    <xf numFmtId="0" fontId="0" fillId="57" borderId="0" xfId="0" applyFill="1"/>
    <xf numFmtId="173" fontId="26" fillId="57" borderId="0" xfId="0" applyNumberFormat="1" applyFont="1" applyFill="1" applyBorder="1" applyAlignment="1" applyProtection="1">
      <alignment horizontal="center" vertical="center"/>
      <protection/>
    </xf>
    <xf numFmtId="0" fontId="36" fillId="57" borderId="0" xfId="0" applyFont="1" applyFill="1" applyBorder="1" applyAlignment="1" applyProtection="1">
      <alignment horizontal="center" vertical="center" wrapText="1"/>
      <protection/>
    </xf>
    <xf numFmtId="9" fontId="1" fillId="57" borderId="0" xfId="0" applyNumberFormat="1" applyFont="1" applyFill="1" applyBorder="1" applyAlignment="1" applyProtection="1">
      <alignment horizontal="center" vertical="center"/>
      <protection/>
    </xf>
    <xf numFmtId="4" fontId="26" fillId="57" borderId="0" xfId="0" applyNumberFormat="1" applyFont="1" applyFill="1" applyBorder="1"/>
    <xf numFmtId="173" fontId="26" fillId="59" borderId="44" xfId="0" applyNumberFormat="1" applyFont="1" applyFill="1" applyBorder="1" applyAlignment="1" applyProtection="1">
      <alignment horizontal="center" vertical="center"/>
      <protection/>
    </xf>
    <xf numFmtId="173" fontId="26" fillId="59" borderId="88" xfId="0" applyNumberFormat="1" applyFont="1" applyFill="1" applyBorder="1" applyAlignment="1" applyProtection="1">
      <alignment horizontal="center" vertical="center"/>
      <protection/>
    </xf>
    <xf numFmtId="0" fontId="34" fillId="59" borderId="15" xfId="0" applyFont="1" applyFill="1" applyBorder="1" applyAlignment="1" applyProtection="1">
      <alignment horizontal="center" vertical="center" wrapText="1"/>
      <protection/>
    </xf>
    <xf numFmtId="0" fontId="36" fillId="59" borderId="31" xfId="0" applyFont="1" applyFill="1" applyBorder="1" applyAlignment="1" applyProtection="1">
      <alignment horizontal="center" vertical="center" wrapText="1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9" fontId="1" fillId="59" borderId="63" xfId="0" applyNumberFormat="1" applyFont="1" applyFill="1" applyBorder="1" applyAlignment="1" applyProtection="1">
      <alignment horizontal="center" vertical="center"/>
      <protection/>
    </xf>
    <xf numFmtId="2" fontId="26" fillId="59" borderId="88" xfId="0" applyNumberFormat="1" applyFont="1" applyFill="1" applyBorder="1" applyAlignment="1" applyProtection="1">
      <alignment horizontal="center" vertical="center"/>
      <protection/>
    </xf>
    <xf numFmtId="9" fontId="1" fillId="59" borderId="90" xfId="0" applyNumberFormat="1" applyFont="1" applyFill="1" applyBorder="1" applyAlignment="1" applyProtection="1">
      <alignment horizontal="center" vertical="center"/>
      <protection/>
    </xf>
    <xf numFmtId="173" fontId="36" fillId="57" borderId="0" xfId="0" applyNumberFormat="1" applyFont="1" applyFill="1" applyBorder="1" applyAlignment="1" applyProtection="1">
      <alignment horizontal="center" vertical="center" wrapText="1"/>
      <protection locked="0"/>
    </xf>
    <xf numFmtId="173" fontId="1" fillId="57" borderId="0" xfId="0" applyNumberFormat="1" applyFont="1" applyFill="1" applyBorder="1" applyAlignment="1" applyProtection="1">
      <alignment horizontal="center" vertical="center"/>
      <protection/>
    </xf>
    <xf numFmtId="168" fontId="35" fillId="60" borderId="94" xfId="0" applyNumberFormat="1" applyFont="1" applyFill="1" applyBorder="1" applyAlignment="1">
      <alignment horizontal="center" vertical="center"/>
    </xf>
    <xf numFmtId="0" fontId="35" fillId="60" borderId="15" xfId="0" applyFont="1" applyFill="1" applyBorder="1" applyAlignment="1" applyProtection="1">
      <alignment horizontal="center" vertical="center" wrapText="1"/>
      <protection locked="0"/>
    </xf>
    <xf numFmtId="173" fontId="36" fillId="6" borderId="31" xfId="0" applyNumberFormat="1" applyFont="1" applyFill="1" applyBorder="1" applyAlignment="1" applyProtection="1">
      <alignment horizontal="center" vertical="center" wrapText="1"/>
      <protection locked="0"/>
    </xf>
    <xf numFmtId="173" fontId="1" fillId="6" borderId="63" xfId="0" applyNumberFormat="1" applyFont="1" applyFill="1" applyBorder="1" applyAlignment="1" applyProtection="1">
      <alignment horizontal="center" vertical="center"/>
      <protection/>
    </xf>
    <xf numFmtId="0" fontId="28" fillId="58" borderId="0" xfId="0" applyFont="1" applyFill="1" applyBorder="1" applyAlignment="1">
      <alignment horizontal="center"/>
    </xf>
    <xf numFmtId="0" fontId="16" fillId="49" borderId="95" xfId="0" applyFont="1" applyFill="1" applyBorder="1" applyAlignment="1">
      <alignment horizontal="center" wrapText="1"/>
    </xf>
    <xf numFmtId="0" fontId="16" fillId="49" borderId="96" xfId="0" applyFont="1" applyFill="1" applyBorder="1" applyAlignment="1">
      <alignment horizontal="center" wrapText="1"/>
    </xf>
    <xf numFmtId="0" fontId="16" fillId="49" borderId="97" xfId="0" applyFont="1" applyFill="1" applyBorder="1" applyAlignment="1">
      <alignment horizontal="center" wrapText="1"/>
    </xf>
    <xf numFmtId="177" fontId="18" fillId="49" borderId="95" xfId="0" applyNumberFormat="1" applyFont="1" applyFill="1" applyBorder="1" applyAlignment="1" applyProtection="1">
      <alignment horizontal="center"/>
      <protection locked="0"/>
    </xf>
    <xf numFmtId="177" fontId="18" fillId="49" borderId="96" xfId="0" applyNumberFormat="1" applyFont="1" applyFill="1" applyBorder="1" applyAlignment="1" applyProtection="1">
      <alignment horizontal="center"/>
      <protection locked="0"/>
    </xf>
    <xf numFmtId="177" fontId="18" fillId="49" borderId="98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15" fillId="2" borderId="78" xfId="0" applyFont="1" applyFill="1" applyBorder="1" applyAlignment="1">
      <alignment horizontal="center"/>
    </xf>
    <xf numFmtId="0" fontId="15" fillId="2" borderId="99" xfId="0" applyFont="1" applyFill="1" applyBorder="1" applyAlignment="1">
      <alignment horizontal="center"/>
    </xf>
    <xf numFmtId="0" fontId="15" fillId="2" borderId="10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/>
    </xf>
    <xf numFmtId="0" fontId="7" fillId="2" borderId="100" xfId="0" applyFont="1" applyFill="1" applyBorder="1" applyAlignment="1">
      <alignment horizontal="center"/>
    </xf>
    <xf numFmtId="0" fontId="16" fillId="49" borderId="101" xfId="0" applyFont="1" applyFill="1" applyBorder="1" applyAlignment="1">
      <alignment horizontal="center"/>
    </xf>
    <xf numFmtId="0" fontId="16" fillId="49" borderId="102" xfId="0" applyFont="1" applyFill="1" applyBorder="1" applyAlignment="1">
      <alignment horizontal="center"/>
    </xf>
    <xf numFmtId="0" fontId="16" fillId="49" borderId="103" xfId="0" applyFont="1" applyFill="1" applyBorder="1" applyAlignment="1">
      <alignment horizontal="center"/>
    </xf>
    <xf numFmtId="174" fontId="18" fillId="49" borderId="101" xfId="0" applyNumberFormat="1" applyFont="1" applyFill="1" applyBorder="1" applyAlignment="1" applyProtection="1">
      <alignment horizontal="center"/>
      <protection locked="0"/>
    </xf>
    <xf numFmtId="174" fontId="18" fillId="49" borderId="102" xfId="0" applyNumberFormat="1" applyFont="1" applyFill="1" applyBorder="1" applyAlignment="1" applyProtection="1">
      <alignment horizontal="center"/>
      <protection locked="0"/>
    </xf>
    <xf numFmtId="174" fontId="18" fillId="49" borderId="104" xfId="0" applyNumberFormat="1" applyFont="1" applyFill="1" applyBorder="1" applyAlignment="1" applyProtection="1">
      <alignment horizontal="center"/>
      <protection locked="0"/>
    </xf>
    <xf numFmtId="0" fontId="16" fillId="49" borderId="95" xfId="0" applyFont="1" applyFill="1" applyBorder="1" applyAlignment="1">
      <alignment horizontal="center"/>
    </xf>
    <xf numFmtId="0" fontId="16" fillId="49" borderId="96" xfId="0" applyFont="1" applyFill="1" applyBorder="1" applyAlignment="1">
      <alignment horizontal="center"/>
    </xf>
    <xf numFmtId="0" fontId="16" fillId="49" borderId="97" xfId="0" applyFont="1" applyFill="1" applyBorder="1" applyAlignment="1">
      <alignment horizontal="center"/>
    </xf>
    <xf numFmtId="164" fontId="18" fillId="49" borderId="95" xfId="0" applyNumberFormat="1" applyFont="1" applyFill="1" applyBorder="1" applyAlignment="1" applyProtection="1">
      <alignment horizontal="center"/>
      <protection/>
    </xf>
    <xf numFmtId="164" fontId="18" fillId="49" borderId="96" xfId="0" applyNumberFormat="1" applyFont="1" applyFill="1" applyBorder="1" applyAlignment="1" applyProtection="1">
      <alignment horizontal="center"/>
      <protection/>
    </xf>
    <xf numFmtId="164" fontId="18" fillId="49" borderId="98" xfId="0" applyNumberFormat="1" applyFont="1" applyFill="1" applyBorder="1" applyAlignment="1" applyProtection="1">
      <alignment horizontal="center"/>
      <protection/>
    </xf>
    <xf numFmtId="0" fontId="7" fillId="2" borderId="95" xfId="0" applyFont="1" applyFill="1" applyBorder="1" applyAlignment="1">
      <alignment horizontal="center"/>
    </xf>
    <xf numFmtId="0" fontId="7" fillId="2" borderId="96" xfId="0" applyFont="1" applyFill="1" applyBorder="1" applyAlignment="1">
      <alignment horizontal="center"/>
    </xf>
    <xf numFmtId="0" fontId="7" fillId="2" borderId="97" xfId="0" applyFont="1" applyFill="1" applyBorder="1" applyAlignment="1">
      <alignment horizontal="center"/>
    </xf>
    <xf numFmtId="0" fontId="7" fillId="2" borderId="98" xfId="0" applyFont="1" applyFill="1" applyBorder="1" applyAlignment="1">
      <alignment horizontal="center"/>
    </xf>
    <xf numFmtId="0" fontId="16" fillId="2" borderId="105" xfId="0" applyFont="1" applyFill="1" applyBorder="1" applyAlignment="1">
      <alignment horizontal="center"/>
    </xf>
    <xf numFmtId="0" fontId="16" fillId="2" borderId="106" xfId="0" applyFont="1" applyFill="1" applyBorder="1" applyAlignment="1">
      <alignment horizontal="center"/>
    </xf>
    <xf numFmtId="0" fontId="16" fillId="2" borderId="107" xfId="0" applyFont="1" applyFill="1" applyBorder="1" applyAlignment="1">
      <alignment horizontal="center"/>
    </xf>
    <xf numFmtId="173" fontId="15" fillId="2" borderId="105" xfId="0" applyNumberFormat="1" applyFont="1" applyFill="1" applyBorder="1" applyAlignment="1">
      <alignment horizontal="center"/>
    </xf>
    <xf numFmtId="0" fontId="15" fillId="2" borderId="106" xfId="0" applyFont="1" applyFill="1" applyBorder="1" applyAlignment="1">
      <alignment horizontal="center"/>
    </xf>
    <xf numFmtId="0" fontId="15" fillId="2" borderId="108" xfId="0" applyFont="1" applyFill="1" applyBorder="1" applyAlignment="1">
      <alignment horizontal="center"/>
    </xf>
    <xf numFmtId="0" fontId="20" fillId="2" borderId="109" xfId="0" applyFont="1" applyFill="1" applyBorder="1" applyAlignment="1">
      <alignment horizontal="center"/>
    </xf>
    <xf numFmtId="0" fontId="20" fillId="2" borderId="110" xfId="0" applyFont="1" applyFill="1" applyBorder="1" applyAlignment="1">
      <alignment horizontal="center"/>
    </xf>
    <xf numFmtId="0" fontId="22" fillId="2" borderId="111" xfId="0" applyFont="1" applyFill="1" applyBorder="1" applyAlignment="1">
      <alignment horizontal="center"/>
    </xf>
    <xf numFmtId="0" fontId="22" fillId="2" borderId="112" xfId="0" applyFont="1" applyFill="1" applyBorder="1" applyAlignment="1">
      <alignment horizontal="center"/>
    </xf>
    <xf numFmtId="0" fontId="20" fillId="2" borderId="81" xfId="0" applyFont="1" applyFill="1" applyBorder="1" applyAlignment="1">
      <alignment horizontal="center"/>
    </xf>
    <xf numFmtId="0" fontId="10" fillId="2" borderId="109" xfId="0" applyFont="1" applyFill="1" applyBorder="1" applyAlignment="1">
      <alignment horizontal="center"/>
    </xf>
    <xf numFmtId="0" fontId="10" fillId="2" borderId="110" xfId="0" applyFont="1" applyFill="1" applyBorder="1" applyAlignment="1">
      <alignment horizontal="center"/>
    </xf>
    <xf numFmtId="0" fontId="15" fillId="0" borderId="113" xfId="0" applyFont="1" applyFill="1" applyBorder="1" applyAlignment="1">
      <alignment horizontal="center"/>
    </xf>
    <xf numFmtId="0" fontId="15" fillId="0" borderId="114" xfId="0" applyFont="1" applyFill="1" applyBorder="1" applyAlignment="1">
      <alignment horizontal="center"/>
    </xf>
    <xf numFmtId="0" fontId="15" fillId="0" borderId="115" xfId="0" applyFont="1" applyFill="1" applyBorder="1" applyAlignment="1">
      <alignment horizontal="center"/>
    </xf>
    <xf numFmtId="0" fontId="18" fillId="0" borderId="113" xfId="0" applyFont="1" applyFill="1" applyBorder="1" applyAlignment="1">
      <alignment horizontal="center"/>
    </xf>
    <xf numFmtId="0" fontId="18" fillId="0" borderId="114" xfId="0" applyFont="1" applyFill="1" applyBorder="1" applyAlignment="1">
      <alignment horizontal="center"/>
    </xf>
    <xf numFmtId="0" fontId="18" fillId="0" borderId="115" xfId="0" applyFont="1" applyFill="1" applyBorder="1" applyAlignment="1">
      <alignment horizontal="center"/>
    </xf>
    <xf numFmtId="0" fontId="24" fillId="57" borderId="0" xfId="0" applyFont="1" applyFill="1" applyBorder="1" applyAlignment="1">
      <alignment horizontal="center"/>
    </xf>
    <xf numFmtId="0" fontId="26" fillId="6" borderId="94" xfId="0" applyFont="1" applyFill="1" applyBorder="1" applyAlignment="1">
      <alignment horizontal="center" vertical="center"/>
    </xf>
    <xf numFmtId="0" fontId="26" fillId="6" borderId="83" xfId="0" applyFont="1" applyFill="1" applyBorder="1" applyAlignment="1">
      <alignment horizontal="center" vertical="center"/>
    </xf>
    <xf numFmtId="174" fontId="26" fillId="6" borderId="116" xfId="0" applyNumberFormat="1" applyFont="1" applyFill="1" applyBorder="1" applyAlignment="1" applyProtection="1">
      <alignment horizontal="center" vertical="center"/>
      <protection locked="0"/>
    </xf>
    <xf numFmtId="174" fontId="26" fillId="6" borderId="83" xfId="0" applyNumberFormat="1" applyFont="1" applyFill="1" applyBorder="1" applyAlignment="1" applyProtection="1">
      <alignment horizontal="center" vertical="center"/>
      <protection locked="0"/>
    </xf>
    <xf numFmtId="174" fontId="26" fillId="6" borderId="117" xfId="0" applyNumberFormat="1" applyFont="1" applyFill="1" applyBorder="1" applyAlignment="1" applyProtection="1">
      <alignment horizontal="center" vertical="center"/>
      <protection locked="0"/>
    </xf>
    <xf numFmtId="0" fontId="26" fillId="57" borderId="0" xfId="0" applyFont="1" applyFill="1" applyBorder="1" applyAlignment="1">
      <alignment horizontal="center" vertical="center" wrapText="1"/>
    </xf>
    <xf numFmtId="0" fontId="28" fillId="58" borderId="0" xfId="0" applyFont="1" applyFill="1" applyBorder="1" applyAlignment="1">
      <alignment horizontal="center"/>
    </xf>
    <xf numFmtId="0" fontId="31" fillId="57" borderId="118" xfId="0" applyFont="1" applyFill="1" applyBorder="1" applyAlignment="1">
      <alignment horizontal="center"/>
    </xf>
    <xf numFmtId="0" fontId="31" fillId="57" borderId="21" xfId="0" applyFont="1" applyFill="1" applyBorder="1" applyAlignment="1">
      <alignment horizontal="center"/>
    </xf>
    <xf numFmtId="0" fontId="31" fillId="57" borderId="119" xfId="0" applyFont="1" applyFill="1" applyBorder="1" applyAlignment="1">
      <alignment horizontal="center"/>
    </xf>
    <xf numFmtId="9" fontId="32" fillId="57" borderId="118" xfId="15" applyFont="1" applyFill="1" applyBorder="1" applyAlignment="1">
      <alignment horizontal="center"/>
    </xf>
    <xf numFmtId="9" fontId="32" fillId="57" borderId="119" xfId="15" applyFont="1" applyFill="1" applyBorder="1" applyAlignment="1">
      <alignment horizontal="center"/>
    </xf>
    <xf numFmtId="0" fontId="31" fillId="57" borderId="118" xfId="0" applyFont="1" applyFill="1" applyBorder="1" applyAlignment="1">
      <alignment horizontal="center" wrapText="1"/>
    </xf>
    <xf numFmtId="0" fontId="31" fillId="57" borderId="21" xfId="0" applyFont="1" applyFill="1" applyBorder="1" applyAlignment="1">
      <alignment horizontal="center" wrapText="1"/>
    </xf>
    <xf numFmtId="0" fontId="31" fillId="57" borderId="119" xfId="0" applyFont="1" applyFill="1" applyBorder="1" applyAlignment="1">
      <alignment horizontal="center" wrapText="1"/>
    </xf>
    <xf numFmtId="0" fontId="24" fillId="2" borderId="120" xfId="0" applyFont="1" applyFill="1" applyBorder="1" applyAlignment="1" applyProtection="1">
      <alignment horizontal="center" vertical="center"/>
      <protection locked="0"/>
    </xf>
    <xf numFmtId="0" fontId="24" fillId="2" borderId="121" xfId="0" applyFont="1" applyFill="1" applyBorder="1" applyAlignment="1" applyProtection="1">
      <alignment horizontal="center" vertical="center" wrapText="1"/>
      <protection locked="0"/>
    </xf>
    <xf numFmtId="0" fontId="24" fillId="2" borderId="122" xfId="0" applyFont="1" applyFill="1" applyBorder="1" applyAlignment="1" applyProtection="1">
      <alignment horizontal="center" vertical="center" wrapText="1"/>
      <protection locked="0"/>
    </xf>
    <xf numFmtId="0" fontId="24" fillId="2" borderId="122" xfId="0" applyFont="1" applyFill="1" applyBorder="1" applyAlignment="1" applyProtection="1">
      <alignment horizontal="center" vertical="center" wrapText="1"/>
      <protection/>
    </xf>
    <xf numFmtId="171" fontId="24" fillId="2" borderId="122" xfId="0" applyNumberFormat="1" applyFont="1" applyFill="1" applyBorder="1" applyAlignment="1" applyProtection="1">
      <alignment horizontal="center" vertical="center" wrapText="1"/>
      <protection/>
    </xf>
    <xf numFmtId="0" fontId="24" fillId="2" borderId="123" xfId="0" applyFont="1" applyFill="1" applyBorder="1" applyAlignment="1" applyProtection="1">
      <alignment horizontal="center" vertical="center" wrapText="1"/>
      <protection/>
    </xf>
    <xf numFmtId="0" fontId="25" fillId="60" borderId="91" xfId="0" applyFont="1" applyFill="1" applyBorder="1" applyAlignment="1" applyProtection="1">
      <alignment horizontal="center" vertical="center"/>
      <protection locked="0"/>
    </xf>
    <xf numFmtId="0" fontId="25" fillId="60" borderId="124" xfId="0" applyFont="1" applyFill="1" applyBorder="1" applyAlignment="1" applyProtection="1">
      <alignment horizontal="center" vertical="center"/>
      <protection locked="0"/>
    </xf>
    <xf numFmtId="15" fontId="25" fillId="60" borderId="124" xfId="0" applyNumberFormat="1" applyFont="1" applyFill="1" applyBorder="1" applyAlignment="1" applyProtection="1">
      <alignment horizontal="center" vertical="center"/>
      <protection locked="0"/>
    </xf>
    <xf numFmtId="0" fontId="26" fillId="59" borderId="124" xfId="0" applyFont="1" applyFill="1" applyBorder="1" applyAlignment="1" applyProtection="1">
      <alignment horizontal="center" vertical="center"/>
      <protection/>
    </xf>
    <xf numFmtId="178" fontId="26" fillId="59" borderId="124" xfId="0" applyNumberFormat="1" applyFont="1" applyFill="1" applyBorder="1" applyAlignment="1" applyProtection="1">
      <alignment horizontal="center" vertical="center"/>
      <protection/>
    </xf>
    <xf numFmtId="9" fontId="25" fillId="60" borderId="124" xfId="15" applyFont="1" applyFill="1" applyBorder="1" applyAlignment="1" applyProtection="1">
      <alignment horizontal="center" vertical="center"/>
      <protection locked="0"/>
    </xf>
    <xf numFmtId="165" fontId="25" fillId="60" borderId="124" xfId="0" applyNumberFormat="1" applyFont="1" applyFill="1" applyBorder="1" applyAlignment="1" applyProtection="1">
      <alignment horizontal="center" vertical="center"/>
      <protection locked="0"/>
    </xf>
    <xf numFmtId="1" fontId="26" fillId="59" borderId="124" xfId="0" applyNumberFormat="1" applyFont="1" applyFill="1" applyBorder="1" applyAlignment="1" applyProtection="1">
      <alignment horizontal="center" vertical="center"/>
      <protection/>
    </xf>
    <xf numFmtId="167" fontId="26" fillId="59" borderId="124" xfId="0" applyNumberFormat="1" applyFont="1" applyFill="1" applyBorder="1" applyAlignment="1" applyProtection="1">
      <alignment horizontal="center" vertical="center"/>
      <protection/>
    </xf>
    <xf numFmtId="173" fontId="25" fillId="60" borderId="124" xfId="0" applyNumberFormat="1" applyFont="1" applyFill="1" applyBorder="1" applyAlignment="1" applyProtection="1">
      <alignment horizontal="center" vertical="center"/>
      <protection locked="0"/>
    </xf>
    <xf numFmtId="173" fontId="25" fillId="60" borderId="124" xfId="0" applyNumberFormat="1" applyFont="1" applyFill="1" applyBorder="1" applyAlignment="1" applyProtection="1">
      <alignment horizontal="center" vertical="center"/>
      <protection locked="0"/>
    </xf>
    <xf numFmtId="173" fontId="1" fillId="6" borderId="92" xfId="0" applyNumberFormat="1" applyFont="1" applyFill="1" applyBorder="1" applyAlignment="1" applyProtection="1">
      <alignment horizontal="center" vertical="center"/>
      <protection/>
    </xf>
    <xf numFmtId="178" fontId="26" fillId="59" borderId="89" xfId="0" applyNumberFormat="1" applyFont="1" applyFill="1" applyBorder="1" applyAlignment="1" applyProtection="1">
      <alignment horizontal="center" vertical="center"/>
      <protection/>
    </xf>
    <xf numFmtId="173" fontId="1" fillId="6" borderId="90" xfId="0" applyNumberFormat="1" applyFont="1" applyFill="1" applyBorder="1" applyAlignment="1" applyProtection="1">
      <alignment horizontal="center" vertical="center"/>
      <protection/>
    </xf>
    <xf numFmtId="180" fontId="26" fillId="59" borderId="124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4" xfId="21"/>
    <cellStyle name="Normal 3" xfId="22"/>
    <cellStyle name="Normal 2 2" xfId="23"/>
    <cellStyle name="Normal 4" xfId="24"/>
  </cellStyles>
  <dxfs count="48">
    <dxf>
      <fill>
        <patternFill>
          <bgColor rgb="FFFF0000"/>
        </patternFill>
      </fill>
      <border/>
    </dxf>
    <dxf>
      <fill>
        <gradientFill degree="45">
          <stop position="0">
            <color theme="0"/>
          </stop>
          <stop position="1">
            <color theme="3" tint="0.5999900102615356"/>
          </stop>
        </gradientFill>
      </fill>
      <border/>
    </dxf>
    <dxf>
      <fill>
        <patternFill>
          <bgColor theme="0"/>
        </patternFill>
      </fill>
      <border/>
    </dxf>
    <dxf>
      <font>
        <color rgb="FFFF0000"/>
      </font>
      <border/>
    </dxf>
    <dxf>
      <fill>
        <gradientFill degree="45">
          <stop position="0">
            <color theme="0"/>
          </stop>
          <stop position="1">
            <color rgb="FF66FF66"/>
          </stop>
        </gradientFill>
      </fill>
      <border/>
    </dxf>
    <dxf>
      <fill>
        <gradientFill degree="45">
          <stop position="0">
            <color theme="0"/>
          </stop>
          <stop position="1">
            <color rgb="FF00CC00"/>
          </stop>
        </gradientFill>
      </fill>
      <border/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gradientFill degree="45">
          <stop position="0">
            <color theme="0"/>
          </stop>
          <stop position="1">
            <color theme="3" tint="0.5999900102615356"/>
          </stop>
        </gradientFill>
      </fill>
      <border/>
    </dxf>
    <dxf>
      <fill>
        <patternFill>
          <bgColor theme="0"/>
        </patternFill>
      </fill>
      <border/>
    </dxf>
    <dxf>
      <fill>
        <gradientFill degree="45">
          <stop position="0">
            <color theme="0"/>
          </stop>
          <stop position="1">
            <color theme="3" tint="0.5999900102615356"/>
          </stop>
        </gradientFill>
      </fill>
      <border/>
    </dxf>
    <dxf>
      <fill>
        <patternFill>
          <bgColor theme="0"/>
        </patternFill>
      </fill>
      <border/>
    </dxf>
    <dxf>
      <fill>
        <gradientFill degree="45">
          <stop position="0">
            <color theme="0"/>
          </stop>
          <stop position="1">
            <color rgb="FF66FF66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gradientFill degree="45">
          <stop position="0">
            <color theme="0"/>
          </stop>
          <stop position="1">
            <color rgb="FF00CC0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gradientFill degree="45">
          <stop position="0">
            <color theme="0"/>
          </stop>
          <stop position="1">
            <color theme="3" tint="0.5999900102615356"/>
          </stop>
        </gradientFill>
      </fill>
      <border/>
    </dxf>
    <dxf>
      <fill>
        <gradientFill degree="45">
          <stop position="0">
            <color theme="0"/>
          </stop>
          <stop position="1">
            <color theme="3" tint="0.5999900102615356"/>
          </stop>
        </gradientFill>
      </fill>
      <border/>
    </dxf>
    <dxf>
      <fill>
        <gradientFill degree="45">
          <stop position="0">
            <color theme="0"/>
          </stop>
          <stop position="1">
            <color rgb="FFFFFF66"/>
          </stop>
        </gradient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gradientFill degree="45">
          <stop position="0">
            <color theme="0"/>
          </stop>
          <stop position="1">
            <color rgb="FF00CC00"/>
          </stop>
        </gradient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gradientFill degree="45">
          <stop position="0">
            <color theme="0"/>
          </stop>
          <stop position="1">
            <color rgb="FFFFFF66"/>
          </stop>
        </gradientFill>
      </fill>
      <border/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45">
          <stop position="0">
            <color theme="0"/>
          </stop>
          <stop position="1">
            <color rgb="FFFFFF66"/>
          </stop>
        </gradientFill>
      </fill>
      <border/>
    </dxf>
    <dxf>
      <fill>
        <gradientFill degree="45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  <border/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/>
    </dxf>
    <dxf>
      <fill>
        <patternFill>
          <bgColor theme="0"/>
        </patternFill>
      </fill>
      <border/>
    </dxf>
    <dxf>
      <fill>
        <gradientFill degree="45">
          <stop position="0">
            <color theme="0"/>
          </stop>
          <stop position="1">
            <color rgb="FF00CC00"/>
          </stop>
        </gradientFill>
      </fill>
      <border/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Equity Curve SA Derivatives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Date</c:v>
          </c:tx>
          <c:spPr>
            <a:ln>
              <a:solidFill>
                <a:srgbClr val="00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'Track Record Chart'!$A$3:$A$67</c:f>
              <c:strCache/>
            </c:strRef>
          </c:cat>
          <c:val>
            <c:numRef>
              <c:f>'Track Record Chart'!$D$3:$D$67</c:f>
              <c:numCache/>
            </c:numRef>
          </c:val>
          <c:smooth val="0"/>
        </c:ser>
        <c:marker val="1"/>
        <c:axId val="48073513"/>
        <c:axId val="30008434"/>
      </c:lineChart>
      <c:dateAx>
        <c:axId val="48073513"/>
        <c:scaling>
          <c:orientation val="minMax"/>
        </c:scaling>
        <c:axPos val="b"/>
        <c:delete val="0"/>
        <c:numFmt formatCode="d\-mmm\-yy" sourceLinked="1"/>
        <c:majorTickMark val="out"/>
        <c:minorTickMark val="none"/>
        <c:tickLblPos val="nextTo"/>
        <c:crossAx val="30008434"/>
        <c:crosses val="autoZero"/>
        <c:auto val="1"/>
        <c:baseTimeUnit val="days"/>
        <c:noMultiLvlLbl val="0"/>
      </c:dateAx>
      <c:valAx>
        <c:axId val="30008434"/>
        <c:scaling>
          <c:orientation val="minMax"/>
        </c:scaling>
        <c:axPos val="l"/>
        <c:majorGridlines/>
        <c:delete val="0"/>
        <c:numFmt formatCode="&quot;R&quot;\ #,##0.00" sourceLinked="1"/>
        <c:majorTickMark val="out"/>
        <c:minorTickMark val="none"/>
        <c:tickLblPos val="nextTo"/>
        <c:crossAx val="4807351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Equity Curve SA Derivatives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Date</c:v>
          </c:tx>
          <c:spPr>
            <a:ln>
              <a:solidFill>
                <a:srgbClr val="00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'Track Record Chart Vunani'!$A$3:$A$67</c:f>
              <c:strCache/>
            </c:strRef>
          </c:cat>
          <c:val>
            <c:numRef>
              <c:f>'Track Record Chart Vunani'!$D$3:$D$67</c:f>
              <c:numCache/>
            </c:numRef>
          </c:val>
          <c:smooth val="0"/>
        </c:ser>
        <c:marker val="1"/>
        <c:axId val="1640451"/>
        <c:axId val="14764060"/>
      </c:lineChart>
      <c:dateAx>
        <c:axId val="1640451"/>
        <c:scaling>
          <c:orientation val="minMax"/>
        </c:scaling>
        <c:axPos val="b"/>
        <c:delete val="0"/>
        <c:numFmt formatCode="d\-mmm\-yy" sourceLinked="1"/>
        <c:majorTickMark val="out"/>
        <c:minorTickMark val="none"/>
        <c:tickLblPos val="nextTo"/>
        <c:crossAx val="14764060"/>
        <c:crosses val="autoZero"/>
        <c:auto val="1"/>
        <c:baseTimeUnit val="days"/>
        <c:noMultiLvlLbl val="0"/>
      </c:dateAx>
      <c:valAx>
        <c:axId val="14764060"/>
        <c:scaling>
          <c:orientation val="minMax"/>
        </c:scaling>
        <c:axPos val="l"/>
        <c:majorGridlines/>
        <c:delete val="0"/>
        <c:numFmt formatCode="&quot;R&quot;\ #,##0.00" sourceLinked="1"/>
        <c:majorTickMark val="out"/>
        <c:minorTickMark val="none"/>
        <c:tickLblPos val="nextTo"/>
        <c:crossAx val="164045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</xdr:row>
      <xdr:rowOff>152400</xdr:rowOff>
    </xdr:from>
    <xdr:to>
      <xdr:col>26</xdr:col>
      <xdr:colOff>152400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4895850" y="323850"/>
        <a:ext cx="130683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24</xdr:col>
      <xdr:colOff>171450</xdr:colOff>
      <xdr:row>31</xdr:row>
      <xdr:rowOff>57150</xdr:rowOff>
    </xdr:to>
    <xdr:graphicFrame macro="">
      <xdr:nvGraphicFramePr>
        <xdr:cNvPr id="3" name="Chart 2"/>
        <xdr:cNvGraphicFramePr/>
      </xdr:nvGraphicFramePr>
      <xdr:xfrm>
        <a:off x="5019675" y="476250"/>
        <a:ext cx="117538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2</xdr:row>
      <xdr:rowOff>276225</xdr:rowOff>
    </xdr:from>
    <xdr:ext cx="3419475" cy="323850"/>
    <xdr:sp macro="" textlink="">
      <xdr:nvSpPr>
        <xdr:cNvPr id="3" name="TextBox 2"/>
        <xdr:cNvSpPr txBox="1"/>
      </xdr:nvSpPr>
      <xdr:spPr>
        <a:xfrm>
          <a:off x="523875" y="514350"/>
          <a:ext cx="34194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ZA" sz="1400" b="0" baseline="0">
              <a:solidFill>
                <a:srgbClr val="161616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CFD JOURNAL </a:t>
          </a:r>
          <a:endParaRPr lang="en-ZA" sz="1400" b="0">
            <a:solidFill>
              <a:srgbClr val="161616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2</xdr:row>
      <xdr:rowOff>304800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713"/>
        <a:stretch>
          <a:fillRect/>
        </a:stretch>
      </xdr:blipFill>
      <xdr:spPr>
        <a:xfrm>
          <a:off x="0" y="0"/>
          <a:ext cx="215265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514350</xdr:rowOff>
    </xdr:from>
    <xdr:to>
      <xdr:col>10</xdr:col>
      <xdr:colOff>962025</xdr:colOff>
      <xdr:row>4</xdr:row>
      <xdr:rowOff>171450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752475"/>
          <a:ext cx="312420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F52"/>
  <sheetViews>
    <sheetView workbookViewId="0" topLeftCell="A1">
      <selection activeCell="C4" sqref="C4:D46"/>
    </sheetView>
  </sheetViews>
  <sheetFormatPr defaultColWidth="9.140625" defaultRowHeight="12.75"/>
  <cols>
    <col min="2" max="2" width="5.7109375" style="0" customWidth="1"/>
    <col min="3" max="3" width="34.57421875" style="0" customWidth="1"/>
    <col min="4" max="4" width="71.421875" style="1" customWidth="1"/>
    <col min="5" max="5" width="5.57421875" style="0" customWidth="1"/>
  </cols>
  <sheetData>
    <row r="3" ht="13.8" thickBot="1"/>
    <row r="4" spans="3:4" ht="16.8" thickBot="1">
      <c r="C4" s="35" t="s">
        <v>28</v>
      </c>
      <c r="D4" s="36"/>
    </row>
    <row r="5" spans="3:4" ht="16.2">
      <c r="C5" s="16" t="s">
        <v>5</v>
      </c>
      <c r="D5" s="19" t="s">
        <v>35</v>
      </c>
    </row>
    <row r="6" spans="3:4" ht="16.2">
      <c r="C6" s="17" t="s">
        <v>59</v>
      </c>
      <c r="D6" s="19" t="s">
        <v>34</v>
      </c>
    </row>
    <row r="7" spans="3:4" ht="16.2">
      <c r="C7" s="17" t="s">
        <v>23</v>
      </c>
      <c r="D7" s="19" t="s">
        <v>30</v>
      </c>
    </row>
    <row r="8" spans="3:4" ht="16.8" thickBot="1">
      <c r="C8" s="18" t="s">
        <v>0</v>
      </c>
      <c r="D8" s="19" t="s">
        <v>82</v>
      </c>
    </row>
    <row r="9" spans="3:4" ht="16.8" thickBot="1">
      <c r="C9" s="20"/>
      <c r="D9" s="19"/>
    </row>
    <row r="10" spans="3:4" ht="16.2">
      <c r="C10" s="16" t="s">
        <v>37</v>
      </c>
      <c r="D10" s="19" t="s">
        <v>32</v>
      </c>
    </row>
    <row r="11" spans="3:4" ht="16.2">
      <c r="C11" s="17" t="s">
        <v>27</v>
      </c>
      <c r="D11" s="19" t="s">
        <v>33</v>
      </c>
    </row>
    <row r="12" spans="3:4" ht="16.8" thickBot="1">
      <c r="C12" s="18" t="s">
        <v>15</v>
      </c>
      <c r="D12" s="19" t="s">
        <v>31</v>
      </c>
    </row>
    <row r="13" spans="3:4" ht="16.8" thickBot="1">
      <c r="C13" s="37"/>
      <c r="D13" s="19"/>
    </row>
    <row r="14" spans="3:6" ht="16.2">
      <c r="C14" s="16" t="s">
        <v>7</v>
      </c>
      <c r="D14" s="19" t="s">
        <v>36</v>
      </c>
      <c r="E14" s="2"/>
      <c r="F14" s="2"/>
    </row>
    <row r="15" spans="3:4" ht="16.2">
      <c r="C15" s="21" t="s">
        <v>65</v>
      </c>
      <c r="D15" s="19" t="s">
        <v>64</v>
      </c>
    </row>
    <row r="16" spans="3:4" ht="16.2">
      <c r="C16" s="21" t="s">
        <v>79</v>
      </c>
      <c r="D16" s="19" t="s">
        <v>63</v>
      </c>
    </row>
    <row r="17" spans="3:4" ht="16.8" thickBot="1">
      <c r="C17" s="18" t="s">
        <v>21</v>
      </c>
      <c r="D17" s="19" t="s">
        <v>66</v>
      </c>
    </row>
    <row r="18" spans="3:4" ht="16.8" thickBot="1">
      <c r="C18" s="22"/>
      <c r="D18" s="19"/>
    </row>
    <row r="19" spans="3:4" ht="16.2">
      <c r="C19" s="23" t="s">
        <v>11</v>
      </c>
      <c r="D19" s="38" t="s">
        <v>67</v>
      </c>
    </row>
    <row r="20" spans="3:4" ht="16.8" thickBot="1">
      <c r="C20" s="37"/>
      <c r="D20" s="19"/>
    </row>
    <row r="21" spans="3:4" ht="16.2">
      <c r="C21" s="24" t="s">
        <v>9</v>
      </c>
      <c r="D21" s="19" t="s">
        <v>10</v>
      </c>
    </row>
    <row r="22" spans="3:4" ht="16.2">
      <c r="C22" s="25" t="s">
        <v>12</v>
      </c>
      <c r="D22" s="19" t="s">
        <v>4</v>
      </c>
    </row>
    <row r="23" spans="3:4" ht="16.2">
      <c r="C23" s="21" t="s">
        <v>8</v>
      </c>
      <c r="D23" s="19" t="s">
        <v>68</v>
      </c>
    </row>
    <row r="24" spans="3:4" ht="16.8" thickBot="1">
      <c r="C24" s="18" t="s">
        <v>6</v>
      </c>
      <c r="D24" s="39" t="s">
        <v>69</v>
      </c>
    </row>
    <row r="25" spans="3:4" ht="16.8" thickBot="1">
      <c r="C25" s="20"/>
      <c r="D25" s="19"/>
    </row>
    <row r="26" spans="3:4" ht="16.2">
      <c r="C26" s="26" t="s">
        <v>1</v>
      </c>
      <c r="D26" s="19" t="s">
        <v>74</v>
      </c>
    </row>
    <row r="27" spans="3:4" ht="16.2">
      <c r="C27" s="21" t="s">
        <v>73</v>
      </c>
      <c r="D27" s="19" t="s">
        <v>71</v>
      </c>
    </row>
    <row r="28" spans="3:4" ht="16.2">
      <c r="C28" s="21" t="s">
        <v>3</v>
      </c>
      <c r="D28" s="19" t="s">
        <v>70</v>
      </c>
    </row>
    <row r="29" spans="3:4" ht="16.8" thickBot="1">
      <c r="C29" s="18" t="s">
        <v>2</v>
      </c>
      <c r="D29" s="19" t="s">
        <v>72</v>
      </c>
    </row>
    <row r="30" spans="3:4" ht="16.8" thickBot="1">
      <c r="C30" s="37"/>
      <c r="D30" s="19"/>
    </row>
    <row r="31" spans="3:4" ht="16.2">
      <c r="C31" s="16" t="s">
        <v>25</v>
      </c>
      <c r="D31" s="19" t="s">
        <v>75</v>
      </c>
    </row>
    <row r="32" spans="3:4" ht="16.2">
      <c r="C32" s="21" t="s">
        <v>62</v>
      </c>
      <c r="D32" s="19" t="s">
        <v>76</v>
      </c>
    </row>
    <row r="33" spans="3:4" ht="16.2">
      <c r="C33" s="21" t="s">
        <v>78</v>
      </c>
      <c r="D33" s="19" t="s">
        <v>77</v>
      </c>
    </row>
    <row r="34" spans="3:4" ht="16.8" thickBot="1">
      <c r="C34" s="18" t="s">
        <v>22</v>
      </c>
      <c r="D34" s="19" t="s">
        <v>80</v>
      </c>
    </row>
    <row r="35" spans="3:4" ht="16.8" thickBot="1">
      <c r="C35" s="37"/>
      <c r="D35" s="19"/>
    </row>
    <row r="36" spans="3:4" ht="16.2">
      <c r="C36" s="16" t="s">
        <v>16</v>
      </c>
      <c r="D36" s="40" t="str">
        <f>"R100"</f>
        <v>R100</v>
      </c>
    </row>
    <row r="37" spans="3:4" ht="16.8" thickBot="1">
      <c r="C37" s="27" t="s">
        <v>17</v>
      </c>
      <c r="D37" s="41" t="str">
        <f>"0.5%"</f>
        <v>0.5%</v>
      </c>
    </row>
    <row r="38" spans="3:4" ht="16.8" thickBot="1">
      <c r="C38" s="28"/>
      <c r="D38" s="19"/>
    </row>
    <row r="39" spans="3:4" ht="32.4">
      <c r="C39" s="29" t="s">
        <v>14</v>
      </c>
      <c r="D39" s="43" t="s">
        <v>84</v>
      </c>
    </row>
    <row r="40" spans="3:4" ht="16.8" thickBot="1">
      <c r="C40" s="37"/>
      <c r="D40" s="19"/>
    </row>
    <row r="41" spans="3:4" ht="16.2">
      <c r="C41" s="16" t="s">
        <v>18</v>
      </c>
      <c r="D41" s="19" t="str">
        <f>"R100,000"</f>
        <v>R100,000</v>
      </c>
    </row>
    <row r="42" spans="3:4" ht="16.2">
      <c r="C42" s="30" t="s">
        <v>19</v>
      </c>
      <c r="D42" s="19" t="str">
        <f>"3%"</f>
        <v>3%</v>
      </c>
    </row>
    <row r="43" spans="3:4" ht="16.2">
      <c r="C43" s="31" t="s">
        <v>26</v>
      </c>
      <c r="D43" s="19" t="s">
        <v>29</v>
      </c>
    </row>
    <row r="44" spans="3:4" ht="16.8" thickBot="1">
      <c r="C44" s="32" t="s">
        <v>20</v>
      </c>
      <c r="D44" s="19" t="s">
        <v>81</v>
      </c>
    </row>
    <row r="45" spans="3:4" ht="16.8" thickBot="1">
      <c r="C45" s="33"/>
      <c r="D45" s="19"/>
    </row>
    <row r="46" spans="3:4" ht="16.8" thickBot="1">
      <c r="C46" s="34" t="s">
        <v>24</v>
      </c>
      <c r="D46" s="42" t="s">
        <v>83</v>
      </c>
    </row>
    <row r="47" spans="3:4" ht="12.75">
      <c r="C47" s="2"/>
      <c r="D47" s="3"/>
    </row>
    <row r="48" spans="3:4" ht="12.75">
      <c r="C48" s="2"/>
      <c r="D48" s="3"/>
    </row>
    <row r="49" spans="3:4" ht="12.75">
      <c r="C49" s="2"/>
      <c r="D49" s="3"/>
    </row>
    <row r="50" spans="3:4" ht="12.75">
      <c r="C50" s="2"/>
      <c r="D50" s="3"/>
    </row>
    <row r="51" spans="3:4" ht="12.75">
      <c r="C51" s="2"/>
      <c r="D51" s="3"/>
    </row>
    <row r="52" spans="3:4" ht="12.75">
      <c r="C52" s="2"/>
      <c r="D52" s="3"/>
    </row>
  </sheetData>
  <conditionalFormatting sqref="C5:C12">
    <cfRule type="cellIs" priority="6" dxfId="3" operator="lessThan">
      <formula>0</formula>
    </cfRule>
  </conditionalFormatting>
  <conditionalFormatting sqref="C14:C19">
    <cfRule type="cellIs" priority="5" dxfId="3" operator="lessThan">
      <formula>0</formula>
    </cfRule>
  </conditionalFormatting>
  <conditionalFormatting sqref="C21:C29">
    <cfRule type="cellIs" priority="4" dxfId="3" operator="lessThan">
      <formula>0</formula>
    </cfRule>
  </conditionalFormatting>
  <conditionalFormatting sqref="C31:C34">
    <cfRule type="cellIs" priority="3" dxfId="3" operator="lessThan">
      <formula>0</formula>
    </cfRule>
  </conditionalFormatting>
  <conditionalFormatting sqref="C36:C39">
    <cfRule type="cellIs" priority="2" dxfId="3" operator="lessThan">
      <formula>0</formula>
    </cfRule>
  </conditionalFormatting>
  <conditionalFormatting sqref="C41:C46">
    <cfRule type="cellIs" priority="1" dxfId="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141"/>
  <sheetViews>
    <sheetView workbookViewId="0" topLeftCell="A3">
      <selection activeCell="C3" sqref="A1:XFD1048576"/>
    </sheetView>
  </sheetViews>
  <sheetFormatPr defaultColWidth="9.140625" defaultRowHeight="12.75"/>
  <cols>
    <col min="1" max="1" width="3.421875" style="6" customWidth="1"/>
    <col min="2" max="2" width="3.7109375" style="12" customWidth="1"/>
    <col min="3" max="3" width="1.7109375" style="12" customWidth="1"/>
    <col min="4" max="4" width="9.00390625" style="0" customWidth="1"/>
    <col min="5" max="5" width="8.00390625" style="13" customWidth="1"/>
    <col min="6" max="6" width="10.7109375" style="0" customWidth="1"/>
    <col min="7" max="7" width="10.421875" style="0" customWidth="1"/>
    <col min="8" max="8" width="9.8515625" style="0" customWidth="1"/>
    <col min="9" max="9" width="10.00390625" style="0" customWidth="1"/>
    <col min="10" max="10" width="6.7109375" style="0" customWidth="1"/>
    <col min="11" max="11" width="0.5625" style="0" customWidth="1"/>
    <col min="12" max="12" width="13.28125" style="0" customWidth="1"/>
    <col min="13" max="13" width="9.28125" style="0" bestFit="1" customWidth="1"/>
    <col min="14" max="15" width="13.421875" style="0" customWidth="1"/>
    <col min="16" max="16" width="13.00390625" style="0" customWidth="1"/>
    <col min="17" max="17" width="7.57421875" style="0" customWidth="1"/>
    <col min="18" max="18" width="15.8515625" style="0" customWidth="1"/>
    <col min="19" max="19" width="17.140625" style="0" customWidth="1"/>
    <col min="20" max="20" width="13.00390625" style="0" customWidth="1"/>
    <col min="21" max="21" width="17.7109375" style="0" customWidth="1"/>
    <col min="22" max="22" width="13.7109375" style="0" customWidth="1"/>
    <col min="23" max="23" width="17.00390625" style="0" customWidth="1"/>
    <col min="24" max="24" width="10.140625" style="14" customWidth="1"/>
    <col min="25" max="25" width="10.421875" style="0" customWidth="1"/>
    <col min="26" max="26" width="19.57421875" style="111" customWidth="1"/>
    <col min="27" max="27" width="17.00390625" style="111" customWidth="1"/>
    <col min="28" max="28" width="17.140625" style="2" customWidth="1"/>
    <col min="29" max="30" width="13.57421875" style="0" customWidth="1"/>
    <col min="31" max="31" width="12.8515625" style="15" customWidth="1"/>
    <col min="32" max="32" width="17.140625" style="14" hidden="1" customWidth="1"/>
    <col min="33" max="33" width="17.421875" style="14" hidden="1" customWidth="1"/>
    <col min="34" max="34" width="16.00390625" style="0" hidden="1" customWidth="1"/>
    <col min="35" max="35" width="16.28125" style="0" customWidth="1"/>
    <col min="36" max="36" width="15.140625" style="0" customWidth="1"/>
    <col min="37" max="38" width="12.00390625" style="0" customWidth="1"/>
    <col min="39" max="39" width="16.140625" style="0" customWidth="1"/>
    <col min="40" max="42" width="12.57421875" style="0" customWidth="1"/>
    <col min="43" max="44" width="16.8515625" style="0" customWidth="1"/>
    <col min="45" max="45" width="58.28125" style="6" customWidth="1"/>
    <col min="46" max="47" width="10.140625" style="6" hidden="1" customWidth="1"/>
    <col min="48" max="48" width="11.7109375" style="6" hidden="1" customWidth="1"/>
    <col min="49" max="49" width="16.421875" style="6" hidden="1" customWidth="1"/>
    <col min="50" max="50" width="34.421875" style="6" customWidth="1"/>
    <col min="51" max="106" width="9.140625" style="6" customWidth="1"/>
  </cols>
  <sheetData>
    <row r="1" spans="2:33" s="6" customFormat="1" ht="10.5" customHeight="1">
      <c r="B1" s="51"/>
      <c r="C1" s="51"/>
      <c r="E1" s="8"/>
      <c r="X1" s="7"/>
      <c r="Z1" s="108"/>
      <c r="AA1" s="108"/>
      <c r="AB1" s="8"/>
      <c r="AE1" s="9"/>
      <c r="AF1" s="7"/>
      <c r="AG1" s="7"/>
    </row>
    <row r="2" spans="1:50" s="5" customFormat="1" ht="14.25" customHeight="1" hidden="1">
      <c r="A2" s="45"/>
      <c r="B2" s="53" t="s">
        <v>38</v>
      </c>
      <c r="C2" s="63"/>
      <c r="D2" s="91" t="s">
        <v>39</v>
      </c>
      <c r="E2" s="91" t="s">
        <v>39</v>
      </c>
      <c r="F2" s="91" t="s">
        <v>39</v>
      </c>
      <c r="G2" s="91"/>
      <c r="H2" s="91" t="s">
        <v>39</v>
      </c>
      <c r="I2" s="92" t="s">
        <v>39</v>
      </c>
      <c r="J2" s="92" t="s">
        <v>39</v>
      </c>
      <c r="K2" s="92"/>
      <c r="L2" s="91" t="s">
        <v>39</v>
      </c>
      <c r="M2" s="91" t="s">
        <v>39</v>
      </c>
      <c r="N2" s="92" t="s">
        <v>38</v>
      </c>
      <c r="O2" s="92"/>
      <c r="P2" s="92"/>
      <c r="Q2" s="91" t="s">
        <v>40</v>
      </c>
      <c r="R2" s="93" t="s">
        <v>39</v>
      </c>
      <c r="S2" s="93" t="s">
        <v>39</v>
      </c>
      <c r="T2" s="93" t="s">
        <v>39</v>
      </c>
      <c r="U2" s="93"/>
      <c r="V2" s="92"/>
      <c r="W2" s="92" t="s">
        <v>38</v>
      </c>
      <c r="X2" s="94" t="s">
        <v>41</v>
      </c>
      <c r="Y2" s="92" t="s">
        <v>38</v>
      </c>
      <c r="Z2" s="109" t="s">
        <v>38</v>
      </c>
      <c r="AA2" s="109"/>
      <c r="AB2" s="91"/>
      <c r="AC2" s="91" t="s">
        <v>38</v>
      </c>
      <c r="AD2" s="91"/>
      <c r="AE2" s="95"/>
      <c r="AF2" s="91" t="s">
        <v>38</v>
      </c>
      <c r="AG2" s="91" t="s">
        <v>41</v>
      </c>
      <c r="AH2" s="92" t="s">
        <v>38</v>
      </c>
      <c r="AI2" s="96" t="s">
        <v>38</v>
      </c>
      <c r="AJ2" s="92" t="s">
        <v>38</v>
      </c>
      <c r="AK2" s="92" t="s">
        <v>38</v>
      </c>
      <c r="AL2" s="92"/>
      <c r="AM2" s="92" t="s">
        <v>38</v>
      </c>
      <c r="AN2" s="92"/>
      <c r="AO2" s="180"/>
      <c r="AP2" s="180"/>
      <c r="AQ2" s="97" t="s">
        <v>38</v>
      </c>
      <c r="AR2" s="44"/>
      <c r="AS2" s="52"/>
      <c r="AT2" s="4" t="s">
        <v>38</v>
      </c>
      <c r="AU2" s="4"/>
      <c r="AV2" s="4" t="s">
        <v>38</v>
      </c>
      <c r="AW2" s="4" t="s">
        <v>38</v>
      </c>
      <c r="AX2" s="4"/>
    </row>
    <row r="3" spans="1:106" s="46" customFormat="1" ht="7.5" customHeight="1" thickBot="1">
      <c r="A3" s="45"/>
      <c r="B3" s="61"/>
      <c r="C3" s="61"/>
      <c r="D3" s="47"/>
      <c r="E3" s="47"/>
      <c r="F3" s="47"/>
      <c r="G3" s="47"/>
      <c r="H3" s="47"/>
      <c r="I3" s="44"/>
      <c r="J3" s="44"/>
      <c r="K3" s="44"/>
      <c r="L3" s="47"/>
      <c r="M3" s="47"/>
      <c r="N3" s="44"/>
      <c r="O3" s="44"/>
      <c r="P3" s="44"/>
      <c r="Q3" s="47"/>
      <c r="R3" s="45"/>
      <c r="S3" s="45"/>
      <c r="T3" s="45"/>
      <c r="U3" s="45"/>
      <c r="V3" s="44"/>
      <c r="W3" s="44"/>
      <c r="X3" s="48"/>
      <c r="Y3" s="44"/>
      <c r="Z3" s="62"/>
      <c r="AA3" s="62"/>
      <c r="AB3" s="47"/>
      <c r="AC3" s="47"/>
      <c r="AD3" s="47"/>
      <c r="AE3" s="49"/>
      <c r="AF3" s="47"/>
      <c r="AG3" s="47"/>
      <c r="AH3" s="44"/>
      <c r="AI3" s="50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</row>
    <row r="4" spans="2:50" s="45" customFormat="1" ht="15" customHeight="1" thickBot="1">
      <c r="B4" s="61"/>
      <c r="C4" s="66"/>
      <c r="D4" s="69"/>
      <c r="E4" s="69"/>
      <c r="F4" s="69"/>
      <c r="G4" s="69"/>
      <c r="H4" s="69"/>
      <c r="I4" s="71"/>
      <c r="J4" s="71"/>
      <c r="K4" s="65"/>
      <c r="L4" s="47"/>
      <c r="M4" s="47"/>
      <c r="N4" s="44"/>
      <c r="O4" s="44"/>
      <c r="P4" s="44"/>
      <c r="Q4" s="47"/>
      <c r="V4" s="44"/>
      <c r="W4" s="44"/>
      <c r="X4" s="48"/>
      <c r="Y4" s="44"/>
      <c r="Z4" s="62"/>
      <c r="AA4" s="62"/>
      <c r="AB4" s="47"/>
      <c r="AC4" s="47"/>
      <c r="AD4" s="47"/>
      <c r="AE4" s="49"/>
      <c r="AF4" s="47"/>
      <c r="AG4" s="47"/>
      <c r="AH4" s="44"/>
      <c r="AI4" s="85" t="s">
        <v>106</v>
      </c>
      <c r="AJ4" s="172">
        <v>0.0477</v>
      </c>
      <c r="AK4" s="384"/>
      <c r="AL4" s="385"/>
      <c r="AM4" s="385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</row>
    <row r="5" spans="2:50" s="45" customFormat="1" ht="18" customHeight="1" thickBot="1">
      <c r="B5" s="61"/>
      <c r="C5" s="68"/>
      <c r="D5" s="386" t="s">
        <v>94</v>
      </c>
      <c r="E5" s="387"/>
      <c r="F5" s="388"/>
      <c r="G5" s="195"/>
      <c r="H5" s="389"/>
      <c r="I5" s="390"/>
      <c r="J5" s="391"/>
      <c r="K5" s="70"/>
      <c r="L5" s="47"/>
      <c r="M5" s="47"/>
      <c r="N5" s="44"/>
      <c r="O5" s="44"/>
      <c r="P5" s="44"/>
      <c r="Q5" s="47"/>
      <c r="V5" s="44"/>
      <c r="W5" s="44"/>
      <c r="X5" s="48"/>
      <c r="Y5" s="44"/>
      <c r="Z5" s="62"/>
      <c r="AA5" s="62"/>
      <c r="AB5" s="47"/>
      <c r="AC5" s="47"/>
      <c r="AD5" s="47"/>
      <c r="AE5" s="49"/>
      <c r="AF5" s="47"/>
      <c r="AG5" s="47"/>
      <c r="AH5" s="44"/>
      <c r="AI5" s="86" t="s">
        <v>103</v>
      </c>
      <c r="AJ5" s="173">
        <v>0.03</v>
      </c>
      <c r="AK5" s="44"/>
      <c r="AL5" s="44"/>
      <c r="AM5" s="104" t="s">
        <v>109</v>
      </c>
      <c r="AN5" s="174">
        <v>0.0036</v>
      </c>
      <c r="AO5" s="181"/>
      <c r="AP5" s="181"/>
      <c r="AQ5" s="44"/>
      <c r="AR5" s="44"/>
      <c r="AS5" s="44"/>
      <c r="AT5" s="44"/>
      <c r="AU5" s="44"/>
      <c r="AV5" s="44"/>
      <c r="AW5" s="44"/>
      <c r="AX5" s="44"/>
    </row>
    <row r="6" spans="2:49" s="45" customFormat="1" ht="18.75" customHeight="1" thickBot="1">
      <c r="B6" s="61"/>
      <c r="C6" s="68"/>
      <c r="D6" s="392" t="s">
        <v>95</v>
      </c>
      <c r="E6" s="393"/>
      <c r="F6" s="394"/>
      <c r="G6" s="395">
        <v>100000</v>
      </c>
      <c r="H6" s="396"/>
      <c r="I6" s="397"/>
      <c r="J6" s="196"/>
      <c r="K6" s="72"/>
      <c r="L6" s="47"/>
      <c r="M6" s="44"/>
      <c r="N6" s="44"/>
      <c r="O6" s="44"/>
      <c r="P6" s="47"/>
      <c r="U6" s="44"/>
      <c r="V6" s="47"/>
      <c r="W6" s="48"/>
      <c r="X6" s="44"/>
      <c r="Y6" s="47"/>
      <c r="Z6" s="62"/>
      <c r="AA6" s="62"/>
      <c r="AB6" s="47"/>
      <c r="AC6" s="47"/>
      <c r="AD6" s="49"/>
      <c r="AE6" s="47"/>
      <c r="AF6" s="47"/>
      <c r="AG6" s="44"/>
      <c r="AH6" s="44"/>
      <c r="AI6" s="86" t="s">
        <v>13</v>
      </c>
      <c r="AJ6" s="197">
        <f>AJ4+AJ5</f>
        <v>0.07769999999999999</v>
      </c>
      <c r="AK6" s="84">
        <f>AJ6/365</f>
        <v>0.0002128767123287671</v>
      </c>
      <c r="AL6" s="84"/>
      <c r="AM6" s="105" t="s">
        <v>110</v>
      </c>
      <c r="AN6" s="175">
        <v>50</v>
      </c>
      <c r="AO6" s="182"/>
      <c r="AP6" s="182"/>
      <c r="AQ6" s="44"/>
      <c r="AR6" s="44"/>
      <c r="AS6" s="44"/>
      <c r="AT6" s="44"/>
      <c r="AU6" s="44"/>
      <c r="AV6" s="44"/>
      <c r="AW6" s="44"/>
    </row>
    <row r="7" spans="2:49" s="45" customFormat="1" ht="16.5" customHeight="1">
      <c r="B7" s="61"/>
      <c r="C7" s="68"/>
      <c r="D7" s="378" t="s">
        <v>96</v>
      </c>
      <c r="E7" s="379"/>
      <c r="F7" s="380"/>
      <c r="G7" s="381">
        <v>0.005</v>
      </c>
      <c r="H7" s="382"/>
      <c r="I7" s="383"/>
      <c r="J7" s="198"/>
      <c r="K7" s="72"/>
      <c r="L7" s="47"/>
      <c r="M7" s="44"/>
      <c r="N7" s="44"/>
      <c r="O7" s="44"/>
      <c r="P7" s="47"/>
      <c r="U7" s="44"/>
      <c r="V7" s="47"/>
      <c r="W7" s="48"/>
      <c r="X7" s="44"/>
      <c r="Y7" s="47"/>
      <c r="Z7" s="62"/>
      <c r="AA7" s="62"/>
      <c r="AB7" s="47"/>
      <c r="AC7" s="47"/>
      <c r="AD7" s="49"/>
      <c r="AE7" s="47"/>
      <c r="AF7" s="47"/>
      <c r="AG7" s="44"/>
      <c r="AH7" s="44"/>
      <c r="AI7" s="86" t="s">
        <v>107</v>
      </c>
      <c r="AJ7" s="197">
        <f>AJ4-2.25%</f>
        <v>0.0252</v>
      </c>
      <c r="AK7" s="84">
        <f>AJ7/365</f>
        <v>6.904109589041096E-05</v>
      </c>
      <c r="AL7" s="84"/>
      <c r="AM7" s="77"/>
      <c r="AN7" s="77"/>
      <c r="AO7" s="77"/>
      <c r="AP7" s="77"/>
      <c r="AQ7" s="44"/>
      <c r="AR7" s="44"/>
      <c r="AS7" s="44"/>
      <c r="AT7" s="44"/>
      <c r="AU7" s="44"/>
      <c r="AV7" s="44"/>
      <c r="AW7" s="44"/>
    </row>
    <row r="8" spans="2:49" s="45" customFormat="1" ht="17.25" customHeight="1" thickBot="1">
      <c r="B8" s="61"/>
      <c r="C8" s="68"/>
      <c r="D8" s="398" t="s">
        <v>131</v>
      </c>
      <c r="E8" s="399"/>
      <c r="F8" s="400"/>
      <c r="G8" s="401">
        <f>G6*G7*-1</f>
        <v>-500</v>
      </c>
      <c r="H8" s="402"/>
      <c r="I8" s="403"/>
      <c r="J8" s="199"/>
      <c r="K8" s="72"/>
      <c r="L8" s="220">
        <f>N15*M15</f>
        <v>16280</v>
      </c>
      <c r="M8" s="44" t="s">
        <v>130</v>
      </c>
      <c r="N8" s="44"/>
      <c r="O8" s="44"/>
      <c r="P8" s="47"/>
      <c r="U8" s="44"/>
      <c r="V8" s="47"/>
      <c r="W8" s="48"/>
      <c r="X8" s="44"/>
      <c r="Y8" s="47"/>
      <c r="Z8" s="62"/>
      <c r="AA8" s="62"/>
      <c r="AB8" s="47"/>
      <c r="AC8" s="47"/>
      <c r="AD8" s="49"/>
      <c r="AE8" s="47"/>
      <c r="AF8" s="47"/>
      <c r="AG8" s="44"/>
      <c r="AH8" s="44"/>
      <c r="AI8" s="200" t="s">
        <v>104</v>
      </c>
      <c r="AJ8" s="201">
        <f>AJ4-1.5%</f>
        <v>0.0327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</row>
    <row r="9" spans="2:49" s="45" customFormat="1" ht="9.75" customHeight="1" thickBot="1">
      <c r="B9" s="61"/>
      <c r="C9" s="68"/>
      <c r="D9" s="404"/>
      <c r="E9" s="405"/>
      <c r="F9" s="406"/>
      <c r="G9" s="404"/>
      <c r="H9" s="405"/>
      <c r="I9" s="407"/>
      <c r="J9" s="75"/>
      <c r="K9" s="72"/>
      <c r="L9" s="47"/>
      <c r="M9" s="44" t="s">
        <v>143</v>
      </c>
      <c r="N9" s="44"/>
      <c r="O9" s="44"/>
      <c r="P9" s="47"/>
      <c r="U9" s="44"/>
      <c r="V9" s="47"/>
      <c r="W9" s="48"/>
      <c r="X9" s="44"/>
      <c r="Y9" s="47"/>
      <c r="Z9" s="62"/>
      <c r="AA9" s="62"/>
      <c r="AB9" s="47"/>
      <c r="AC9" s="47"/>
      <c r="AD9" s="49"/>
      <c r="AE9" s="47"/>
      <c r="AF9" s="47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2:44" ht="11.25" customHeight="1" hidden="1">
      <c r="B10" s="61"/>
      <c r="C10" s="68"/>
      <c r="D10" s="408"/>
      <c r="E10" s="409"/>
      <c r="F10" s="410"/>
      <c r="G10" s="411"/>
      <c r="H10" s="412"/>
      <c r="I10" s="413"/>
      <c r="J10" s="76"/>
      <c r="K10" s="73"/>
      <c r="L10" s="8"/>
      <c r="M10" s="78" t="s">
        <v>42</v>
      </c>
      <c r="N10" s="78"/>
      <c r="O10" s="78"/>
      <c r="P10" s="79">
        <v>100000</v>
      </c>
      <c r="Q10" s="8"/>
      <c r="R10" s="80" t="s">
        <v>43</v>
      </c>
      <c r="S10" s="81">
        <v>0.05</v>
      </c>
      <c r="T10" s="8"/>
      <c r="U10" s="10"/>
      <c r="V10" s="8"/>
      <c r="W10" s="8"/>
      <c r="X10" s="8"/>
      <c r="Y10" s="8"/>
      <c r="Z10" s="108"/>
      <c r="AA10" s="108"/>
      <c r="AB10" s="82"/>
      <c r="AC10" s="8"/>
      <c r="AD10" s="6"/>
      <c r="AE10" s="6"/>
      <c r="AF10" s="6"/>
      <c r="AG10" s="9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2:44" ht="8.25" customHeight="1" thickBot="1">
      <c r="B11" s="61"/>
      <c r="C11" s="66"/>
      <c r="D11" s="74"/>
      <c r="E11" s="74"/>
      <c r="F11" s="74"/>
      <c r="G11" s="74"/>
      <c r="H11" s="74"/>
      <c r="I11" s="74"/>
      <c r="J11" s="74"/>
      <c r="K11" s="67"/>
      <c r="L11" s="8"/>
      <c r="M11" s="8"/>
      <c r="N11" s="80"/>
      <c r="O11" s="80"/>
      <c r="P11" s="80"/>
      <c r="Q11" s="83"/>
      <c r="R11" s="8"/>
      <c r="S11" s="80" t="s">
        <v>44</v>
      </c>
      <c r="T11" s="81">
        <v>0.03</v>
      </c>
      <c r="U11" s="8"/>
      <c r="V11" s="8"/>
      <c r="W11" s="8"/>
      <c r="X11" s="8"/>
      <c r="Y11" s="8"/>
      <c r="Z11" s="108"/>
      <c r="AA11" s="108"/>
      <c r="AB11" s="8"/>
      <c r="AC11" s="8"/>
      <c r="AD11" s="8"/>
      <c r="AE11" s="6"/>
      <c r="AF11" s="6"/>
      <c r="AG11" s="6"/>
      <c r="AH11" s="9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2:44" ht="18" customHeight="1" thickBot="1">
      <c r="B12" s="61"/>
      <c r="C12" s="61"/>
      <c r="D12" s="8"/>
      <c r="E12" s="185"/>
      <c r="F12" s="8"/>
      <c r="G12" s="8"/>
      <c r="H12" s="8"/>
      <c r="I12" s="8"/>
      <c r="J12" s="8"/>
      <c r="K12" s="8"/>
      <c r="L12" s="8"/>
      <c r="M12" s="8"/>
      <c r="N12" s="80"/>
      <c r="O12" s="80"/>
      <c r="P12" s="80"/>
      <c r="Q12" s="83"/>
      <c r="R12" s="8"/>
      <c r="S12" s="8"/>
      <c r="T12" s="8"/>
      <c r="U12" s="8"/>
      <c r="V12" s="8"/>
      <c r="W12" s="8"/>
      <c r="X12" s="8"/>
      <c r="Y12" s="8"/>
      <c r="Z12" s="202"/>
      <c r="AA12" s="202"/>
      <c r="AB12" s="10"/>
      <c r="AC12" s="8"/>
      <c r="AD12" s="8"/>
      <c r="AE12" s="6"/>
      <c r="AF12" s="6"/>
      <c r="AG12" s="6"/>
      <c r="AH12" s="9"/>
      <c r="AI12" s="8"/>
      <c r="AJ12" s="8"/>
      <c r="AK12" s="6"/>
      <c r="AL12" s="6"/>
      <c r="AM12" s="6"/>
      <c r="AN12" s="6"/>
      <c r="AO12" s="6"/>
      <c r="AP12" s="6"/>
      <c r="AQ12" s="6"/>
      <c r="AR12" s="6"/>
    </row>
    <row r="13" spans="2:44" ht="34.5" customHeight="1" thickBot="1">
      <c r="B13" s="61"/>
      <c r="C13" s="61"/>
      <c r="D13" s="203"/>
      <c r="E13" s="414" t="s">
        <v>39</v>
      </c>
      <c r="F13" s="415"/>
      <c r="G13" s="204"/>
      <c r="H13" s="416" t="s">
        <v>39</v>
      </c>
      <c r="I13" s="417"/>
      <c r="J13" s="64"/>
      <c r="K13" s="64"/>
      <c r="L13" s="10"/>
      <c r="M13" s="10"/>
      <c r="N13" s="10"/>
      <c r="O13" s="10"/>
      <c r="P13" s="10"/>
      <c r="Q13" s="418" t="s">
        <v>39</v>
      </c>
      <c r="R13" s="419"/>
      <c r="S13" s="419"/>
      <c r="T13" s="419"/>
      <c r="U13" s="420"/>
      <c r="V13" s="106"/>
      <c r="W13" s="421" t="s">
        <v>132</v>
      </c>
      <c r="X13" s="422"/>
      <c r="Y13" s="423"/>
      <c r="Z13" s="108"/>
      <c r="AA13" s="108"/>
      <c r="AB13" s="8"/>
      <c r="AC13" s="424" t="s">
        <v>133</v>
      </c>
      <c r="AD13" s="425"/>
      <c r="AE13" s="426"/>
      <c r="AF13" s="205"/>
      <c r="AG13" s="205"/>
      <c r="AH13" s="205"/>
      <c r="AI13" s="8"/>
      <c r="AJ13" s="8"/>
      <c r="AK13" s="107"/>
      <c r="AL13" s="107"/>
      <c r="AM13" s="107"/>
      <c r="AN13" s="107"/>
      <c r="AO13" s="107"/>
      <c r="AP13" s="107"/>
      <c r="AQ13" s="8"/>
      <c r="AR13" s="8"/>
    </row>
    <row r="14" spans="1:106" s="57" customFormat="1" ht="55.5" customHeight="1" thickBot="1">
      <c r="A14" s="54"/>
      <c r="B14" s="88"/>
      <c r="C14" s="206"/>
      <c r="D14" s="186"/>
      <c r="E14" s="187" t="s">
        <v>45</v>
      </c>
      <c r="F14" s="188" t="s">
        <v>54</v>
      </c>
      <c r="G14" s="112" t="s">
        <v>102</v>
      </c>
      <c r="H14" s="207" t="s">
        <v>88</v>
      </c>
      <c r="I14" s="208" t="s">
        <v>89</v>
      </c>
      <c r="J14" s="114" t="s">
        <v>90</v>
      </c>
      <c r="K14" s="112"/>
      <c r="L14" s="115" t="s">
        <v>91</v>
      </c>
      <c r="M14" s="115" t="s">
        <v>99</v>
      </c>
      <c r="N14" s="115" t="s">
        <v>98</v>
      </c>
      <c r="O14" s="116" t="s">
        <v>144</v>
      </c>
      <c r="P14" s="116" t="s">
        <v>101</v>
      </c>
      <c r="Q14" s="153" t="s">
        <v>61</v>
      </c>
      <c r="R14" s="189" t="s">
        <v>134</v>
      </c>
      <c r="S14" s="190" t="s">
        <v>135</v>
      </c>
      <c r="T14" s="191" t="s">
        <v>136</v>
      </c>
      <c r="U14" s="190" t="s">
        <v>137</v>
      </c>
      <c r="V14" s="125" t="s">
        <v>108</v>
      </c>
      <c r="W14" s="126" t="s">
        <v>85</v>
      </c>
      <c r="X14" s="127" t="s">
        <v>92</v>
      </c>
      <c r="Y14" s="209" t="s">
        <v>86</v>
      </c>
      <c r="Z14" s="128" t="s">
        <v>55</v>
      </c>
      <c r="AA14" s="210" t="s">
        <v>100</v>
      </c>
      <c r="AB14" s="129" t="s">
        <v>87</v>
      </c>
      <c r="AC14" s="130" t="s">
        <v>60</v>
      </c>
      <c r="AD14" s="211" t="s">
        <v>65</v>
      </c>
      <c r="AE14" s="130" t="s">
        <v>138</v>
      </c>
      <c r="AF14" s="130" t="s">
        <v>56</v>
      </c>
      <c r="AG14" s="130" t="s">
        <v>93</v>
      </c>
      <c r="AH14" s="131" t="s">
        <v>97</v>
      </c>
      <c r="AI14" s="132" t="s">
        <v>57</v>
      </c>
      <c r="AJ14" s="133" t="s">
        <v>58</v>
      </c>
      <c r="AK14" s="134" t="s">
        <v>139</v>
      </c>
      <c r="AL14" s="134" t="s">
        <v>139</v>
      </c>
      <c r="AM14" s="135" t="s">
        <v>105</v>
      </c>
      <c r="AN14" s="136" t="s">
        <v>140</v>
      </c>
      <c r="AO14" s="183" t="s">
        <v>141</v>
      </c>
      <c r="AP14" s="183" t="s">
        <v>142</v>
      </c>
      <c r="AQ14" s="137" t="s">
        <v>55</v>
      </c>
      <c r="AR14" s="178" t="s">
        <v>111</v>
      </c>
      <c r="AS14" s="212" t="s">
        <v>112</v>
      </c>
      <c r="AT14" s="100" t="s">
        <v>46</v>
      </c>
      <c r="AU14" s="100" t="s">
        <v>48</v>
      </c>
      <c r="AV14" s="101" t="s">
        <v>49</v>
      </c>
      <c r="AW14" s="101" t="s">
        <v>50</v>
      </c>
      <c r="AX14" s="102"/>
      <c r="AY14" s="55"/>
      <c r="AZ14" s="56" t="s">
        <v>51</v>
      </c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</row>
    <row r="15" spans="1:106" s="1" customFormat="1" ht="14.4" thickBot="1">
      <c r="A15" s="11"/>
      <c r="B15" s="89"/>
      <c r="C15" s="213"/>
      <c r="D15" s="166">
        <v>1</v>
      </c>
      <c r="E15" s="167" t="s">
        <v>143</v>
      </c>
      <c r="F15" s="168" t="s">
        <v>127</v>
      </c>
      <c r="G15" s="113">
        <f>IF(D15&gt;0,15%,"")</f>
        <v>0.15</v>
      </c>
      <c r="H15" s="162">
        <v>41185</v>
      </c>
      <c r="I15" s="163">
        <v>41190</v>
      </c>
      <c r="J15" s="117">
        <f>IF(H15&gt;1,ABS(H15-I15),"")</f>
        <v>5</v>
      </c>
      <c r="K15" s="118"/>
      <c r="L15" s="214">
        <f>IF(D15&gt;0,ROUND(($G$8/Y15),0),"")</f>
        <v>37</v>
      </c>
      <c r="M15" s="119">
        <f aca="true" t="shared" si="0" ref="M15:M78">IF(D15&gt;0,(AN15/N15),"")</f>
        <v>6.666666666666667</v>
      </c>
      <c r="N15" s="120">
        <f>IF(D15&gt;0,(P15*L15),"")</f>
        <v>2442</v>
      </c>
      <c r="O15" s="221">
        <f>M15*N15</f>
        <v>16280</v>
      </c>
      <c r="P15" s="121">
        <f>IF(D15&gt;0,(G15*R15),"")</f>
        <v>66</v>
      </c>
      <c r="Q15" s="154" t="s">
        <v>51</v>
      </c>
      <c r="R15" s="155">
        <v>440</v>
      </c>
      <c r="S15" s="156">
        <v>469</v>
      </c>
      <c r="T15" s="157">
        <v>426.61</v>
      </c>
      <c r="U15" s="157">
        <v>469</v>
      </c>
      <c r="V15" s="138">
        <f aca="true" t="shared" si="1" ref="V15:V78">IF(D15&gt;0,(-Y15+R15),"")</f>
        <v>453.39</v>
      </c>
      <c r="W15" s="139">
        <f aca="true" t="shared" si="2" ref="W15:W78">IF(E15&gt;0,IF(Q15="LONG",(T15-R15)*L15,(R15-T15)*L15),"")</f>
        <v>-495.4299999999995</v>
      </c>
      <c r="X15" s="140">
        <f aca="true" t="shared" si="3" ref="X15:X78">IF(D15&gt;0,(W15/$G$6),"")</f>
        <v>-0.004954299999999995</v>
      </c>
      <c r="Y15" s="215">
        <f aca="true" t="shared" si="4" ref="Y15:Y78">IF(D15&gt;0,IF(Q15="LONG",(T15-R15),(R15-T15)),"")</f>
        <v>-13.389999999999986</v>
      </c>
      <c r="Z15" s="216">
        <f>IF(D15&gt;0,AQ15,"")</f>
        <v>922.4633205479452</v>
      </c>
      <c r="AA15" s="217">
        <f>IF(D15&gt;0,Z15/N15,"")</f>
        <v>0.37774910751349106</v>
      </c>
      <c r="AB15" s="141">
        <f aca="true" t="shared" si="5" ref="AB15:AB78">IF(D15&gt;0,IF(M15&gt;0,(S15-R15)/(R15-T15),""),"")</f>
        <v>2.165795369678867</v>
      </c>
      <c r="AC15" s="142">
        <f aca="true" t="shared" si="6" ref="AC15:AC78">IF(E15&gt;0,AD15*L15,"")</f>
        <v>1073</v>
      </c>
      <c r="AD15" s="143">
        <f aca="true" t="shared" si="7" ref="AD15:AD78">IF(E15&gt;0,IF(Q15="LONG",(S15-R15),(R15-S15)),"")</f>
        <v>29</v>
      </c>
      <c r="AE15" s="144">
        <f aca="true" t="shared" si="8" ref="AE15:AE78">IF(D15="","",IF(L15&gt;0,(AC15/$G$6),""))</f>
        <v>0.01073</v>
      </c>
      <c r="AF15" s="144">
        <f aca="true" t="shared" si="9" ref="AF15:AF78">IF(D15&gt;0,IF(L15&gt;0,(AG15/$G$6),""),"")</f>
        <v>0.01073</v>
      </c>
      <c r="AG15" s="142">
        <f aca="true" t="shared" si="10" ref="AG15:AG78">IF(E15&gt;0,AH15*L15,"")</f>
        <v>1073</v>
      </c>
      <c r="AH15" s="145">
        <f aca="true" t="shared" si="11" ref="AH15:AH78">IF(D15="","",IF(Q15="LONG",(U15-R15),(R15-U15)))</f>
        <v>29</v>
      </c>
      <c r="AI15" s="146">
        <f aca="true" t="shared" si="12" ref="AI15:AI78">IF(Q15="LONG",IF(D15&gt;0,(AN15-N15)*($AK$6*J15*-1),""),"")</f>
        <v>-14.728939726027395</v>
      </c>
      <c r="AJ15" s="142" t="str">
        <f aca="true" t="shared" si="13" ref="AJ15:AJ78">IF(Q15="SHORT",IF(D15&gt;0,(AN15-N15)*($AK$7*J15),""),"")</f>
        <v/>
      </c>
      <c r="AK15" s="143">
        <f>IF(D15&gt;0,IF(AN15*$AN$5&lt;50,$AN$6,AN15*$AN$5*-1),"")</f>
        <v>-58.608</v>
      </c>
      <c r="AL15" s="143">
        <f>IF(D15&gt;0,IF(AN15*$AN$5&lt;50,$AN$6,AO15*$AN$5*-1),"")</f>
        <v>-62.4708</v>
      </c>
      <c r="AM15" s="147">
        <f>IF(D15&gt;0,IF(Q15="LONG",(AI15+AK15+AL15),(AJ15+AK15+AL15)),"")</f>
        <v>-135.8077397260274</v>
      </c>
      <c r="AN15" s="148">
        <f aca="true" t="shared" si="14" ref="AN15:AN78">IF(D15&gt;0,(R15*L15),"")</f>
        <v>16280</v>
      </c>
      <c r="AO15" s="184">
        <f>IF(D15&gt;0,(U15*L15),"")</f>
        <v>17353</v>
      </c>
      <c r="AP15" s="184">
        <f aca="true" t="shared" si="15" ref="AP15:AP29">IF(E15&gt;0,AO15-AN15,"")</f>
        <v>1073</v>
      </c>
      <c r="AQ15" s="149">
        <f>IF(D15="","",IF(Q15="LONG",(AP15+AI15+AM15),(AP15+AJ15+AM15))*AND(L15&gt;1))</f>
        <v>922.4633205479452</v>
      </c>
      <c r="AR15" s="179">
        <f>AQ15</f>
        <v>922.4633205479452</v>
      </c>
      <c r="AS15" s="218"/>
      <c r="AT15" s="176">
        <f aca="true" t="shared" si="16" ref="AT15:AT27">IF(L15&gt;1,(R15*L15)/M15,"")</f>
        <v>2442</v>
      </c>
      <c r="AU15" s="99">
        <f aca="true" t="shared" si="17" ref="AU15:AU27">IF(D15&gt;0,AT15/$P$10,"")</f>
        <v>0.02442</v>
      </c>
      <c r="AV15" s="103">
        <f aca="true" t="shared" si="18" ref="AV15:AV27">IF(L15&gt;1,(AT15*M15),"")</f>
        <v>16280</v>
      </c>
      <c r="AW15" s="103">
        <f aca="true" t="shared" si="19" ref="AW15:AW27">IF(L15&gt;1,(AT15/L15),"")</f>
        <v>66</v>
      </c>
      <c r="AX15" s="103"/>
      <c r="AY15" s="11"/>
      <c r="AZ15" s="11" t="s">
        <v>52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" customFormat="1" ht="14.4" thickBot="1">
      <c r="A16" s="11"/>
      <c r="B16" s="90"/>
      <c r="C16" s="194"/>
      <c r="D16" s="169">
        <v>2</v>
      </c>
      <c r="E16" s="167" t="s">
        <v>143</v>
      </c>
      <c r="F16" s="171" t="s">
        <v>125</v>
      </c>
      <c r="G16" s="113">
        <f aca="true" t="shared" si="20" ref="G16:G79">IF(D16&gt;0,15%,"")</f>
        <v>0.15</v>
      </c>
      <c r="H16" s="164">
        <v>41222</v>
      </c>
      <c r="I16" s="165">
        <v>41281</v>
      </c>
      <c r="J16" s="122">
        <f aca="true" t="shared" si="21" ref="J16:J79">IF(H16&gt;1,ABS(H16-I16),"")</f>
        <v>59</v>
      </c>
      <c r="K16" s="123"/>
      <c r="L16" s="219">
        <f aca="true" t="shared" si="22" ref="L16:L79">IF(D16&gt;0,ROUND(($G$8/Y16),0),"")</f>
        <v>53</v>
      </c>
      <c r="M16" s="119">
        <f t="shared" si="0"/>
        <v>6.666666666666667</v>
      </c>
      <c r="N16" s="120">
        <f aca="true" t="shared" si="23" ref="N16:N79">IF(D16&gt;0,(P16*L16),"")</f>
        <v>1045.425</v>
      </c>
      <c r="O16" s="221">
        <f aca="true" t="shared" si="24" ref="O16:O31">M16*N16</f>
        <v>6969.5</v>
      </c>
      <c r="P16" s="124">
        <f aca="true" t="shared" si="25" ref="P16:P79">IF(D16&gt;0,(G16*R16),"")</f>
        <v>19.724999999999998</v>
      </c>
      <c r="Q16" s="154" t="s">
        <v>51</v>
      </c>
      <c r="R16" s="159">
        <v>131.5</v>
      </c>
      <c r="S16" s="160">
        <v>145.75</v>
      </c>
      <c r="T16" s="161">
        <v>122</v>
      </c>
      <c r="U16" s="161">
        <v>145.75</v>
      </c>
      <c r="V16" s="138">
        <f t="shared" si="1"/>
        <v>141</v>
      </c>
      <c r="W16" s="150">
        <f t="shared" si="2"/>
        <v>-503.5</v>
      </c>
      <c r="X16" s="140">
        <f t="shared" si="3"/>
        <v>-0.005035</v>
      </c>
      <c r="Y16" s="215">
        <f t="shared" si="4"/>
        <v>-9.5</v>
      </c>
      <c r="Z16" s="216">
        <f aca="true" t="shared" si="26" ref="Z16:Z78">IF(E16&gt;0,AQ16,"")</f>
        <v>706.4404820684931</v>
      </c>
      <c r="AA16" s="217">
        <f aca="true" t="shared" si="27" ref="AA16:AA79">IF(D16&gt;0,Z16/N16,"")</f>
        <v>0.6757447756352614</v>
      </c>
      <c r="AB16" s="141">
        <f t="shared" si="5"/>
        <v>1.5</v>
      </c>
      <c r="AC16" s="142">
        <f t="shared" si="6"/>
        <v>755.25</v>
      </c>
      <c r="AD16" s="143">
        <f t="shared" si="7"/>
        <v>14.25</v>
      </c>
      <c r="AE16" s="144">
        <f t="shared" si="8"/>
        <v>0.0075525</v>
      </c>
      <c r="AF16" s="144">
        <f t="shared" si="9"/>
        <v>0.0075525</v>
      </c>
      <c r="AG16" s="151">
        <f t="shared" si="10"/>
        <v>755.25</v>
      </c>
      <c r="AH16" s="152">
        <f t="shared" si="11"/>
        <v>14.25</v>
      </c>
      <c r="AI16" s="146">
        <f t="shared" si="12"/>
        <v>-74.40475896575342</v>
      </c>
      <c r="AJ16" s="142" t="str">
        <f t="shared" si="13"/>
        <v/>
      </c>
      <c r="AK16" s="143">
        <f aca="true" t="shared" si="28" ref="AK16:AK79">IF(D16&gt;0,IF(AN16*$AN$5&lt;50,$AN$6,AN16*$AN$5*-1),"")</f>
        <v>50</v>
      </c>
      <c r="AL16" s="143">
        <f aca="true" t="shared" si="29" ref="AL16:AL79">IF(D16&gt;0,IF(AN16*$AN$5&lt;50,$AN$6,AO16*$AN$5*-1),"")</f>
        <v>50</v>
      </c>
      <c r="AM16" s="147">
        <f aca="true" t="shared" si="30" ref="AM16:AM79">IF(D16&gt;0,IF(Q16="LONG",(AI16+AK16+AL16),(AJ16+AK16+AL16)),"")</f>
        <v>25.595241034246584</v>
      </c>
      <c r="AN16" s="148">
        <f t="shared" si="14"/>
        <v>6969.5</v>
      </c>
      <c r="AO16" s="184">
        <f aca="true" t="shared" si="31" ref="AO16:AO79">IF(D16&gt;0,(U16*L16),"")</f>
        <v>7724.75</v>
      </c>
      <c r="AP16" s="184">
        <f t="shared" si="15"/>
        <v>755.25</v>
      </c>
      <c r="AQ16" s="149">
        <f aca="true" t="shared" si="32" ref="AQ16:AQ79">IF(D16="","",IF(Q16="LONG",(AP16+AI16+AM16),(AP16+AJ16+AM16))*AND(L16&gt;1))</f>
        <v>706.4404820684931</v>
      </c>
      <c r="AR16" s="179">
        <f aca="true" t="shared" si="33" ref="AR16:AR79">IF(D16&gt;0,AQ16+AR15,"")</f>
        <v>1628.9038026164383</v>
      </c>
      <c r="AS16" s="218"/>
      <c r="AT16" s="177">
        <f t="shared" si="16"/>
        <v>1045.425</v>
      </c>
      <c r="AU16" s="99">
        <f t="shared" si="17"/>
        <v>0.01045425</v>
      </c>
      <c r="AV16" s="89">
        <f t="shared" si="18"/>
        <v>6969.5</v>
      </c>
      <c r="AW16" s="89">
        <f t="shared" si="19"/>
        <v>19.724999999999998</v>
      </c>
      <c r="AX16" s="89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" customFormat="1" ht="14.4" thickBot="1">
      <c r="A17" s="11"/>
      <c r="B17" s="90"/>
      <c r="C17" s="194"/>
      <c r="D17" s="169">
        <v>3</v>
      </c>
      <c r="E17" s="167" t="s">
        <v>143</v>
      </c>
      <c r="F17" s="171" t="s">
        <v>121</v>
      </c>
      <c r="G17" s="113">
        <f t="shared" si="20"/>
        <v>0.15</v>
      </c>
      <c r="H17" s="164">
        <v>41246</v>
      </c>
      <c r="I17" s="165">
        <v>41277</v>
      </c>
      <c r="J17" s="122">
        <f t="shared" si="21"/>
        <v>31</v>
      </c>
      <c r="K17" s="123"/>
      <c r="L17" s="219">
        <f t="shared" si="22"/>
        <v>962</v>
      </c>
      <c r="M17" s="119">
        <f t="shared" si="0"/>
        <v>6.666666666666667</v>
      </c>
      <c r="N17" s="120">
        <f t="shared" si="23"/>
        <v>3520.9199999999996</v>
      </c>
      <c r="O17" s="221">
        <f t="shared" si="24"/>
        <v>23472.8</v>
      </c>
      <c r="P17" s="124">
        <f t="shared" si="25"/>
        <v>3.6599999999999997</v>
      </c>
      <c r="Q17" s="154" t="s">
        <v>51</v>
      </c>
      <c r="R17" s="159">
        <v>24.4</v>
      </c>
      <c r="S17" s="160">
        <v>25.38</v>
      </c>
      <c r="T17" s="161">
        <v>23.88</v>
      </c>
      <c r="U17" s="161">
        <v>25.38</v>
      </c>
      <c r="V17" s="138">
        <f t="shared" si="1"/>
        <v>24.919999999999998</v>
      </c>
      <c r="W17" s="150">
        <f t="shared" si="2"/>
        <v>-500.2399999999996</v>
      </c>
      <c r="X17" s="140">
        <f t="shared" si="3"/>
        <v>-0.005002399999999996</v>
      </c>
      <c r="Y17" s="215">
        <f t="shared" si="4"/>
        <v>-0.5199999999999996</v>
      </c>
      <c r="Z17" s="216">
        <f t="shared" si="26"/>
        <v>507.0298856109574</v>
      </c>
      <c r="AA17" s="217">
        <f t="shared" si="27"/>
        <v>0.14400494348379328</v>
      </c>
      <c r="AB17" s="141">
        <f t="shared" si="5"/>
        <v>1.884615384615387</v>
      </c>
      <c r="AC17" s="142">
        <f t="shared" si="6"/>
        <v>942.7600000000004</v>
      </c>
      <c r="AD17" s="143">
        <f t="shared" si="7"/>
        <v>0.9800000000000004</v>
      </c>
      <c r="AE17" s="144">
        <f t="shared" si="8"/>
        <v>0.009427600000000005</v>
      </c>
      <c r="AF17" s="144">
        <f t="shared" si="9"/>
        <v>0.009427600000000005</v>
      </c>
      <c r="AG17" s="151">
        <f t="shared" si="10"/>
        <v>942.7600000000004</v>
      </c>
      <c r="AH17" s="152">
        <f t="shared" si="11"/>
        <v>0.9800000000000004</v>
      </c>
      <c r="AI17" s="146">
        <f t="shared" si="12"/>
        <v>-131.66600919452054</v>
      </c>
      <c r="AJ17" s="142" t="str">
        <f t="shared" si="13"/>
        <v/>
      </c>
      <c r="AK17" s="143">
        <f t="shared" si="28"/>
        <v>-84.50207999999999</v>
      </c>
      <c r="AL17" s="143">
        <f t="shared" si="29"/>
        <v>-87.89601599999999</v>
      </c>
      <c r="AM17" s="147">
        <f t="shared" si="30"/>
        <v>-304.0641051945205</v>
      </c>
      <c r="AN17" s="148">
        <f t="shared" si="14"/>
        <v>23472.8</v>
      </c>
      <c r="AO17" s="184">
        <f t="shared" si="31"/>
        <v>24415.559999999998</v>
      </c>
      <c r="AP17" s="184">
        <f t="shared" si="15"/>
        <v>942.7599999999984</v>
      </c>
      <c r="AQ17" s="149">
        <f t="shared" si="32"/>
        <v>507.0298856109574</v>
      </c>
      <c r="AR17" s="179">
        <f t="shared" si="33"/>
        <v>2135.9336882273956</v>
      </c>
      <c r="AS17" s="218"/>
      <c r="AT17" s="177">
        <f t="shared" si="16"/>
        <v>3520.9199999999996</v>
      </c>
      <c r="AU17" s="99">
        <f t="shared" si="17"/>
        <v>0.035209199999999996</v>
      </c>
      <c r="AV17" s="89">
        <f t="shared" si="18"/>
        <v>23472.8</v>
      </c>
      <c r="AW17" s="89">
        <f t="shared" si="19"/>
        <v>3.6599999999999997</v>
      </c>
      <c r="AX17" s="89"/>
      <c r="AY17" s="11"/>
      <c r="AZ17" s="11" t="s">
        <v>53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s="1" customFormat="1" ht="14.4" thickBot="1">
      <c r="A18" s="11"/>
      <c r="B18" s="90"/>
      <c r="C18" s="194"/>
      <c r="D18" s="169">
        <v>4</v>
      </c>
      <c r="E18" s="167" t="s">
        <v>143</v>
      </c>
      <c r="F18" s="171" t="s">
        <v>116</v>
      </c>
      <c r="G18" s="113">
        <f t="shared" si="20"/>
        <v>0.15</v>
      </c>
      <c r="H18" s="164">
        <v>41320</v>
      </c>
      <c r="I18" s="165">
        <v>41338</v>
      </c>
      <c r="J18" s="122">
        <f t="shared" si="21"/>
        <v>18</v>
      </c>
      <c r="K18" s="123"/>
      <c r="L18" s="219">
        <f t="shared" si="22"/>
        <v>270</v>
      </c>
      <c r="M18" s="119">
        <f t="shared" si="0"/>
        <v>6.666666666666668</v>
      </c>
      <c r="N18" s="120">
        <f t="shared" si="23"/>
        <v>1314.6299999999999</v>
      </c>
      <c r="O18" s="221">
        <f t="shared" si="24"/>
        <v>8764.2</v>
      </c>
      <c r="P18" s="124">
        <f t="shared" si="25"/>
        <v>4.869</v>
      </c>
      <c r="Q18" s="154" t="s">
        <v>51</v>
      </c>
      <c r="R18" s="159">
        <v>32.46</v>
      </c>
      <c r="S18" s="160">
        <v>36.16</v>
      </c>
      <c r="T18" s="161">
        <v>30.61</v>
      </c>
      <c r="U18" s="161">
        <v>36.16</v>
      </c>
      <c r="V18" s="138">
        <f t="shared" si="1"/>
        <v>34.31</v>
      </c>
      <c r="W18" s="150">
        <f t="shared" si="2"/>
        <v>-499.5000000000004</v>
      </c>
      <c r="X18" s="140">
        <f t="shared" si="3"/>
        <v>-0.004995000000000004</v>
      </c>
      <c r="Y18" s="215">
        <f t="shared" si="4"/>
        <v>-1.8500000000000014</v>
      </c>
      <c r="Z18" s="216">
        <f t="shared" si="26"/>
        <v>1041.9097610849296</v>
      </c>
      <c r="AA18" s="217">
        <f t="shared" si="27"/>
        <v>0.7925498133200443</v>
      </c>
      <c r="AB18" s="141">
        <f t="shared" si="5"/>
        <v>1.9999999999999962</v>
      </c>
      <c r="AC18" s="142">
        <f t="shared" si="6"/>
        <v>998.9999999999989</v>
      </c>
      <c r="AD18" s="143">
        <f t="shared" si="7"/>
        <v>3.6999999999999957</v>
      </c>
      <c r="AE18" s="144">
        <f t="shared" si="8"/>
        <v>0.009989999999999988</v>
      </c>
      <c r="AF18" s="144">
        <f t="shared" si="9"/>
        <v>0.009989999999999988</v>
      </c>
      <c r="AG18" s="151">
        <f t="shared" si="10"/>
        <v>998.9999999999989</v>
      </c>
      <c r="AH18" s="152">
        <f t="shared" si="11"/>
        <v>3.6999999999999957</v>
      </c>
      <c r="AI18" s="146">
        <f t="shared" si="12"/>
        <v>-28.545119457534245</v>
      </c>
      <c r="AJ18" s="142" t="str">
        <f t="shared" si="13"/>
        <v/>
      </c>
      <c r="AK18" s="143">
        <f t="shared" si="28"/>
        <v>50</v>
      </c>
      <c r="AL18" s="143">
        <f t="shared" si="29"/>
        <v>50</v>
      </c>
      <c r="AM18" s="147">
        <f t="shared" si="30"/>
        <v>71.45488054246576</v>
      </c>
      <c r="AN18" s="148">
        <f t="shared" si="14"/>
        <v>8764.2</v>
      </c>
      <c r="AO18" s="184">
        <f t="shared" si="31"/>
        <v>9763.199999999999</v>
      </c>
      <c r="AP18" s="184">
        <f t="shared" si="15"/>
        <v>998.9999999999982</v>
      </c>
      <c r="AQ18" s="149">
        <f t="shared" si="32"/>
        <v>1041.9097610849296</v>
      </c>
      <c r="AR18" s="179">
        <f t="shared" si="33"/>
        <v>3177.843449312325</v>
      </c>
      <c r="AS18" s="218"/>
      <c r="AT18" s="177">
        <f t="shared" si="16"/>
        <v>1314.6299999999999</v>
      </c>
      <c r="AU18" s="99">
        <f t="shared" si="17"/>
        <v>0.0131463</v>
      </c>
      <c r="AV18" s="89">
        <f t="shared" si="18"/>
        <v>8764.2</v>
      </c>
      <c r="AW18" s="89">
        <f t="shared" si="19"/>
        <v>4.869</v>
      </c>
      <c r="AX18" s="89"/>
      <c r="AY18" s="11"/>
      <c r="AZ18" s="11" t="s">
        <v>47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s="1" customFormat="1" ht="14.4" thickBot="1">
      <c r="A19" s="11"/>
      <c r="B19" s="90"/>
      <c r="C19" s="194"/>
      <c r="D19" s="169">
        <v>5</v>
      </c>
      <c r="E19" s="167" t="s">
        <v>143</v>
      </c>
      <c r="F19" s="171" t="s">
        <v>124</v>
      </c>
      <c r="G19" s="113">
        <f t="shared" si="20"/>
        <v>0.15</v>
      </c>
      <c r="H19" s="164">
        <v>41340</v>
      </c>
      <c r="I19" s="165">
        <v>41347</v>
      </c>
      <c r="J19" s="122">
        <f t="shared" si="21"/>
        <v>7</v>
      </c>
      <c r="K19" s="123"/>
      <c r="L19" s="219">
        <f t="shared" si="22"/>
        <v>34</v>
      </c>
      <c r="M19" s="119">
        <f t="shared" si="0"/>
        <v>6.666666666666668</v>
      </c>
      <c r="N19" s="120">
        <f t="shared" si="23"/>
        <v>1603.9499999999998</v>
      </c>
      <c r="O19" s="221">
        <f t="shared" si="24"/>
        <v>10693</v>
      </c>
      <c r="P19" s="124">
        <f t="shared" si="25"/>
        <v>47.175</v>
      </c>
      <c r="Q19" s="154" t="s">
        <v>51</v>
      </c>
      <c r="R19" s="159">
        <v>314.5</v>
      </c>
      <c r="S19" s="160">
        <v>335.32</v>
      </c>
      <c r="T19" s="161">
        <v>300</v>
      </c>
      <c r="U19" s="161">
        <v>300</v>
      </c>
      <c r="V19" s="138">
        <f t="shared" si="1"/>
        <v>329</v>
      </c>
      <c r="W19" s="150">
        <f t="shared" si="2"/>
        <v>-493</v>
      </c>
      <c r="X19" s="140">
        <f t="shared" si="3"/>
        <v>-0.00493</v>
      </c>
      <c r="Y19" s="215">
        <f t="shared" si="4"/>
        <v>-14.5</v>
      </c>
      <c r="Z19" s="216">
        <f t="shared" si="26"/>
        <v>-420.08785915068495</v>
      </c>
      <c r="AA19" s="217">
        <f t="shared" si="27"/>
        <v>-0.2619083257898843</v>
      </c>
      <c r="AB19" s="141">
        <f t="shared" si="5"/>
        <v>1.4358620689655168</v>
      </c>
      <c r="AC19" s="142">
        <f t="shared" si="6"/>
        <v>707.8799999999998</v>
      </c>
      <c r="AD19" s="143">
        <f t="shared" si="7"/>
        <v>20.819999999999993</v>
      </c>
      <c r="AE19" s="144">
        <f t="shared" si="8"/>
        <v>0.007078799999999998</v>
      </c>
      <c r="AF19" s="144">
        <f t="shared" si="9"/>
        <v>-0.00493</v>
      </c>
      <c r="AG19" s="151">
        <f t="shared" si="10"/>
        <v>-493</v>
      </c>
      <c r="AH19" s="152">
        <f t="shared" si="11"/>
        <v>-14.5</v>
      </c>
      <c r="AI19" s="146">
        <f t="shared" si="12"/>
        <v>-13.543929575342464</v>
      </c>
      <c r="AJ19" s="142" t="str">
        <f t="shared" si="13"/>
        <v/>
      </c>
      <c r="AK19" s="143">
        <f t="shared" si="28"/>
        <v>50</v>
      </c>
      <c r="AL19" s="143">
        <f t="shared" si="29"/>
        <v>50</v>
      </c>
      <c r="AM19" s="147">
        <f t="shared" si="30"/>
        <v>86.45607042465754</v>
      </c>
      <c r="AN19" s="148">
        <f t="shared" si="14"/>
        <v>10693</v>
      </c>
      <c r="AO19" s="184">
        <f t="shared" si="31"/>
        <v>10200</v>
      </c>
      <c r="AP19" s="184">
        <f t="shared" si="15"/>
        <v>-493</v>
      </c>
      <c r="AQ19" s="149">
        <f t="shared" si="32"/>
        <v>-420.08785915068495</v>
      </c>
      <c r="AR19" s="179">
        <f t="shared" si="33"/>
        <v>2757.75559016164</v>
      </c>
      <c r="AS19" s="218"/>
      <c r="AT19" s="177">
        <f t="shared" si="16"/>
        <v>1603.9499999999998</v>
      </c>
      <c r="AU19" s="99">
        <f t="shared" si="17"/>
        <v>0.016039499999999998</v>
      </c>
      <c r="AV19" s="89">
        <f t="shared" si="18"/>
        <v>10693</v>
      </c>
      <c r="AW19" s="89">
        <f t="shared" si="19"/>
        <v>47.175</v>
      </c>
      <c r="AX19" s="89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s="1" customFormat="1" ht="14.4" thickBot="1">
      <c r="A20" s="11"/>
      <c r="B20" s="90"/>
      <c r="C20" s="194"/>
      <c r="D20" s="169">
        <v>6</v>
      </c>
      <c r="E20" s="167" t="s">
        <v>143</v>
      </c>
      <c r="F20" s="171" t="s">
        <v>117</v>
      </c>
      <c r="G20" s="113">
        <f t="shared" si="20"/>
        <v>0.15</v>
      </c>
      <c r="H20" s="164">
        <v>41359</v>
      </c>
      <c r="I20" s="165">
        <v>41379</v>
      </c>
      <c r="J20" s="122">
        <f t="shared" si="21"/>
        <v>20</v>
      </c>
      <c r="K20" s="123"/>
      <c r="L20" s="219">
        <f t="shared" si="22"/>
        <v>427</v>
      </c>
      <c r="M20" s="119">
        <f t="shared" si="0"/>
        <v>6.666666666666667</v>
      </c>
      <c r="N20" s="120">
        <f t="shared" si="23"/>
        <v>2063.691</v>
      </c>
      <c r="O20" s="221">
        <f t="shared" si="24"/>
        <v>13757.939999999999</v>
      </c>
      <c r="P20" s="124">
        <f t="shared" si="25"/>
        <v>4.832999999999999</v>
      </c>
      <c r="Q20" s="154" t="s">
        <v>51</v>
      </c>
      <c r="R20" s="159">
        <v>32.22</v>
      </c>
      <c r="S20" s="160">
        <v>34.42</v>
      </c>
      <c r="T20" s="161">
        <v>31.05</v>
      </c>
      <c r="U20" s="161">
        <v>31.05</v>
      </c>
      <c r="V20" s="138">
        <f t="shared" si="1"/>
        <v>33.39</v>
      </c>
      <c r="W20" s="150">
        <f t="shared" si="2"/>
        <v>-499.58999999999924</v>
      </c>
      <c r="X20" s="140">
        <f t="shared" si="3"/>
        <v>-0.004995899999999992</v>
      </c>
      <c r="Y20" s="215">
        <f t="shared" si="4"/>
        <v>-1.1699999999999982</v>
      </c>
      <c r="Z20" s="216">
        <f t="shared" si="26"/>
        <v>-499.1673312109572</v>
      </c>
      <c r="AA20" s="217">
        <f t="shared" si="27"/>
        <v>-0.2418808490277649</v>
      </c>
      <c r="AB20" s="141">
        <f t="shared" si="5"/>
        <v>1.8803418803418857</v>
      </c>
      <c r="AC20" s="142">
        <f t="shared" si="6"/>
        <v>939.4000000000012</v>
      </c>
      <c r="AD20" s="143">
        <f t="shared" si="7"/>
        <v>2.200000000000003</v>
      </c>
      <c r="AE20" s="144">
        <f t="shared" si="8"/>
        <v>0.009394000000000012</v>
      </c>
      <c r="AF20" s="144">
        <f t="shared" si="9"/>
        <v>-0.004995899999999992</v>
      </c>
      <c r="AG20" s="151">
        <f t="shared" si="10"/>
        <v>-499.58999999999924</v>
      </c>
      <c r="AH20" s="152">
        <f t="shared" si="11"/>
        <v>-1.1699999999999982</v>
      </c>
      <c r="AI20" s="146">
        <f t="shared" si="12"/>
        <v>-49.788665605479444</v>
      </c>
      <c r="AJ20" s="142" t="str">
        <f t="shared" si="13"/>
        <v/>
      </c>
      <c r="AK20" s="143">
        <f t="shared" si="28"/>
        <v>50</v>
      </c>
      <c r="AL20" s="143">
        <f t="shared" si="29"/>
        <v>50</v>
      </c>
      <c r="AM20" s="147">
        <f t="shared" si="30"/>
        <v>50.211334394520556</v>
      </c>
      <c r="AN20" s="148">
        <f t="shared" si="14"/>
        <v>13757.939999999999</v>
      </c>
      <c r="AO20" s="184">
        <f t="shared" si="31"/>
        <v>13258.35</v>
      </c>
      <c r="AP20" s="184">
        <f t="shared" si="15"/>
        <v>-499.5899999999983</v>
      </c>
      <c r="AQ20" s="149">
        <f t="shared" si="32"/>
        <v>-499.1673312109572</v>
      </c>
      <c r="AR20" s="179">
        <f t="shared" si="33"/>
        <v>2258.5882589506828</v>
      </c>
      <c r="AS20" s="218"/>
      <c r="AT20" s="177">
        <f t="shared" si="16"/>
        <v>2063.691</v>
      </c>
      <c r="AU20" s="99">
        <f t="shared" si="17"/>
        <v>0.020636909999999998</v>
      </c>
      <c r="AV20" s="89">
        <f t="shared" si="18"/>
        <v>13757.939999999999</v>
      </c>
      <c r="AW20" s="89">
        <f t="shared" si="19"/>
        <v>4.832999999999999</v>
      </c>
      <c r="AX20" s="89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s="1" customFormat="1" ht="14.4" thickBot="1">
      <c r="A21" s="11"/>
      <c r="B21" s="90"/>
      <c r="C21" s="194"/>
      <c r="D21" s="169">
        <v>7</v>
      </c>
      <c r="E21" s="167" t="s">
        <v>143</v>
      </c>
      <c r="F21" s="171" t="s">
        <v>123</v>
      </c>
      <c r="G21" s="113">
        <f t="shared" si="20"/>
        <v>0.15</v>
      </c>
      <c r="H21" s="164">
        <v>41390</v>
      </c>
      <c r="I21" s="165">
        <v>41409</v>
      </c>
      <c r="J21" s="122">
        <f t="shared" si="21"/>
        <v>19</v>
      </c>
      <c r="K21" s="123"/>
      <c r="L21" s="219">
        <f t="shared" si="22"/>
        <v>187</v>
      </c>
      <c r="M21" s="119">
        <f t="shared" si="0"/>
        <v>6.666666666666666</v>
      </c>
      <c r="N21" s="120">
        <f t="shared" si="23"/>
        <v>3309.9</v>
      </c>
      <c r="O21" s="221">
        <f t="shared" si="24"/>
        <v>22066</v>
      </c>
      <c r="P21" s="124">
        <f t="shared" si="25"/>
        <v>17.7</v>
      </c>
      <c r="Q21" s="154" t="s">
        <v>51</v>
      </c>
      <c r="R21" s="159">
        <v>118</v>
      </c>
      <c r="S21" s="160">
        <v>124.49</v>
      </c>
      <c r="T21" s="161">
        <v>115.32</v>
      </c>
      <c r="U21" s="161">
        <v>115.32</v>
      </c>
      <c r="V21" s="138">
        <f t="shared" si="1"/>
        <v>120.68</v>
      </c>
      <c r="W21" s="150">
        <f t="shared" si="2"/>
        <v>-501.1600000000013</v>
      </c>
      <c r="X21" s="140">
        <f t="shared" si="3"/>
        <v>-0.005011600000000013</v>
      </c>
      <c r="Y21" s="215">
        <f t="shared" si="4"/>
        <v>-2.680000000000007</v>
      </c>
      <c r="Z21" s="216">
        <f t="shared" si="26"/>
        <v>-809.9550263561642</v>
      </c>
      <c r="AA21" s="217">
        <f t="shared" si="27"/>
        <v>-0.24470679668756284</v>
      </c>
      <c r="AB21" s="141">
        <f t="shared" si="5"/>
        <v>2.421641791044768</v>
      </c>
      <c r="AC21" s="142">
        <f t="shared" si="6"/>
        <v>1213.629999999999</v>
      </c>
      <c r="AD21" s="143">
        <f t="shared" si="7"/>
        <v>6.489999999999995</v>
      </c>
      <c r="AE21" s="144">
        <f t="shared" si="8"/>
        <v>0.01213629999999999</v>
      </c>
      <c r="AF21" s="144">
        <f t="shared" si="9"/>
        <v>-0.005011600000000013</v>
      </c>
      <c r="AG21" s="151">
        <f t="shared" si="10"/>
        <v>-501.1600000000013</v>
      </c>
      <c r="AH21" s="152">
        <f t="shared" si="11"/>
        <v>-2.680000000000007</v>
      </c>
      <c r="AI21" s="146">
        <f t="shared" si="12"/>
        <v>-75.86200117808218</v>
      </c>
      <c r="AJ21" s="142" t="str">
        <f t="shared" si="13"/>
        <v/>
      </c>
      <c r="AK21" s="143">
        <f t="shared" si="28"/>
        <v>-79.4376</v>
      </c>
      <c r="AL21" s="143">
        <f t="shared" si="29"/>
        <v>-77.633424</v>
      </c>
      <c r="AM21" s="147">
        <f t="shared" si="30"/>
        <v>-232.93302517808218</v>
      </c>
      <c r="AN21" s="148">
        <f t="shared" si="14"/>
        <v>22066</v>
      </c>
      <c r="AO21" s="184">
        <f t="shared" si="31"/>
        <v>21564.84</v>
      </c>
      <c r="AP21" s="184">
        <f t="shared" si="15"/>
        <v>-501.15999999999985</v>
      </c>
      <c r="AQ21" s="149">
        <f t="shared" si="32"/>
        <v>-809.9550263561642</v>
      </c>
      <c r="AR21" s="179">
        <f t="shared" si="33"/>
        <v>1448.6332325945186</v>
      </c>
      <c r="AS21" s="218"/>
      <c r="AT21" s="177">
        <f t="shared" si="16"/>
        <v>3309.9</v>
      </c>
      <c r="AU21" s="99">
        <f t="shared" si="17"/>
        <v>0.033099</v>
      </c>
      <c r="AV21" s="89">
        <f t="shared" si="18"/>
        <v>22066</v>
      </c>
      <c r="AW21" s="89">
        <f t="shared" si="19"/>
        <v>17.7</v>
      </c>
      <c r="AX21" s="89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" customFormat="1" ht="14.4" thickBot="1">
      <c r="A22" s="11"/>
      <c r="B22" s="90"/>
      <c r="C22" s="194"/>
      <c r="D22" s="169">
        <v>8</v>
      </c>
      <c r="E22" s="167" t="s">
        <v>143</v>
      </c>
      <c r="F22" s="171" t="s">
        <v>119</v>
      </c>
      <c r="G22" s="113">
        <f t="shared" si="20"/>
        <v>0.15</v>
      </c>
      <c r="H22" s="164">
        <v>41397</v>
      </c>
      <c r="I22" s="165">
        <v>41409</v>
      </c>
      <c r="J22" s="122">
        <f t="shared" si="21"/>
        <v>12</v>
      </c>
      <c r="K22" s="123"/>
      <c r="L22" s="219">
        <f t="shared" si="22"/>
        <v>20</v>
      </c>
      <c r="M22" s="119">
        <f t="shared" si="0"/>
        <v>6.666666666666667</v>
      </c>
      <c r="N22" s="120">
        <f t="shared" si="23"/>
        <v>1876.38</v>
      </c>
      <c r="O22" s="221">
        <f t="shared" si="24"/>
        <v>12509.2</v>
      </c>
      <c r="P22" s="124">
        <f t="shared" si="25"/>
        <v>93.819</v>
      </c>
      <c r="Q22" s="154" t="s">
        <v>51</v>
      </c>
      <c r="R22" s="159">
        <v>625.46</v>
      </c>
      <c r="S22" s="160">
        <v>675.33</v>
      </c>
      <c r="T22" s="161">
        <v>600</v>
      </c>
      <c r="U22" s="161">
        <v>675.33</v>
      </c>
      <c r="V22" s="138">
        <f t="shared" si="1"/>
        <v>650.9200000000001</v>
      </c>
      <c r="W22" s="150">
        <f t="shared" si="2"/>
        <v>-509.2000000000007</v>
      </c>
      <c r="X22" s="140">
        <f t="shared" si="3"/>
        <v>-0.005092000000000007</v>
      </c>
      <c r="Y22" s="215">
        <f t="shared" si="4"/>
        <v>-25.460000000000036</v>
      </c>
      <c r="Z22" s="216">
        <f t="shared" si="26"/>
        <v>1043.0764856547942</v>
      </c>
      <c r="AA22" s="217">
        <f t="shared" si="27"/>
        <v>0.5558983178539497</v>
      </c>
      <c r="AB22" s="141">
        <f t="shared" si="5"/>
        <v>1.9587588373919849</v>
      </c>
      <c r="AC22" s="142">
        <f t="shared" si="6"/>
        <v>997.4000000000001</v>
      </c>
      <c r="AD22" s="143">
        <f t="shared" si="7"/>
        <v>49.870000000000005</v>
      </c>
      <c r="AE22" s="144">
        <f t="shared" si="8"/>
        <v>0.009974</v>
      </c>
      <c r="AF22" s="144">
        <f t="shared" si="9"/>
        <v>0.009974</v>
      </c>
      <c r="AG22" s="151">
        <f t="shared" si="10"/>
        <v>997.4000000000001</v>
      </c>
      <c r="AH22" s="152">
        <f t="shared" si="11"/>
        <v>49.870000000000005</v>
      </c>
      <c r="AI22" s="146">
        <f t="shared" si="12"/>
        <v>-27.161757172602734</v>
      </c>
      <c r="AJ22" s="142" t="str">
        <f t="shared" si="13"/>
        <v/>
      </c>
      <c r="AK22" s="143">
        <f t="shared" si="28"/>
        <v>50</v>
      </c>
      <c r="AL22" s="143">
        <f t="shared" si="29"/>
        <v>50</v>
      </c>
      <c r="AM22" s="147">
        <f t="shared" si="30"/>
        <v>72.83824282739727</v>
      </c>
      <c r="AN22" s="148">
        <f t="shared" si="14"/>
        <v>12509.2</v>
      </c>
      <c r="AO22" s="184">
        <f t="shared" si="31"/>
        <v>13506.6</v>
      </c>
      <c r="AP22" s="184">
        <f t="shared" si="15"/>
        <v>997.3999999999996</v>
      </c>
      <c r="AQ22" s="149">
        <f t="shared" si="32"/>
        <v>1043.0764856547942</v>
      </c>
      <c r="AR22" s="179">
        <f t="shared" si="33"/>
        <v>2491.7097182493126</v>
      </c>
      <c r="AS22" s="218"/>
      <c r="AT22" s="177">
        <f t="shared" si="16"/>
        <v>1876.38</v>
      </c>
      <c r="AU22" s="99">
        <f t="shared" si="17"/>
        <v>0.0187638</v>
      </c>
      <c r="AV22" s="89">
        <f t="shared" si="18"/>
        <v>12509.2</v>
      </c>
      <c r="AW22" s="89">
        <f t="shared" si="19"/>
        <v>93.819</v>
      </c>
      <c r="AX22" s="89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1" customFormat="1" ht="14.4" thickBot="1">
      <c r="A23" s="11"/>
      <c r="B23" s="90"/>
      <c r="C23" s="194"/>
      <c r="D23" s="169">
        <v>9</v>
      </c>
      <c r="E23" s="167" t="s">
        <v>143</v>
      </c>
      <c r="F23" s="171" t="s">
        <v>121</v>
      </c>
      <c r="G23" s="113">
        <f t="shared" si="20"/>
        <v>0.15</v>
      </c>
      <c r="H23" s="164">
        <v>41400</v>
      </c>
      <c r="I23" s="165">
        <v>41403</v>
      </c>
      <c r="J23" s="122">
        <f t="shared" si="21"/>
        <v>3</v>
      </c>
      <c r="K23" s="123"/>
      <c r="L23" s="219">
        <f t="shared" si="22"/>
        <v>373</v>
      </c>
      <c r="M23" s="119">
        <f t="shared" si="0"/>
        <v>6.666666666666666</v>
      </c>
      <c r="N23" s="120">
        <f t="shared" si="23"/>
        <v>1620.3120000000001</v>
      </c>
      <c r="O23" s="221">
        <f t="shared" si="24"/>
        <v>10802.08</v>
      </c>
      <c r="P23" s="124">
        <f t="shared" si="25"/>
        <v>4.344</v>
      </c>
      <c r="Q23" s="154" t="s">
        <v>51</v>
      </c>
      <c r="R23" s="159">
        <v>28.96</v>
      </c>
      <c r="S23" s="160">
        <v>30.73</v>
      </c>
      <c r="T23" s="161">
        <v>27.62</v>
      </c>
      <c r="U23" s="161">
        <v>30.73</v>
      </c>
      <c r="V23" s="138">
        <f t="shared" si="1"/>
        <v>30.3</v>
      </c>
      <c r="W23" s="150">
        <f t="shared" si="2"/>
        <v>-499.81999999999994</v>
      </c>
      <c r="X23" s="140">
        <f t="shared" si="3"/>
        <v>-0.0049981999999999995</v>
      </c>
      <c r="Y23" s="215">
        <f t="shared" si="4"/>
        <v>-1.3399999999999999</v>
      </c>
      <c r="Z23" s="216">
        <f t="shared" si="26"/>
        <v>748.482492488768</v>
      </c>
      <c r="AA23" s="217">
        <f t="shared" si="27"/>
        <v>0.4619372642360039</v>
      </c>
      <c r="AB23" s="141">
        <f t="shared" si="5"/>
        <v>1.3208955223880596</v>
      </c>
      <c r="AC23" s="142">
        <f t="shared" si="6"/>
        <v>660.2099999999998</v>
      </c>
      <c r="AD23" s="143">
        <f t="shared" si="7"/>
        <v>1.7699999999999996</v>
      </c>
      <c r="AE23" s="144">
        <f t="shared" si="8"/>
        <v>0.006602099999999998</v>
      </c>
      <c r="AF23" s="144">
        <f t="shared" si="9"/>
        <v>0.006602099999999998</v>
      </c>
      <c r="AG23" s="151">
        <f t="shared" si="10"/>
        <v>660.2099999999998</v>
      </c>
      <c r="AH23" s="152">
        <f t="shared" si="11"/>
        <v>1.7699999999999996</v>
      </c>
      <c r="AI23" s="146">
        <f t="shared" si="12"/>
        <v>-5.863753755616438</v>
      </c>
      <c r="AJ23" s="142" t="str">
        <f t="shared" si="13"/>
        <v/>
      </c>
      <c r="AK23" s="143">
        <f t="shared" si="28"/>
        <v>50</v>
      </c>
      <c r="AL23" s="143">
        <f t="shared" si="29"/>
        <v>50</v>
      </c>
      <c r="AM23" s="147">
        <f t="shared" si="30"/>
        <v>94.13624624438356</v>
      </c>
      <c r="AN23" s="148">
        <f t="shared" si="14"/>
        <v>10802.08</v>
      </c>
      <c r="AO23" s="184">
        <f t="shared" si="31"/>
        <v>11462.29</v>
      </c>
      <c r="AP23" s="184">
        <f t="shared" si="15"/>
        <v>660.210000000001</v>
      </c>
      <c r="AQ23" s="149">
        <f t="shared" si="32"/>
        <v>748.482492488768</v>
      </c>
      <c r="AR23" s="179">
        <f t="shared" si="33"/>
        <v>3240.1922107380806</v>
      </c>
      <c r="AS23" s="218"/>
      <c r="AT23" s="177">
        <f t="shared" si="16"/>
        <v>1620.3120000000001</v>
      </c>
      <c r="AU23" s="99">
        <f t="shared" si="17"/>
        <v>0.01620312</v>
      </c>
      <c r="AV23" s="89">
        <f t="shared" si="18"/>
        <v>10802.08</v>
      </c>
      <c r="AW23" s="89">
        <f t="shared" si="19"/>
        <v>4.344</v>
      </c>
      <c r="AX23" s="89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s="1" customFormat="1" ht="14.4" thickBot="1">
      <c r="A24" s="11"/>
      <c r="B24" s="90"/>
      <c r="C24" s="194"/>
      <c r="D24" s="169">
        <v>10</v>
      </c>
      <c r="E24" s="167" t="s">
        <v>143</v>
      </c>
      <c r="F24" s="171" t="s">
        <v>120</v>
      </c>
      <c r="G24" s="113">
        <f t="shared" si="20"/>
        <v>0.15</v>
      </c>
      <c r="H24" s="164">
        <v>41410</v>
      </c>
      <c r="I24" s="165">
        <v>41411</v>
      </c>
      <c r="J24" s="122">
        <f t="shared" si="21"/>
        <v>1</v>
      </c>
      <c r="K24" s="123"/>
      <c r="L24" s="219">
        <f t="shared" si="22"/>
        <v>1163</v>
      </c>
      <c r="M24" s="119">
        <f t="shared" si="0"/>
        <v>6.666666666666667</v>
      </c>
      <c r="N24" s="120">
        <f t="shared" si="23"/>
        <v>3686.1285</v>
      </c>
      <c r="O24" s="221">
        <f t="shared" si="24"/>
        <v>24574.19</v>
      </c>
      <c r="P24" s="124">
        <f t="shared" si="25"/>
        <v>3.1694999999999998</v>
      </c>
      <c r="Q24" s="154" t="s">
        <v>51</v>
      </c>
      <c r="R24" s="159">
        <v>21.13</v>
      </c>
      <c r="S24" s="160">
        <v>22.34</v>
      </c>
      <c r="T24" s="161">
        <v>20.7</v>
      </c>
      <c r="U24" s="161">
        <v>22.34</v>
      </c>
      <c r="V24" s="138">
        <f t="shared" si="1"/>
        <v>21.56</v>
      </c>
      <c r="W24" s="150">
        <f t="shared" si="2"/>
        <v>-500.0899999999997</v>
      </c>
      <c r="X24" s="140">
        <f t="shared" si="3"/>
        <v>-0.0050008999999999965</v>
      </c>
      <c r="Y24" s="215">
        <f t="shared" si="4"/>
        <v>-0.4299999999999997</v>
      </c>
      <c r="Z24" s="216">
        <f t="shared" si="26"/>
        <v>1216.3366402819174</v>
      </c>
      <c r="AA24" s="217">
        <f t="shared" si="27"/>
        <v>0.3299767331176646</v>
      </c>
      <c r="AB24" s="141">
        <f t="shared" si="5"/>
        <v>2.8139534883720967</v>
      </c>
      <c r="AC24" s="142">
        <f t="shared" si="6"/>
        <v>1407.230000000001</v>
      </c>
      <c r="AD24" s="143">
        <f t="shared" si="7"/>
        <v>1.2100000000000009</v>
      </c>
      <c r="AE24" s="144">
        <f t="shared" si="8"/>
        <v>0.01407230000000001</v>
      </c>
      <c r="AF24" s="144">
        <f t="shared" si="9"/>
        <v>0.01407230000000001</v>
      </c>
      <c r="AG24" s="151">
        <f t="shared" si="10"/>
        <v>1407.230000000001</v>
      </c>
      <c r="AH24" s="152">
        <f t="shared" si="11"/>
        <v>1.2100000000000009</v>
      </c>
      <c r="AI24" s="146">
        <f t="shared" si="12"/>
        <v>-4.446581859041095</v>
      </c>
      <c r="AJ24" s="142" t="str">
        <f t="shared" si="13"/>
        <v/>
      </c>
      <c r="AK24" s="143">
        <f t="shared" si="28"/>
        <v>-88.467084</v>
      </c>
      <c r="AL24" s="143">
        <f t="shared" si="29"/>
        <v>-93.53311199999999</v>
      </c>
      <c r="AM24" s="147">
        <f t="shared" si="30"/>
        <v>-186.44677785904108</v>
      </c>
      <c r="AN24" s="148">
        <f t="shared" si="14"/>
        <v>24574.19</v>
      </c>
      <c r="AO24" s="184">
        <f t="shared" si="31"/>
        <v>25981.42</v>
      </c>
      <c r="AP24" s="184">
        <f t="shared" si="15"/>
        <v>1407.2299999999996</v>
      </c>
      <c r="AQ24" s="149">
        <f t="shared" si="32"/>
        <v>1216.3366402819174</v>
      </c>
      <c r="AR24" s="179">
        <f t="shared" si="33"/>
        <v>4456.528851019998</v>
      </c>
      <c r="AS24" s="218"/>
      <c r="AT24" s="177">
        <f t="shared" si="16"/>
        <v>3686.1285</v>
      </c>
      <c r="AU24" s="99">
        <f t="shared" si="17"/>
        <v>0.036861285</v>
      </c>
      <c r="AV24" s="89">
        <f t="shared" si="18"/>
        <v>24574.19</v>
      </c>
      <c r="AW24" s="89">
        <f t="shared" si="19"/>
        <v>3.1694999999999998</v>
      </c>
      <c r="AX24" s="89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1" customFormat="1" ht="14.4" thickBot="1">
      <c r="A25" s="11"/>
      <c r="B25" s="90"/>
      <c r="C25" s="194"/>
      <c r="D25" s="169">
        <v>11</v>
      </c>
      <c r="E25" s="167" t="s">
        <v>143</v>
      </c>
      <c r="F25" s="171" t="s">
        <v>122</v>
      </c>
      <c r="G25" s="113">
        <f t="shared" si="20"/>
        <v>0.15</v>
      </c>
      <c r="H25" s="164">
        <v>41470</v>
      </c>
      <c r="I25" s="165">
        <v>41487</v>
      </c>
      <c r="J25" s="122">
        <f t="shared" si="21"/>
        <v>17</v>
      </c>
      <c r="K25" s="123"/>
      <c r="L25" s="219">
        <f t="shared" si="22"/>
        <v>56</v>
      </c>
      <c r="M25" s="119">
        <f t="shared" si="0"/>
        <v>6.666666666666668</v>
      </c>
      <c r="N25" s="120">
        <f t="shared" si="23"/>
        <v>3771.5999999999995</v>
      </c>
      <c r="O25" s="221">
        <f t="shared" si="24"/>
        <v>25144</v>
      </c>
      <c r="P25" s="124">
        <f t="shared" si="25"/>
        <v>67.35</v>
      </c>
      <c r="Q25" s="154" t="s">
        <v>51</v>
      </c>
      <c r="R25" s="159">
        <v>449</v>
      </c>
      <c r="S25" s="160">
        <v>466.46</v>
      </c>
      <c r="T25" s="161">
        <v>440</v>
      </c>
      <c r="U25" s="161">
        <v>466.46</v>
      </c>
      <c r="V25" s="138">
        <f t="shared" si="1"/>
        <v>458</v>
      </c>
      <c r="W25" s="150">
        <f t="shared" si="2"/>
        <v>-504</v>
      </c>
      <c r="X25" s="140">
        <f t="shared" si="3"/>
        <v>-0.00504</v>
      </c>
      <c r="Y25" s="215">
        <f t="shared" si="4"/>
        <v>-9</v>
      </c>
      <c r="Z25" s="216">
        <f t="shared" si="26"/>
        <v>638.5139316164368</v>
      </c>
      <c r="AA25" s="217">
        <f t="shared" si="27"/>
        <v>0.16929524117521394</v>
      </c>
      <c r="AB25" s="141">
        <f t="shared" si="5"/>
        <v>1.9399999999999977</v>
      </c>
      <c r="AC25" s="142">
        <f t="shared" si="6"/>
        <v>977.7599999999989</v>
      </c>
      <c r="AD25" s="143">
        <f t="shared" si="7"/>
        <v>17.45999999999998</v>
      </c>
      <c r="AE25" s="144">
        <f t="shared" si="8"/>
        <v>0.009777599999999989</v>
      </c>
      <c r="AF25" s="144">
        <f t="shared" si="9"/>
        <v>0.009777599999999989</v>
      </c>
      <c r="AG25" s="151">
        <f t="shared" si="10"/>
        <v>977.7599999999989</v>
      </c>
      <c r="AH25" s="152">
        <f t="shared" si="11"/>
        <v>17.45999999999998</v>
      </c>
      <c r="AI25" s="146">
        <f t="shared" si="12"/>
        <v>-77.34466619178082</v>
      </c>
      <c r="AJ25" s="142" t="str">
        <f t="shared" si="13"/>
        <v/>
      </c>
      <c r="AK25" s="143">
        <f t="shared" si="28"/>
        <v>-90.5184</v>
      </c>
      <c r="AL25" s="143">
        <f t="shared" si="29"/>
        <v>-94.03833599999999</v>
      </c>
      <c r="AM25" s="147">
        <f t="shared" si="30"/>
        <v>-261.9014021917808</v>
      </c>
      <c r="AN25" s="148">
        <f t="shared" si="14"/>
        <v>25144</v>
      </c>
      <c r="AO25" s="184">
        <f t="shared" si="31"/>
        <v>26121.76</v>
      </c>
      <c r="AP25" s="184">
        <f t="shared" si="15"/>
        <v>977.7599999999984</v>
      </c>
      <c r="AQ25" s="149">
        <f t="shared" si="32"/>
        <v>638.5139316164368</v>
      </c>
      <c r="AR25" s="179">
        <f t="shared" si="33"/>
        <v>5095.042782636435</v>
      </c>
      <c r="AS25" s="218"/>
      <c r="AT25" s="177">
        <f t="shared" si="16"/>
        <v>3771.5999999999995</v>
      </c>
      <c r="AU25" s="99">
        <f t="shared" si="17"/>
        <v>0.03771599999999999</v>
      </c>
      <c r="AV25" s="89">
        <f t="shared" si="18"/>
        <v>25144</v>
      </c>
      <c r="AW25" s="89">
        <f t="shared" si="19"/>
        <v>67.35</v>
      </c>
      <c r="AX25" s="89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1" customFormat="1" ht="14.4" thickBot="1">
      <c r="A26" s="11"/>
      <c r="B26" s="90"/>
      <c r="C26" s="194"/>
      <c r="D26" s="169">
        <v>12</v>
      </c>
      <c r="E26" s="167" t="s">
        <v>143</v>
      </c>
      <c r="F26" s="171" t="s">
        <v>121</v>
      </c>
      <c r="G26" s="113">
        <f t="shared" si="20"/>
        <v>0.15</v>
      </c>
      <c r="H26" s="164">
        <v>41494</v>
      </c>
      <c r="I26" s="165">
        <v>41516</v>
      </c>
      <c r="J26" s="122">
        <f t="shared" si="21"/>
        <v>22</v>
      </c>
      <c r="K26" s="123"/>
      <c r="L26" s="219">
        <f t="shared" si="22"/>
        <v>309</v>
      </c>
      <c r="M26" s="119">
        <f t="shared" si="0"/>
        <v>6.666666666666666</v>
      </c>
      <c r="N26" s="120">
        <f t="shared" si="23"/>
        <v>1422.945</v>
      </c>
      <c r="O26" s="221">
        <f t="shared" si="24"/>
        <v>9486.3</v>
      </c>
      <c r="P26" s="124">
        <f t="shared" si="25"/>
        <v>4.6049999999999995</v>
      </c>
      <c r="Q26" s="154" t="s">
        <v>51</v>
      </c>
      <c r="R26" s="159">
        <v>30.7</v>
      </c>
      <c r="S26" s="160">
        <v>33</v>
      </c>
      <c r="T26" s="161">
        <v>29.08</v>
      </c>
      <c r="U26" s="161">
        <v>33</v>
      </c>
      <c r="V26" s="138">
        <f t="shared" si="1"/>
        <v>32.32</v>
      </c>
      <c r="W26" s="150">
        <f t="shared" si="2"/>
        <v>-500.5800000000003</v>
      </c>
      <c r="X26" s="140">
        <f t="shared" si="3"/>
        <v>-0.005005800000000003</v>
      </c>
      <c r="Y26" s="215">
        <f t="shared" si="4"/>
        <v>-1.620000000000001</v>
      </c>
      <c r="Z26" s="216">
        <f t="shared" si="26"/>
        <v>735.1739778794529</v>
      </c>
      <c r="AA26" s="217">
        <f t="shared" si="27"/>
        <v>0.5166566366791779</v>
      </c>
      <c r="AB26" s="141">
        <f t="shared" si="5"/>
        <v>1.4197530864197527</v>
      </c>
      <c r="AC26" s="142">
        <f t="shared" si="6"/>
        <v>710.7000000000003</v>
      </c>
      <c r="AD26" s="143">
        <f t="shared" si="7"/>
        <v>2.3000000000000007</v>
      </c>
      <c r="AE26" s="144">
        <f t="shared" si="8"/>
        <v>0.007107000000000003</v>
      </c>
      <c r="AF26" s="144">
        <f t="shared" si="9"/>
        <v>0.007107000000000003</v>
      </c>
      <c r="AG26" s="151">
        <f t="shared" si="10"/>
        <v>710.7000000000003</v>
      </c>
      <c r="AH26" s="152">
        <f t="shared" si="11"/>
        <v>2.3000000000000007</v>
      </c>
      <c r="AI26" s="146">
        <f t="shared" si="12"/>
        <v>-37.76301106027397</v>
      </c>
      <c r="AJ26" s="142" t="str">
        <f t="shared" si="13"/>
        <v/>
      </c>
      <c r="AK26" s="143">
        <f t="shared" si="28"/>
        <v>50</v>
      </c>
      <c r="AL26" s="143">
        <f t="shared" si="29"/>
        <v>50</v>
      </c>
      <c r="AM26" s="147">
        <f t="shared" si="30"/>
        <v>62.23698893972603</v>
      </c>
      <c r="AN26" s="148">
        <f t="shared" si="14"/>
        <v>9486.3</v>
      </c>
      <c r="AO26" s="184">
        <f t="shared" si="31"/>
        <v>10197</v>
      </c>
      <c r="AP26" s="184">
        <f t="shared" si="15"/>
        <v>710.7000000000007</v>
      </c>
      <c r="AQ26" s="149">
        <f t="shared" si="32"/>
        <v>735.1739778794529</v>
      </c>
      <c r="AR26" s="179">
        <f t="shared" si="33"/>
        <v>5830.2167605158875</v>
      </c>
      <c r="AS26" s="218"/>
      <c r="AT26" s="177">
        <f t="shared" si="16"/>
        <v>1422.945</v>
      </c>
      <c r="AU26" s="99">
        <f t="shared" si="17"/>
        <v>0.01422945</v>
      </c>
      <c r="AV26" s="89">
        <f t="shared" si="18"/>
        <v>9486.3</v>
      </c>
      <c r="AW26" s="89">
        <f t="shared" si="19"/>
        <v>4.6049999999999995</v>
      </c>
      <c r="AX26" s="89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s="1" customFormat="1" ht="14.4" thickBot="1">
      <c r="A27" s="11"/>
      <c r="B27" s="90"/>
      <c r="C27" s="194"/>
      <c r="D27" s="169">
        <v>13</v>
      </c>
      <c r="E27" s="167" t="s">
        <v>143</v>
      </c>
      <c r="F27" s="171" t="s">
        <v>128</v>
      </c>
      <c r="G27" s="113">
        <f t="shared" si="20"/>
        <v>0.15</v>
      </c>
      <c r="H27" s="164">
        <v>41499</v>
      </c>
      <c r="I27" s="165">
        <v>41509</v>
      </c>
      <c r="J27" s="122">
        <f t="shared" si="21"/>
        <v>10</v>
      </c>
      <c r="K27" s="123"/>
      <c r="L27" s="219">
        <f t="shared" si="22"/>
        <v>42</v>
      </c>
      <c r="M27" s="119">
        <f t="shared" si="0"/>
        <v>6.666666666666666</v>
      </c>
      <c r="N27" s="120">
        <f t="shared" si="23"/>
        <v>1083.6000000000001</v>
      </c>
      <c r="O27" s="221">
        <f t="shared" si="24"/>
        <v>7224</v>
      </c>
      <c r="P27" s="124">
        <f t="shared" si="25"/>
        <v>25.8</v>
      </c>
      <c r="Q27" s="154" t="s">
        <v>51</v>
      </c>
      <c r="R27" s="159">
        <v>172</v>
      </c>
      <c r="S27" s="160">
        <v>192.7</v>
      </c>
      <c r="T27" s="161">
        <v>160</v>
      </c>
      <c r="U27" s="161">
        <v>192.7</v>
      </c>
      <c r="V27" s="138">
        <f t="shared" si="1"/>
        <v>184</v>
      </c>
      <c r="W27" s="150">
        <f t="shared" si="2"/>
        <v>-504</v>
      </c>
      <c r="X27" s="140">
        <f t="shared" si="3"/>
        <v>-0.00504</v>
      </c>
      <c r="Y27" s="215">
        <f t="shared" si="4"/>
        <v>-12</v>
      </c>
      <c r="Z27" s="216">
        <f t="shared" si="26"/>
        <v>943.2570367123285</v>
      </c>
      <c r="AA27" s="217">
        <f t="shared" si="27"/>
        <v>0.8704845300039944</v>
      </c>
      <c r="AB27" s="141">
        <f t="shared" si="5"/>
        <v>1.724999999999999</v>
      </c>
      <c r="AC27" s="142">
        <f t="shared" si="6"/>
        <v>869.3999999999995</v>
      </c>
      <c r="AD27" s="143">
        <f t="shared" si="7"/>
        <v>20.69999999999999</v>
      </c>
      <c r="AE27" s="144">
        <f t="shared" si="8"/>
        <v>0.008693999999999995</v>
      </c>
      <c r="AF27" s="144">
        <f t="shared" si="9"/>
        <v>0.008693999999999995</v>
      </c>
      <c r="AG27" s="151">
        <f t="shared" si="10"/>
        <v>869.3999999999995</v>
      </c>
      <c r="AH27" s="152">
        <f t="shared" si="11"/>
        <v>20.69999999999999</v>
      </c>
      <c r="AI27" s="146">
        <f t="shared" si="12"/>
        <v>-13.071481643835615</v>
      </c>
      <c r="AJ27" s="142" t="str">
        <f t="shared" si="13"/>
        <v/>
      </c>
      <c r="AK27" s="143">
        <f t="shared" si="28"/>
        <v>50</v>
      </c>
      <c r="AL27" s="143">
        <f t="shared" si="29"/>
        <v>50</v>
      </c>
      <c r="AM27" s="147">
        <f t="shared" si="30"/>
        <v>86.92851835616439</v>
      </c>
      <c r="AN27" s="148">
        <f t="shared" si="14"/>
        <v>7224</v>
      </c>
      <c r="AO27" s="184">
        <f t="shared" si="31"/>
        <v>8093.4</v>
      </c>
      <c r="AP27" s="184">
        <f t="shared" si="15"/>
        <v>869.3999999999996</v>
      </c>
      <c r="AQ27" s="149">
        <f t="shared" si="32"/>
        <v>943.2570367123285</v>
      </c>
      <c r="AR27" s="179">
        <f t="shared" si="33"/>
        <v>6773.473797228216</v>
      </c>
      <c r="AS27" s="218"/>
      <c r="AT27" s="177">
        <f t="shared" si="16"/>
        <v>1083.6000000000001</v>
      </c>
      <c r="AU27" s="99">
        <f t="shared" si="17"/>
        <v>0.010836000000000002</v>
      </c>
      <c r="AV27" s="89">
        <f t="shared" si="18"/>
        <v>7224</v>
      </c>
      <c r="AW27" s="89">
        <f t="shared" si="19"/>
        <v>25.800000000000004</v>
      </c>
      <c r="AX27" s="89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" customFormat="1" ht="12.75">
      <c r="A28" s="11"/>
      <c r="B28" s="90"/>
      <c r="C28" s="194"/>
      <c r="D28" s="169">
        <v>14</v>
      </c>
      <c r="E28" s="167" t="s">
        <v>143</v>
      </c>
      <c r="F28" s="171" t="s">
        <v>125</v>
      </c>
      <c r="G28" s="113">
        <f t="shared" si="20"/>
        <v>0.15</v>
      </c>
      <c r="H28" s="164">
        <v>41526</v>
      </c>
      <c r="I28" s="165">
        <v>41528</v>
      </c>
      <c r="J28" s="122">
        <f t="shared" si="21"/>
        <v>2</v>
      </c>
      <c r="K28" s="123"/>
      <c r="L28" s="219">
        <f t="shared" si="22"/>
        <v>192</v>
      </c>
      <c r="M28" s="119">
        <f t="shared" si="0"/>
        <v>6.666666666666667</v>
      </c>
      <c r="N28" s="120">
        <f t="shared" si="23"/>
        <v>2908.7999999999997</v>
      </c>
      <c r="O28" s="221">
        <f t="shared" si="24"/>
        <v>19392</v>
      </c>
      <c r="P28" s="124">
        <f t="shared" si="25"/>
        <v>15.149999999999999</v>
      </c>
      <c r="Q28" s="154" t="s">
        <v>51</v>
      </c>
      <c r="R28" s="159">
        <v>101</v>
      </c>
      <c r="S28" s="160">
        <v>105</v>
      </c>
      <c r="T28" s="161">
        <v>98.4</v>
      </c>
      <c r="U28" s="161">
        <v>105</v>
      </c>
      <c r="V28" s="138">
        <f t="shared" si="1"/>
        <v>103.6</v>
      </c>
      <c r="W28" s="150">
        <f t="shared" si="2"/>
        <v>-499.1999999999989</v>
      </c>
      <c r="X28" s="140">
        <f t="shared" si="3"/>
        <v>-0.0049919999999999895</v>
      </c>
      <c r="Y28" s="215">
        <f t="shared" si="4"/>
        <v>-2.5999999999999943</v>
      </c>
      <c r="Z28" s="216">
        <f t="shared" si="26"/>
        <v>611.5772423013699</v>
      </c>
      <c r="AA28" s="217">
        <f t="shared" si="27"/>
        <v>0.21025070211130706</v>
      </c>
      <c r="AB28" s="141">
        <f t="shared" si="5"/>
        <v>1.5384615384615419</v>
      </c>
      <c r="AC28" s="142">
        <f t="shared" si="6"/>
        <v>768</v>
      </c>
      <c r="AD28" s="143">
        <f t="shared" si="7"/>
        <v>4</v>
      </c>
      <c r="AE28" s="144">
        <f t="shared" si="8"/>
        <v>0.00768</v>
      </c>
      <c r="AF28" s="144">
        <f t="shared" si="9"/>
        <v>0.00768</v>
      </c>
      <c r="AG28" s="151">
        <f t="shared" si="10"/>
        <v>768</v>
      </c>
      <c r="AH28" s="152">
        <f t="shared" si="11"/>
        <v>4</v>
      </c>
      <c r="AI28" s="146">
        <f t="shared" si="12"/>
        <v>-7.017778849315068</v>
      </c>
      <c r="AJ28" s="142" t="str">
        <f t="shared" si="13"/>
        <v/>
      </c>
      <c r="AK28" s="143">
        <f t="shared" si="28"/>
        <v>-69.8112</v>
      </c>
      <c r="AL28" s="143">
        <f t="shared" si="29"/>
        <v>-72.576</v>
      </c>
      <c r="AM28" s="147">
        <f t="shared" si="30"/>
        <v>-149.40497884931506</v>
      </c>
      <c r="AN28" s="148">
        <f t="shared" si="14"/>
        <v>19392</v>
      </c>
      <c r="AO28" s="184">
        <f t="shared" si="31"/>
        <v>20160</v>
      </c>
      <c r="AP28" s="184">
        <f t="shared" si="15"/>
        <v>768</v>
      </c>
      <c r="AQ28" s="149">
        <f t="shared" si="32"/>
        <v>611.5772423013699</v>
      </c>
      <c r="AR28" s="179">
        <f t="shared" si="33"/>
        <v>7385.051039529586</v>
      </c>
      <c r="AS28" s="218"/>
      <c r="AT28" s="177"/>
      <c r="AU28" s="99"/>
      <c r="AV28" s="89"/>
      <c r="AW28" s="89"/>
      <c r="AX28" s="89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" customFormat="1" ht="12.75">
      <c r="A29" s="11"/>
      <c r="B29" s="90"/>
      <c r="C29" s="194"/>
      <c r="D29" s="169">
        <v>15</v>
      </c>
      <c r="E29" s="170" t="s">
        <v>143</v>
      </c>
      <c r="F29" s="171" t="s">
        <v>118</v>
      </c>
      <c r="G29" s="113">
        <f t="shared" si="20"/>
        <v>0.15</v>
      </c>
      <c r="H29" s="164">
        <v>41526</v>
      </c>
      <c r="I29" s="165">
        <v>41529</v>
      </c>
      <c r="J29" s="122">
        <f t="shared" si="21"/>
        <v>3</v>
      </c>
      <c r="K29" s="123"/>
      <c r="L29" s="219">
        <f t="shared" si="22"/>
        <v>142</v>
      </c>
      <c r="M29" s="119">
        <f t="shared" si="0"/>
        <v>6.666666666666667</v>
      </c>
      <c r="N29" s="120">
        <f t="shared" si="23"/>
        <v>2737.0499999999997</v>
      </c>
      <c r="O29" s="221">
        <f t="shared" si="24"/>
        <v>18247</v>
      </c>
      <c r="P29" s="124">
        <f t="shared" si="25"/>
        <v>19.275</v>
      </c>
      <c r="Q29" s="158" t="s">
        <v>51</v>
      </c>
      <c r="R29" s="159">
        <v>128.5</v>
      </c>
      <c r="S29" s="160">
        <v>133.98</v>
      </c>
      <c r="T29" s="161">
        <v>124.98</v>
      </c>
      <c r="U29" s="161">
        <v>133.98</v>
      </c>
      <c r="V29" s="138">
        <f t="shared" si="1"/>
        <v>132.01999999999998</v>
      </c>
      <c r="W29" s="150">
        <f t="shared" si="2"/>
        <v>-499.83999999999946</v>
      </c>
      <c r="X29" s="140">
        <f t="shared" si="3"/>
        <v>-0.004998399999999995</v>
      </c>
      <c r="Y29" s="215">
        <f t="shared" si="4"/>
        <v>-3.519999999999996</v>
      </c>
      <c r="Z29" s="216">
        <f t="shared" si="26"/>
        <v>624.1699810136985</v>
      </c>
      <c r="AA29" s="217">
        <f t="shared" si="27"/>
        <v>0.22804478581454432</v>
      </c>
      <c r="AB29" s="141">
        <f t="shared" si="5"/>
        <v>1.5568181818181808</v>
      </c>
      <c r="AC29" s="142">
        <f t="shared" si="6"/>
        <v>778.1599999999985</v>
      </c>
      <c r="AD29" s="143">
        <f t="shared" si="7"/>
        <v>5.47999999999999</v>
      </c>
      <c r="AE29" s="144">
        <f t="shared" si="8"/>
        <v>0.007781599999999985</v>
      </c>
      <c r="AF29" s="144">
        <f t="shared" si="9"/>
        <v>0.007781599999999985</v>
      </c>
      <c r="AG29" s="151">
        <f t="shared" si="10"/>
        <v>778.1599999999985</v>
      </c>
      <c r="AH29" s="152">
        <f t="shared" si="11"/>
        <v>5.47999999999999</v>
      </c>
      <c r="AI29" s="146">
        <f t="shared" si="12"/>
        <v>-9.905121493150684</v>
      </c>
      <c r="AJ29" s="142" t="str">
        <f t="shared" si="13"/>
        <v/>
      </c>
      <c r="AK29" s="143">
        <f t="shared" si="28"/>
        <v>-65.6892</v>
      </c>
      <c r="AL29" s="143">
        <f t="shared" si="29"/>
        <v>-68.490576</v>
      </c>
      <c r="AM29" s="147">
        <f t="shared" si="30"/>
        <v>-144.0848974931507</v>
      </c>
      <c r="AN29" s="148">
        <f t="shared" si="14"/>
        <v>18247</v>
      </c>
      <c r="AO29" s="184">
        <f t="shared" si="31"/>
        <v>19025.16</v>
      </c>
      <c r="AP29" s="184">
        <f t="shared" si="15"/>
        <v>778.1599999999999</v>
      </c>
      <c r="AQ29" s="149">
        <f t="shared" si="32"/>
        <v>624.1699810136985</v>
      </c>
      <c r="AR29" s="179">
        <f t="shared" si="33"/>
        <v>8009.221020543285</v>
      </c>
      <c r="AS29" s="218"/>
      <c r="AT29" s="177">
        <f>IF(L29&gt;1,(R29*L29)/M29,"")</f>
        <v>2737.0499999999997</v>
      </c>
      <c r="AU29" s="99">
        <f>IF(D29&gt;0,AT29/$P$10,"")</f>
        <v>0.0273705</v>
      </c>
      <c r="AV29" s="89">
        <f>IF(L29&gt;1,(AT29*M29),"")</f>
        <v>18247</v>
      </c>
      <c r="AW29" s="89">
        <f>IF(L29&gt;1,(AT29/L29),"")</f>
        <v>19.275</v>
      </c>
      <c r="AX29" s="89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6" s="1" customFormat="1" ht="12.75">
      <c r="A30" s="11"/>
      <c r="B30" s="90"/>
      <c r="C30" s="194"/>
      <c r="D30" s="169">
        <v>16</v>
      </c>
      <c r="E30" s="170" t="s">
        <v>130</v>
      </c>
      <c r="F30" s="171" t="s">
        <v>129</v>
      </c>
      <c r="G30" s="113">
        <f t="shared" si="20"/>
        <v>0.15</v>
      </c>
      <c r="H30" s="164">
        <v>41533</v>
      </c>
      <c r="I30" s="165">
        <v>41533</v>
      </c>
      <c r="J30" s="122">
        <f t="shared" si="21"/>
        <v>0</v>
      </c>
      <c r="K30" s="123"/>
      <c r="L30" s="219">
        <f t="shared" si="22"/>
        <v>278</v>
      </c>
      <c r="M30" s="119">
        <f t="shared" si="0"/>
        <v>6.666666666666667</v>
      </c>
      <c r="N30" s="120">
        <f t="shared" si="23"/>
        <v>4920.599999999999</v>
      </c>
      <c r="O30" s="221">
        <f t="shared" si="24"/>
        <v>32804</v>
      </c>
      <c r="P30" s="124">
        <f t="shared" si="25"/>
        <v>17.7</v>
      </c>
      <c r="Q30" s="158" t="s">
        <v>51</v>
      </c>
      <c r="R30" s="159">
        <v>118</v>
      </c>
      <c r="S30" s="160">
        <v>122</v>
      </c>
      <c r="T30" s="161">
        <v>116.2</v>
      </c>
      <c r="U30" s="161">
        <v>121.5</v>
      </c>
      <c r="V30" s="138">
        <f t="shared" si="1"/>
        <v>119.8</v>
      </c>
      <c r="W30" s="150">
        <f t="shared" si="2"/>
        <v>-500.3999999999992</v>
      </c>
      <c r="X30" s="140">
        <f t="shared" si="3"/>
        <v>-0.005003999999999992</v>
      </c>
      <c r="Y30" s="215">
        <f t="shared" si="4"/>
        <v>-1.7999999999999972</v>
      </c>
      <c r="Z30" s="216">
        <f t="shared" si="26"/>
        <v>733.3084</v>
      </c>
      <c r="AA30" s="217">
        <f t="shared" si="27"/>
        <v>0.14902824858757063</v>
      </c>
      <c r="AB30" s="141">
        <f t="shared" si="5"/>
        <v>2.222222222222226</v>
      </c>
      <c r="AC30" s="142">
        <f t="shared" si="6"/>
        <v>1112</v>
      </c>
      <c r="AD30" s="143">
        <f t="shared" si="7"/>
        <v>4</v>
      </c>
      <c r="AE30" s="144">
        <f t="shared" si="8"/>
        <v>0.01112</v>
      </c>
      <c r="AF30" s="144">
        <f t="shared" si="9"/>
        <v>0.00973</v>
      </c>
      <c r="AG30" s="151">
        <f t="shared" si="10"/>
        <v>973</v>
      </c>
      <c r="AH30" s="152">
        <f t="shared" si="11"/>
        <v>3.5</v>
      </c>
      <c r="AI30" s="146">
        <f t="shared" si="12"/>
        <v>0</v>
      </c>
      <c r="AJ30" s="142" t="str">
        <f t="shared" si="13"/>
        <v/>
      </c>
      <c r="AK30" s="143">
        <f t="shared" si="28"/>
        <v>-118.0944</v>
      </c>
      <c r="AL30" s="143">
        <f t="shared" si="29"/>
        <v>-121.5972</v>
      </c>
      <c r="AM30" s="147">
        <f t="shared" si="30"/>
        <v>-239.6916</v>
      </c>
      <c r="AN30" s="148">
        <f t="shared" si="14"/>
        <v>32804</v>
      </c>
      <c r="AO30" s="184">
        <f t="shared" si="31"/>
        <v>33777</v>
      </c>
      <c r="AP30" s="184">
        <f>IF(E30&gt;0,AO30-AN30,"")</f>
        <v>973</v>
      </c>
      <c r="AQ30" s="149">
        <f t="shared" si="32"/>
        <v>733.3084</v>
      </c>
      <c r="AR30" s="179">
        <f t="shared" si="33"/>
        <v>8742.529420543286</v>
      </c>
      <c r="AS30" s="218"/>
      <c r="AT30" s="177">
        <f>IF(L30&gt;1,(R30*L30)/M30,"")</f>
        <v>4920.599999999999</v>
      </c>
      <c r="AU30" s="99">
        <f>IF(D30&gt;0,AT30/$P$10,"")</f>
        <v>0.04920599999999999</v>
      </c>
      <c r="AV30" s="89">
        <f>IF(L30&gt;1,(AT30*M30),"")</f>
        <v>32804</v>
      </c>
      <c r="AW30" s="89">
        <f>IF(L30&gt;1,(AT30/L30),"")</f>
        <v>17.7</v>
      </c>
      <c r="AX30" s="89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</row>
    <row r="31" spans="1:106" s="1" customFormat="1" ht="12.75">
      <c r="A31" s="11"/>
      <c r="B31" s="90"/>
      <c r="C31" s="194"/>
      <c r="D31" s="169">
        <v>17</v>
      </c>
      <c r="E31" s="170" t="s">
        <v>130</v>
      </c>
      <c r="F31" s="171" t="s">
        <v>115</v>
      </c>
      <c r="G31" s="113">
        <f t="shared" si="20"/>
        <v>0.15</v>
      </c>
      <c r="H31" s="164">
        <v>41534</v>
      </c>
      <c r="I31" s="165">
        <v>41534</v>
      </c>
      <c r="J31" s="122">
        <f t="shared" si="21"/>
        <v>0</v>
      </c>
      <c r="K31" s="123"/>
      <c r="L31" s="219">
        <f t="shared" si="22"/>
        <v>41</v>
      </c>
      <c r="M31" s="119">
        <f t="shared" si="0"/>
        <v>6.666666666666667</v>
      </c>
      <c r="N31" s="120">
        <f t="shared" si="23"/>
        <v>1214.625</v>
      </c>
      <c r="O31" s="221">
        <f t="shared" si="24"/>
        <v>8097.5</v>
      </c>
      <c r="P31" s="124">
        <f t="shared" si="25"/>
        <v>29.625</v>
      </c>
      <c r="Q31" s="158" t="s">
        <v>51</v>
      </c>
      <c r="R31" s="159">
        <v>197.5</v>
      </c>
      <c r="S31" s="160">
        <v>216.07</v>
      </c>
      <c r="T31" s="161">
        <v>185.2</v>
      </c>
      <c r="U31" s="161">
        <v>216.07</v>
      </c>
      <c r="V31" s="138">
        <f t="shared" si="1"/>
        <v>209.8</v>
      </c>
      <c r="W31" s="150">
        <f t="shared" si="2"/>
        <v>-504.30000000000047</v>
      </c>
      <c r="X31" s="140">
        <f t="shared" si="3"/>
        <v>-0.005043000000000005</v>
      </c>
      <c r="Y31" s="215">
        <f t="shared" si="4"/>
        <v>-12.300000000000011</v>
      </c>
      <c r="Z31" s="216">
        <f t="shared" si="26"/>
        <v>861.369999999999</v>
      </c>
      <c r="AA31" s="217">
        <f t="shared" si="27"/>
        <v>0.7091653802613967</v>
      </c>
      <c r="AB31" s="141">
        <f t="shared" si="5"/>
        <v>1.5097560975609736</v>
      </c>
      <c r="AC31" s="142">
        <f t="shared" si="6"/>
        <v>761.3699999999997</v>
      </c>
      <c r="AD31" s="143">
        <f t="shared" si="7"/>
        <v>18.569999999999993</v>
      </c>
      <c r="AE31" s="144">
        <f t="shared" si="8"/>
        <v>0.007613699999999997</v>
      </c>
      <c r="AF31" s="144">
        <f t="shared" si="9"/>
        <v>0.007613699999999997</v>
      </c>
      <c r="AG31" s="151">
        <f t="shared" si="10"/>
        <v>761.3699999999997</v>
      </c>
      <c r="AH31" s="152">
        <f t="shared" si="11"/>
        <v>18.569999999999993</v>
      </c>
      <c r="AI31" s="146">
        <f t="shared" si="12"/>
        <v>0</v>
      </c>
      <c r="AJ31" s="142" t="str">
        <f t="shared" si="13"/>
        <v/>
      </c>
      <c r="AK31" s="143">
        <f t="shared" si="28"/>
        <v>50</v>
      </c>
      <c r="AL31" s="143">
        <f t="shared" si="29"/>
        <v>50</v>
      </c>
      <c r="AM31" s="147">
        <f t="shared" si="30"/>
        <v>100</v>
      </c>
      <c r="AN31" s="148">
        <f t="shared" si="14"/>
        <v>8097.5</v>
      </c>
      <c r="AO31" s="184">
        <f t="shared" si="31"/>
        <v>8858.869999999999</v>
      </c>
      <c r="AP31" s="184">
        <f aca="true" t="shared" si="34" ref="AP31:AP94">IF(E31&gt;0,AO31-AN31,"")</f>
        <v>761.369999999999</v>
      </c>
      <c r="AQ31" s="149">
        <f t="shared" si="32"/>
        <v>861.369999999999</v>
      </c>
      <c r="AR31" s="179">
        <f t="shared" si="33"/>
        <v>9603.899420543285</v>
      </c>
      <c r="AS31" s="218"/>
      <c r="AT31" s="177">
        <f>IF(L31&gt;1,(R31*L31)/M31,"")</f>
        <v>1214.625</v>
      </c>
      <c r="AU31" s="99">
        <f>IF(D31&gt;0,AT31/$P$10,"")</f>
        <v>0.01214625</v>
      </c>
      <c r="AV31" s="89">
        <f>IF(L31&gt;1,(AT31*M31),"")</f>
        <v>8097.5</v>
      </c>
      <c r="AW31" s="89">
        <f>IF(L31&gt;1,(AT31/L31),"")</f>
        <v>29.625</v>
      </c>
      <c r="AX31" s="89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6" s="1" customFormat="1" ht="12.75">
      <c r="A32" s="11"/>
      <c r="B32" s="90"/>
      <c r="C32" s="194"/>
      <c r="D32" s="169"/>
      <c r="E32" s="170"/>
      <c r="F32" s="171"/>
      <c r="G32" s="113" t="str">
        <f t="shared" si="20"/>
        <v/>
      </c>
      <c r="H32" s="164"/>
      <c r="I32" s="165"/>
      <c r="J32" s="122" t="str">
        <f t="shared" si="21"/>
        <v/>
      </c>
      <c r="K32" s="123"/>
      <c r="L32" s="219" t="str">
        <f t="shared" si="22"/>
        <v/>
      </c>
      <c r="M32" s="119" t="str">
        <f t="shared" si="0"/>
        <v/>
      </c>
      <c r="N32" s="120" t="str">
        <f t="shared" si="23"/>
        <v/>
      </c>
      <c r="O32" s="221"/>
      <c r="P32" s="124" t="str">
        <f t="shared" si="25"/>
        <v/>
      </c>
      <c r="Q32" s="158"/>
      <c r="R32" s="159"/>
      <c r="S32" s="160"/>
      <c r="T32" s="161"/>
      <c r="U32" s="161"/>
      <c r="V32" s="138" t="str">
        <f t="shared" si="1"/>
        <v/>
      </c>
      <c r="W32" s="150" t="str">
        <f t="shared" si="2"/>
        <v/>
      </c>
      <c r="X32" s="140" t="str">
        <f t="shared" si="3"/>
        <v/>
      </c>
      <c r="Y32" s="215" t="str">
        <f t="shared" si="4"/>
        <v/>
      </c>
      <c r="Z32" s="216" t="str">
        <f t="shared" si="26"/>
        <v/>
      </c>
      <c r="AA32" s="217" t="str">
        <f t="shared" si="27"/>
        <v/>
      </c>
      <c r="AB32" s="141" t="str">
        <f t="shared" si="5"/>
        <v/>
      </c>
      <c r="AC32" s="142" t="str">
        <f t="shared" si="6"/>
        <v/>
      </c>
      <c r="AD32" s="143" t="str">
        <f t="shared" si="7"/>
        <v/>
      </c>
      <c r="AE32" s="144" t="str">
        <f t="shared" si="8"/>
        <v/>
      </c>
      <c r="AF32" s="144" t="str">
        <f t="shared" si="9"/>
        <v/>
      </c>
      <c r="AG32" s="151" t="str">
        <f t="shared" si="10"/>
        <v/>
      </c>
      <c r="AH32" s="152" t="str">
        <f t="shared" si="11"/>
        <v/>
      </c>
      <c r="AI32" s="146" t="str">
        <f t="shared" si="12"/>
        <v/>
      </c>
      <c r="AJ32" s="142" t="str">
        <f t="shared" si="13"/>
        <v/>
      </c>
      <c r="AK32" s="143" t="str">
        <f t="shared" si="28"/>
        <v/>
      </c>
      <c r="AL32" s="143" t="str">
        <f t="shared" si="29"/>
        <v/>
      </c>
      <c r="AM32" s="147" t="str">
        <f t="shared" si="30"/>
        <v/>
      </c>
      <c r="AN32" s="148" t="str">
        <f t="shared" si="14"/>
        <v/>
      </c>
      <c r="AO32" s="184" t="str">
        <f t="shared" si="31"/>
        <v/>
      </c>
      <c r="AP32" s="184" t="str">
        <f t="shared" si="34"/>
        <v/>
      </c>
      <c r="AQ32" s="149" t="str">
        <f t="shared" si="32"/>
        <v/>
      </c>
      <c r="AR32" s="179" t="str">
        <f t="shared" si="33"/>
        <v/>
      </c>
      <c r="AS32" s="218"/>
      <c r="AT32" s="177" t="e">
        <f aca="true" t="shared" si="35" ref="AT32:AT95">IF(L32&gt;1,(R32*L32)/M32,"")</f>
        <v>#VALUE!</v>
      </c>
      <c r="AU32" s="99" t="str">
        <f aca="true" t="shared" si="36" ref="AU32:AU95">IF(D32&gt;0,AT32/$P$10,"")</f>
        <v/>
      </c>
      <c r="AV32" s="89" t="e">
        <f aca="true" t="shared" si="37" ref="AV32:AV95">IF(L32&gt;1,(AT32*M32),"")</f>
        <v>#VALUE!</v>
      </c>
      <c r="AW32" s="89" t="e">
        <f aca="true" t="shared" si="38" ref="AW32:AW95">IF(L32&gt;1,(AT32/L32),"")</f>
        <v>#VALUE!</v>
      </c>
      <c r="AX32" s="89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6" s="1" customFormat="1" ht="12.75">
      <c r="A33" s="11"/>
      <c r="B33" s="90"/>
      <c r="C33" s="194"/>
      <c r="D33" s="169"/>
      <c r="E33" s="170"/>
      <c r="F33" s="171"/>
      <c r="G33" s="113" t="str">
        <f t="shared" si="20"/>
        <v/>
      </c>
      <c r="H33" s="164"/>
      <c r="I33" s="165"/>
      <c r="J33" s="122" t="str">
        <f t="shared" si="21"/>
        <v/>
      </c>
      <c r="K33" s="123"/>
      <c r="L33" s="219" t="str">
        <f t="shared" si="22"/>
        <v/>
      </c>
      <c r="M33" s="119" t="str">
        <f t="shared" si="0"/>
        <v/>
      </c>
      <c r="N33" s="120" t="str">
        <f t="shared" si="23"/>
        <v/>
      </c>
      <c r="O33" s="221"/>
      <c r="P33" s="124" t="str">
        <f t="shared" si="25"/>
        <v/>
      </c>
      <c r="Q33" s="158"/>
      <c r="R33" s="159"/>
      <c r="S33" s="160"/>
      <c r="T33" s="161"/>
      <c r="U33" s="161"/>
      <c r="V33" s="138" t="str">
        <f t="shared" si="1"/>
        <v/>
      </c>
      <c r="W33" s="150" t="str">
        <f t="shared" si="2"/>
        <v/>
      </c>
      <c r="X33" s="140" t="str">
        <f t="shared" si="3"/>
        <v/>
      </c>
      <c r="Y33" s="215" t="str">
        <f t="shared" si="4"/>
        <v/>
      </c>
      <c r="Z33" s="216" t="str">
        <f t="shared" si="26"/>
        <v/>
      </c>
      <c r="AA33" s="217" t="str">
        <f t="shared" si="27"/>
        <v/>
      </c>
      <c r="AB33" s="141" t="str">
        <f t="shared" si="5"/>
        <v/>
      </c>
      <c r="AC33" s="142" t="str">
        <f t="shared" si="6"/>
        <v/>
      </c>
      <c r="AD33" s="143" t="str">
        <f t="shared" si="7"/>
        <v/>
      </c>
      <c r="AE33" s="144" t="str">
        <f t="shared" si="8"/>
        <v/>
      </c>
      <c r="AF33" s="144" t="str">
        <f t="shared" si="9"/>
        <v/>
      </c>
      <c r="AG33" s="151" t="str">
        <f t="shared" si="10"/>
        <v/>
      </c>
      <c r="AH33" s="152" t="str">
        <f t="shared" si="11"/>
        <v/>
      </c>
      <c r="AI33" s="146" t="str">
        <f t="shared" si="12"/>
        <v/>
      </c>
      <c r="AJ33" s="142" t="str">
        <f t="shared" si="13"/>
        <v/>
      </c>
      <c r="AK33" s="143" t="str">
        <f t="shared" si="28"/>
        <v/>
      </c>
      <c r="AL33" s="143" t="str">
        <f t="shared" si="29"/>
        <v/>
      </c>
      <c r="AM33" s="147" t="str">
        <f t="shared" si="30"/>
        <v/>
      </c>
      <c r="AN33" s="148" t="str">
        <f t="shared" si="14"/>
        <v/>
      </c>
      <c r="AO33" s="184" t="str">
        <f t="shared" si="31"/>
        <v/>
      </c>
      <c r="AP33" s="184" t="str">
        <f t="shared" si="34"/>
        <v/>
      </c>
      <c r="AQ33" s="149" t="str">
        <f t="shared" si="32"/>
        <v/>
      </c>
      <c r="AR33" s="179" t="str">
        <f t="shared" si="33"/>
        <v/>
      </c>
      <c r="AS33" s="218"/>
      <c r="AT33" s="177" t="e">
        <f t="shared" si="35"/>
        <v>#VALUE!</v>
      </c>
      <c r="AU33" s="99" t="str">
        <f t="shared" si="36"/>
        <v/>
      </c>
      <c r="AV33" s="89" t="e">
        <f t="shared" si="37"/>
        <v>#VALUE!</v>
      </c>
      <c r="AW33" s="89" t="e">
        <f t="shared" si="38"/>
        <v>#VALUE!</v>
      </c>
      <c r="AX33" s="89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06" s="1" customFormat="1" ht="12.75">
      <c r="A34" s="11"/>
      <c r="B34" s="90"/>
      <c r="C34" s="194"/>
      <c r="D34" s="169"/>
      <c r="E34" s="170"/>
      <c r="F34" s="171"/>
      <c r="G34" s="113" t="str">
        <f t="shared" si="20"/>
        <v/>
      </c>
      <c r="H34" s="164"/>
      <c r="I34" s="165"/>
      <c r="J34" s="122" t="str">
        <f t="shared" si="21"/>
        <v/>
      </c>
      <c r="K34" s="123"/>
      <c r="L34" s="219" t="str">
        <f t="shared" si="22"/>
        <v/>
      </c>
      <c r="M34" s="119" t="str">
        <f t="shared" si="0"/>
        <v/>
      </c>
      <c r="N34" s="120" t="str">
        <f t="shared" si="23"/>
        <v/>
      </c>
      <c r="O34" s="221"/>
      <c r="P34" s="124" t="str">
        <f t="shared" si="25"/>
        <v/>
      </c>
      <c r="Q34" s="158"/>
      <c r="R34" s="159"/>
      <c r="S34" s="160"/>
      <c r="T34" s="161"/>
      <c r="U34" s="161"/>
      <c r="V34" s="138" t="str">
        <f t="shared" si="1"/>
        <v/>
      </c>
      <c r="W34" s="150" t="str">
        <f t="shared" si="2"/>
        <v/>
      </c>
      <c r="X34" s="140" t="str">
        <f t="shared" si="3"/>
        <v/>
      </c>
      <c r="Y34" s="215" t="str">
        <f t="shared" si="4"/>
        <v/>
      </c>
      <c r="Z34" s="216" t="str">
        <f t="shared" si="26"/>
        <v/>
      </c>
      <c r="AA34" s="217" t="str">
        <f t="shared" si="27"/>
        <v/>
      </c>
      <c r="AB34" s="141" t="str">
        <f t="shared" si="5"/>
        <v/>
      </c>
      <c r="AC34" s="142" t="str">
        <f t="shared" si="6"/>
        <v/>
      </c>
      <c r="AD34" s="143" t="str">
        <f t="shared" si="7"/>
        <v/>
      </c>
      <c r="AE34" s="144" t="str">
        <f t="shared" si="8"/>
        <v/>
      </c>
      <c r="AF34" s="144" t="str">
        <f t="shared" si="9"/>
        <v/>
      </c>
      <c r="AG34" s="151" t="str">
        <f t="shared" si="10"/>
        <v/>
      </c>
      <c r="AH34" s="152" t="str">
        <f t="shared" si="11"/>
        <v/>
      </c>
      <c r="AI34" s="146" t="str">
        <f t="shared" si="12"/>
        <v/>
      </c>
      <c r="AJ34" s="142" t="str">
        <f t="shared" si="13"/>
        <v/>
      </c>
      <c r="AK34" s="143" t="str">
        <f t="shared" si="28"/>
        <v/>
      </c>
      <c r="AL34" s="143" t="str">
        <f t="shared" si="29"/>
        <v/>
      </c>
      <c r="AM34" s="147" t="str">
        <f t="shared" si="30"/>
        <v/>
      </c>
      <c r="AN34" s="148" t="str">
        <f t="shared" si="14"/>
        <v/>
      </c>
      <c r="AO34" s="184" t="str">
        <f t="shared" si="31"/>
        <v/>
      </c>
      <c r="AP34" s="184" t="str">
        <f t="shared" si="34"/>
        <v/>
      </c>
      <c r="AQ34" s="149" t="str">
        <f t="shared" si="32"/>
        <v/>
      </c>
      <c r="AR34" s="179" t="str">
        <f t="shared" si="33"/>
        <v/>
      </c>
      <c r="AS34" s="218"/>
      <c r="AT34" s="177" t="e">
        <f t="shared" si="35"/>
        <v>#VALUE!</v>
      </c>
      <c r="AU34" s="99" t="str">
        <f t="shared" si="36"/>
        <v/>
      </c>
      <c r="AV34" s="89" t="e">
        <f t="shared" si="37"/>
        <v>#VALUE!</v>
      </c>
      <c r="AW34" s="89" t="e">
        <f t="shared" si="38"/>
        <v>#VALUE!</v>
      </c>
      <c r="AX34" s="89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</row>
    <row r="35" spans="1:106" s="60" customFormat="1" ht="12.75">
      <c r="A35" s="11"/>
      <c r="B35" s="90"/>
      <c r="C35" s="194"/>
      <c r="D35" s="169"/>
      <c r="E35" s="170"/>
      <c r="F35" s="171"/>
      <c r="G35" s="113" t="str">
        <f t="shared" si="20"/>
        <v/>
      </c>
      <c r="H35" s="164"/>
      <c r="I35" s="165"/>
      <c r="J35" s="122" t="str">
        <f t="shared" si="21"/>
        <v/>
      </c>
      <c r="K35" s="123"/>
      <c r="L35" s="219" t="str">
        <f t="shared" si="22"/>
        <v/>
      </c>
      <c r="M35" s="119" t="str">
        <f t="shared" si="0"/>
        <v/>
      </c>
      <c r="N35" s="120" t="str">
        <f t="shared" si="23"/>
        <v/>
      </c>
      <c r="O35" s="221"/>
      <c r="P35" s="124" t="str">
        <f t="shared" si="25"/>
        <v/>
      </c>
      <c r="Q35" s="158"/>
      <c r="R35" s="159"/>
      <c r="S35" s="160"/>
      <c r="T35" s="161"/>
      <c r="U35" s="161"/>
      <c r="V35" s="138" t="str">
        <f t="shared" si="1"/>
        <v/>
      </c>
      <c r="W35" s="150" t="str">
        <f t="shared" si="2"/>
        <v/>
      </c>
      <c r="X35" s="140" t="str">
        <f t="shared" si="3"/>
        <v/>
      </c>
      <c r="Y35" s="215" t="str">
        <f t="shared" si="4"/>
        <v/>
      </c>
      <c r="Z35" s="216" t="str">
        <f t="shared" si="26"/>
        <v/>
      </c>
      <c r="AA35" s="217" t="str">
        <f t="shared" si="27"/>
        <v/>
      </c>
      <c r="AB35" s="141" t="str">
        <f t="shared" si="5"/>
        <v/>
      </c>
      <c r="AC35" s="142" t="str">
        <f t="shared" si="6"/>
        <v/>
      </c>
      <c r="AD35" s="143" t="str">
        <f t="shared" si="7"/>
        <v/>
      </c>
      <c r="AE35" s="144" t="str">
        <f t="shared" si="8"/>
        <v/>
      </c>
      <c r="AF35" s="144" t="str">
        <f t="shared" si="9"/>
        <v/>
      </c>
      <c r="AG35" s="151" t="str">
        <f t="shared" si="10"/>
        <v/>
      </c>
      <c r="AH35" s="152" t="str">
        <f t="shared" si="11"/>
        <v/>
      </c>
      <c r="AI35" s="146" t="str">
        <f t="shared" si="12"/>
        <v/>
      </c>
      <c r="AJ35" s="142" t="str">
        <f t="shared" si="13"/>
        <v/>
      </c>
      <c r="AK35" s="143" t="str">
        <f t="shared" si="28"/>
        <v/>
      </c>
      <c r="AL35" s="143" t="str">
        <f t="shared" si="29"/>
        <v/>
      </c>
      <c r="AM35" s="147" t="str">
        <f t="shared" si="30"/>
        <v/>
      </c>
      <c r="AN35" s="148" t="str">
        <f t="shared" si="14"/>
        <v/>
      </c>
      <c r="AO35" s="184" t="str">
        <f t="shared" si="31"/>
        <v/>
      </c>
      <c r="AP35" s="184" t="str">
        <f t="shared" si="34"/>
        <v/>
      </c>
      <c r="AQ35" s="149" t="str">
        <f t="shared" si="32"/>
        <v/>
      </c>
      <c r="AR35" s="179" t="str">
        <f t="shared" si="33"/>
        <v/>
      </c>
      <c r="AS35" s="218"/>
      <c r="AT35" s="177" t="e">
        <f t="shared" si="35"/>
        <v>#VALUE!</v>
      </c>
      <c r="AU35" s="99" t="str">
        <f t="shared" si="36"/>
        <v/>
      </c>
      <c r="AV35" s="89" t="e">
        <f t="shared" si="37"/>
        <v>#VALUE!</v>
      </c>
      <c r="AW35" s="89" t="e">
        <f t="shared" si="38"/>
        <v>#VALUE!</v>
      </c>
      <c r="AX35" s="89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1:106" s="60" customFormat="1" ht="12.75">
      <c r="A36" s="11"/>
      <c r="B36" s="90"/>
      <c r="C36" s="194"/>
      <c r="D36" s="169"/>
      <c r="E36" s="170"/>
      <c r="F36" s="171"/>
      <c r="G36" s="113" t="str">
        <f t="shared" si="20"/>
        <v/>
      </c>
      <c r="H36" s="164"/>
      <c r="I36" s="165"/>
      <c r="J36" s="122" t="str">
        <f t="shared" si="21"/>
        <v/>
      </c>
      <c r="K36" s="123"/>
      <c r="L36" s="219" t="str">
        <f t="shared" si="22"/>
        <v/>
      </c>
      <c r="M36" s="119" t="str">
        <f t="shared" si="0"/>
        <v/>
      </c>
      <c r="N36" s="120" t="str">
        <f t="shared" si="23"/>
        <v/>
      </c>
      <c r="O36" s="221"/>
      <c r="P36" s="124" t="str">
        <f t="shared" si="25"/>
        <v/>
      </c>
      <c r="Q36" s="158"/>
      <c r="R36" s="159"/>
      <c r="S36" s="160"/>
      <c r="T36" s="161"/>
      <c r="U36" s="161"/>
      <c r="V36" s="138" t="str">
        <f t="shared" si="1"/>
        <v/>
      </c>
      <c r="W36" s="150" t="str">
        <f t="shared" si="2"/>
        <v/>
      </c>
      <c r="X36" s="140" t="str">
        <f t="shared" si="3"/>
        <v/>
      </c>
      <c r="Y36" s="215" t="str">
        <f t="shared" si="4"/>
        <v/>
      </c>
      <c r="Z36" s="216" t="str">
        <f t="shared" si="26"/>
        <v/>
      </c>
      <c r="AA36" s="217" t="str">
        <f t="shared" si="27"/>
        <v/>
      </c>
      <c r="AB36" s="141" t="str">
        <f t="shared" si="5"/>
        <v/>
      </c>
      <c r="AC36" s="142" t="str">
        <f t="shared" si="6"/>
        <v/>
      </c>
      <c r="AD36" s="143" t="str">
        <f t="shared" si="7"/>
        <v/>
      </c>
      <c r="AE36" s="144" t="str">
        <f t="shared" si="8"/>
        <v/>
      </c>
      <c r="AF36" s="144" t="str">
        <f t="shared" si="9"/>
        <v/>
      </c>
      <c r="AG36" s="151" t="str">
        <f t="shared" si="10"/>
        <v/>
      </c>
      <c r="AH36" s="152" t="str">
        <f t="shared" si="11"/>
        <v/>
      </c>
      <c r="AI36" s="146" t="str">
        <f t="shared" si="12"/>
        <v/>
      </c>
      <c r="AJ36" s="142" t="str">
        <f t="shared" si="13"/>
        <v/>
      </c>
      <c r="AK36" s="143" t="str">
        <f t="shared" si="28"/>
        <v/>
      </c>
      <c r="AL36" s="143" t="str">
        <f t="shared" si="29"/>
        <v/>
      </c>
      <c r="AM36" s="147" t="str">
        <f t="shared" si="30"/>
        <v/>
      </c>
      <c r="AN36" s="148" t="str">
        <f t="shared" si="14"/>
        <v/>
      </c>
      <c r="AO36" s="184" t="str">
        <f t="shared" si="31"/>
        <v/>
      </c>
      <c r="AP36" s="184" t="str">
        <f t="shared" si="34"/>
        <v/>
      </c>
      <c r="AQ36" s="149" t="str">
        <f t="shared" si="32"/>
        <v/>
      </c>
      <c r="AR36" s="179" t="str">
        <f t="shared" si="33"/>
        <v/>
      </c>
      <c r="AS36" s="218"/>
      <c r="AT36" s="177" t="e">
        <f t="shared" si="35"/>
        <v>#VALUE!</v>
      </c>
      <c r="AU36" s="99" t="str">
        <f t="shared" si="36"/>
        <v/>
      </c>
      <c r="AV36" s="89" t="e">
        <f t="shared" si="37"/>
        <v>#VALUE!</v>
      </c>
      <c r="AW36" s="89" t="e">
        <f t="shared" si="38"/>
        <v>#VALUE!</v>
      </c>
      <c r="AX36" s="89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</row>
    <row r="37" spans="1:106" s="60" customFormat="1" ht="12.75">
      <c r="A37" s="11"/>
      <c r="B37" s="90"/>
      <c r="C37" s="194"/>
      <c r="D37" s="169"/>
      <c r="E37" s="170"/>
      <c r="F37" s="171"/>
      <c r="G37" s="113" t="str">
        <f t="shared" si="20"/>
        <v/>
      </c>
      <c r="H37" s="164"/>
      <c r="I37" s="165"/>
      <c r="J37" s="122" t="str">
        <f t="shared" si="21"/>
        <v/>
      </c>
      <c r="K37" s="123"/>
      <c r="L37" s="219" t="str">
        <f t="shared" si="22"/>
        <v/>
      </c>
      <c r="M37" s="119" t="str">
        <f t="shared" si="0"/>
        <v/>
      </c>
      <c r="N37" s="120" t="str">
        <f t="shared" si="23"/>
        <v/>
      </c>
      <c r="O37" s="221"/>
      <c r="P37" s="124" t="str">
        <f t="shared" si="25"/>
        <v/>
      </c>
      <c r="Q37" s="158"/>
      <c r="R37" s="159"/>
      <c r="S37" s="160"/>
      <c r="T37" s="161"/>
      <c r="U37" s="161"/>
      <c r="V37" s="138" t="str">
        <f t="shared" si="1"/>
        <v/>
      </c>
      <c r="W37" s="150" t="str">
        <f t="shared" si="2"/>
        <v/>
      </c>
      <c r="X37" s="140" t="str">
        <f t="shared" si="3"/>
        <v/>
      </c>
      <c r="Y37" s="215" t="str">
        <f t="shared" si="4"/>
        <v/>
      </c>
      <c r="Z37" s="216" t="str">
        <f t="shared" si="26"/>
        <v/>
      </c>
      <c r="AA37" s="217" t="str">
        <f t="shared" si="27"/>
        <v/>
      </c>
      <c r="AB37" s="141" t="str">
        <f t="shared" si="5"/>
        <v/>
      </c>
      <c r="AC37" s="142" t="str">
        <f t="shared" si="6"/>
        <v/>
      </c>
      <c r="AD37" s="143" t="str">
        <f t="shared" si="7"/>
        <v/>
      </c>
      <c r="AE37" s="144" t="str">
        <f t="shared" si="8"/>
        <v/>
      </c>
      <c r="AF37" s="144" t="str">
        <f t="shared" si="9"/>
        <v/>
      </c>
      <c r="AG37" s="151" t="str">
        <f t="shared" si="10"/>
        <v/>
      </c>
      <c r="AH37" s="152" t="str">
        <f t="shared" si="11"/>
        <v/>
      </c>
      <c r="AI37" s="146" t="str">
        <f t="shared" si="12"/>
        <v/>
      </c>
      <c r="AJ37" s="142" t="str">
        <f t="shared" si="13"/>
        <v/>
      </c>
      <c r="AK37" s="143" t="str">
        <f t="shared" si="28"/>
        <v/>
      </c>
      <c r="AL37" s="143" t="str">
        <f t="shared" si="29"/>
        <v/>
      </c>
      <c r="AM37" s="147" t="str">
        <f t="shared" si="30"/>
        <v/>
      </c>
      <c r="AN37" s="148" t="str">
        <f t="shared" si="14"/>
        <v/>
      </c>
      <c r="AO37" s="184" t="str">
        <f t="shared" si="31"/>
        <v/>
      </c>
      <c r="AP37" s="184" t="str">
        <f t="shared" si="34"/>
        <v/>
      </c>
      <c r="AQ37" s="149" t="str">
        <f t="shared" si="32"/>
        <v/>
      </c>
      <c r="AR37" s="179" t="str">
        <f t="shared" si="33"/>
        <v/>
      </c>
      <c r="AS37" s="218"/>
      <c r="AT37" s="177" t="e">
        <f t="shared" si="35"/>
        <v>#VALUE!</v>
      </c>
      <c r="AU37" s="99" t="str">
        <f t="shared" si="36"/>
        <v/>
      </c>
      <c r="AV37" s="89" t="e">
        <f t="shared" si="37"/>
        <v>#VALUE!</v>
      </c>
      <c r="AW37" s="89" t="e">
        <f t="shared" si="38"/>
        <v>#VALUE!</v>
      </c>
      <c r="AX37" s="89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06" s="60" customFormat="1" ht="12.75">
      <c r="A38" s="11"/>
      <c r="B38" s="90"/>
      <c r="C38" s="194"/>
      <c r="D38" s="169"/>
      <c r="E38" s="170"/>
      <c r="F38" s="171"/>
      <c r="G38" s="113" t="str">
        <f t="shared" si="20"/>
        <v/>
      </c>
      <c r="H38" s="164"/>
      <c r="I38" s="165"/>
      <c r="J38" s="122" t="str">
        <f t="shared" si="21"/>
        <v/>
      </c>
      <c r="K38" s="123"/>
      <c r="L38" s="219" t="str">
        <f t="shared" si="22"/>
        <v/>
      </c>
      <c r="M38" s="119" t="str">
        <f t="shared" si="0"/>
        <v/>
      </c>
      <c r="N38" s="120" t="str">
        <f t="shared" si="23"/>
        <v/>
      </c>
      <c r="O38" s="221"/>
      <c r="P38" s="124" t="str">
        <f t="shared" si="25"/>
        <v/>
      </c>
      <c r="Q38" s="158"/>
      <c r="R38" s="159"/>
      <c r="S38" s="160"/>
      <c r="T38" s="161"/>
      <c r="U38" s="161"/>
      <c r="V38" s="138" t="str">
        <f t="shared" si="1"/>
        <v/>
      </c>
      <c r="W38" s="150" t="str">
        <f t="shared" si="2"/>
        <v/>
      </c>
      <c r="X38" s="140" t="str">
        <f t="shared" si="3"/>
        <v/>
      </c>
      <c r="Y38" s="215" t="str">
        <f t="shared" si="4"/>
        <v/>
      </c>
      <c r="Z38" s="216" t="str">
        <f t="shared" si="26"/>
        <v/>
      </c>
      <c r="AA38" s="217" t="str">
        <f t="shared" si="27"/>
        <v/>
      </c>
      <c r="AB38" s="141" t="str">
        <f t="shared" si="5"/>
        <v/>
      </c>
      <c r="AC38" s="142" t="str">
        <f t="shared" si="6"/>
        <v/>
      </c>
      <c r="AD38" s="143" t="str">
        <f t="shared" si="7"/>
        <v/>
      </c>
      <c r="AE38" s="144" t="str">
        <f t="shared" si="8"/>
        <v/>
      </c>
      <c r="AF38" s="144" t="str">
        <f t="shared" si="9"/>
        <v/>
      </c>
      <c r="AG38" s="151" t="str">
        <f t="shared" si="10"/>
        <v/>
      </c>
      <c r="AH38" s="152" t="str">
        <f t="shared" si="11"/>
        <v/>
      </c>
      <c r="AI38" s="146" t="str">
        <f t="shared" si="12"/>
        <v/>
      </c>
      <c r="AJ38" s="142" t="str">
        <f t="shared" si="13"/>
        <v/>
      </c>
      <c r="AK38" s="143" t="str">
        <f t="shared" si="28"/>
        <v/>
      </c>
      <c r="AL38" s="143" t="str">
        <f t="shared" si="29"/>
        <v/>
      </c>
      <c r="AM38" s="147" t="str">
        <f t="shared" si="30"/>
        <v/>
      </c>
      <c r="AN38" s="148" t="str">
        <f t="shared" si="14"/>
        <v/>
      </c>
      <c r="AO38" s="184" t="str">
        <f t="shared" si="31"/>
        <v/>
      </c>
      <c r="AP38" s="184" t="str">
        <f t="shared" si="34"/>
        <v/>
      </c>
      <c r="AQ38" s="149" t="str">
        <f t="shared" si="32"/>
        <v/>
      </c>
      <c r="AR38" s="179" t="str">
        <f t="shared" si="33"/>
        <v/>
      </c>
      <c r="AS38" s="218"/>
      <c r="AT38" s="177" t="e">
        <f t="shared" si="35"/>
        <v>#VALUE!</v>
      </c>
      <c r="AU38" s="99" t="str">
        <f t="shared" si="36"/>
        <v/>
      </c>
      <c r="AV38" s="89" t="e">
        <f t="shared" si="37"/>
        <v>#VALUE!</v>
      </c>
      <c r="AW38" s="89" t="e">
        <f t="shared" si="38"/>
        <v>#VALUE!</v>
      </c>
      <c r="AX38" s="89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6" s="60" customFormat="1" ht="12.75">
      <c r="A39" s="11"/>
      <c r="B39" s="90"/>
      <c r="C39" s="194"/>
      <c r="D39" s="169"/>
      <c r="E39" s="170"/>
      <c r="F39" s="171"/>
      <c r="G39" s="113" t="str">
        <f t="shared" si="20"/>
        <v/>
      </c>
      <c r="H39" s="164"/>
      <c r="I39" s="165"/>
      <c r="J39" s="122" t="str">
        <f t="shared" si="21"/>
        <v/>
      </c>
      <c r="K39" s="123"/>
      <c r="L39" s="219" t="str">
        <f t="shared" si="22"/>
        <v/>
      </c>
      <c r="M39" s="119" t="str">
        <f t="shared" si="0"/>
        <v/>
      </c>
      <c r="N39" s="120" t="str">
        <f t="shared" si="23"/>
        <v/>
      </c>
      <c r="O39" s="221"/>
      <c r="P39" s="124" t="str">
        <f t="shared" si="25"/>
        <v/>
      </c>
      <c r="Q39" s="158"/>
      <c r="R39" s="159"/>
      <c r="S39" s="160"/>
      <c r="T39" s="161"/>
      <c r="U39" s="161"/>
      <c r="V39" s="138" t="str">
        <f t="shared" si="1"/>
        <v/>
      </c>
      <c r="W39" s="150" t="str">
        <f t="shared" si="2"/>
        <v/>
      </c>
      <c r="X39" s="140" t="str">
        <f t="shared" si="3"/>
        <v/>
      </c>
      <c r="Y39" s="215" t="str">
        <f t="shared" si="4"/>
        <v/>
      </c>
      <c r="Z39" s="216" t="str">
        <f t="shared" si="26"/>
        <v/>
      </c>
      <c r="AA39" s="217" t="str">
        <f t="shared" si="27"/>
        <v/>
      </c>
      <c r="AB39" s="141" t="str">
        <f t="shared" si="5"/>
        <v/>
      </c>
      <c r="AC39" s="142" t="str">
        <f t="shared" si="6"/>
        <v/>
      </c>
      <c r="AD39" s="143" t="str">
        <f t="shared" si="7"/>
        <v/>
      </c>
      <c r="AE39" s="144" t="str">
        <f t="shared" si="8"/>
        <v/>
      </c>
      <c r="AF39" s="144" t="str">
        <f t="shared" si="9"/>
        <v/>
      </c>
      <c r="AG39" s="151" t="str">
        <f t="shared" si="10"/>
        <v/>
      </c>
      <c r="AH39" s="152" t="str">
        <f t="shared" si="11"/>
        <v/>
      </c>
      <c r="AI39" s="146" t="str">
        <f t="shared" si="12"/>
        <v/>
      </c>
      <c r="AJ39" s="142" t="str">
        <f t="shared" si="13"/>
        <v/>
      </c>
      <c r="AK39" s="143" t="str">
        <f t="shared" si="28"/>
        <v/>
      </c>
      <c r="AL39" s="143" t="str">
        <f t="shared" si="29"/>
        <v/>
      </c>
      <c r="AM39" s="147" t="str">
        <f t="shared" si="30"/>
        <v/>
      </c>
      <c r="AN39" s="148" t="str">
        <f t="shared" si="14"/>
        <v/>
      </c>
      <c r="AO39" s="184" t="str">
        <f t="shared" si="31"/>
        <v/>
      </c>
      <c r="AP39" s="184" t="str">
        <f t="shared" si="34"/>
        <v/>
      </c>
      <c r="AQ39" s="149" t="str">
        <f t="shared" si="32"/>
        <v/>
      </c>
      <c r="AR39" s="179" t="str">
        <f t="shared" si="33"/>
        <v/>
      </c>
      <c r="AS39" s="218"/>
      <c r="AT39" s="177" t="e">
        <f t="shared" si="35"/>
        <v>#VALUE!</v>
      </c>
      <c r="AU39" s="99" t="str">
        <f t="shared" si="36"/>
        <v/>
      </c>
      <c r="AV39" s="89" t="e">
        <f t="shared" si="37"/>
        <v>#VALUE!</v>
      </c>
      <c r="AW39" s="89" t="e">
        <f t="shared" si="38"/>
        <v>#VALUE!</v>
      </c>
      <c r="AX39" s="89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106" s="60" customFormat="1" ht="12.75">
      <c r="A40" s="11"/>
      <c r="B40" s="90"/>
      <c r="C40" s="194"/>
      <c r="D40" s="169"/>
      <c r="E40" s="170"/>
      <c r="F40" s="171"/>
      <c r="G40" s="113" t="str">
        <f t="shared" si="20"/>
        <v/>
      </c>
      <c r="H40" s="164"/>
      <c r="I40" s="165"/>
      <c r="J40" s="122" t="str">
        <f t="shared" si="21"/>
        <v/>
      </c>
      <c r="K40" s="123"/>
      <c r="L40" s="219" t="str">
        <f t="shared" si="22"/>
        <v/>
      </c>
      <c r="M40" s="119" t="str">
        <f t="shared" si="0"/>
        <v/>
      </c>
      <c r="N40" s="120" t="str">
        <f t="shared" si="23"/>
        <v/>
      </c>
      <c r="O40" s="221"/>
      <c r="P40" s="124" t="str">
        <f t="shared" si="25"/>
        <v/>
      </c>
      <c r="Q40" s="158"/>
      <c r="R40" s="159"/>
      <c r="S40" s="160"/>
      <c r="T40" s="161"/>
      <c r="U40" s="161"/>
      <c r="V40" s="138" t="str">
        <f t="shared" si="1"/>
        <v/>
      </c>
      <c r="W40" s="150" t="str">
        <f t="shared" si="2"/>
        <v/>
      </c>
      <c r="X40" s="140" t="str">
        <f t="shared" si="3"/>
        <v/>
      </c>
      <c r="Y40" s="215" t="str">
        <f t="shared" si="4"/>
        <v/>
      </c>
      <c r="Z40" s="216" t="str">
        <f t="shared" si="26"/>
        <v/>
      </c>
      <c r="AA40" s="217" t="str">
        <f t="shared" si="27"/>
        <v/>
      </c>
      <c r="AB40" s="141" t="str">
        <f t="shared" si="5"/>
        <v/>
      </c>
      <c r="AC40" s="142" t="str">
        <f t="shared" si="6"/>
        <v/>
      </c>
      <c r="AD40" s="143" t="str">
        <f t="shared" si="7"/>
        <v/>
      </c>
      <c r="AE40" s="144" t="str">
        <f t="shared" si="8"/>
        <v/>
      </c>
      <c r="AF40" s="144" t="str">
        <f t="shared" si="9"/>
        <v/>
      </c>
      <c r="AG40" s="151" t="str">
        <f t="shared" si="10"/>
        <v/>
      </c>
      <c r="AH40" s="152" t="str">
        <f t="shared" si="11"/>
        <v/>
      </c>
      <c r="AI40" s="146" t="str">
        <f t="shared" si="12"/>
        <v/>
      </c>
      <c r="AJ40" s="142" t="str">
        <f t="shared" si="13"/>
        <v/>
      </c>
      <c r="AK40" s="143" t="str">
        <f t="shared" si="28"/>
        <v/>
      </c>
      <c r="AL40" s="143" t="str">
        <f t="shared" si="29"/>
        <v/>
      </c>
      <c r="AM40" s="147" t="str">
        <f t="shared" si="30"/>
        <v/>
      </c>
      <c r="AN40" s="148" t="str">
        <f t="shared" si="14"/>
        <v/>
      </c>
      <c r="AO40" s="184" t="str">
        <f t="shared" si="31"/>
        <v/>
      </c>
      <c r="AP40" s="184" t="str">
        <f t="shared" si="34"/>
        <v/>
      </c>
      <c r="AQ40" s="149" t="str">
        <f t="shared" si="32"/>
        <v/>
      </c>
      <c r="AR40" s="179" t="str">
        <f t="shared" si="33"/>
        <v/>
      </c>
      <c r="AS40" s="218"/>
      <c r="AT40" s="177" t="e">
        <f t="shared" si="35"/>
        <v>#VALUE!</v>
      </c>
      <c r="AU40" s="99" t="str">
        <f t="shared" si="36"/>
        <v/>
      </c>
      <c r="AV40" s="89" t="e">
        <f t="shared" si="37"/>
        <v>#VALUE!</v>
      </c>
      <c r="AW40" s="89" t="e">
        <f t="shared" si="38"/>
        <v>#VALUE!</v>
      </c>
      <c r="AX40" s="89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</row>
    <row r="41" spans="1:106" s="60" customFormat="1" ht="12.75">
      <c r="A41" s="11"/>
      <c r="B41" s="90"/>
      <c r="C41" s="194"/>
      <c r="D41" s="169"/>
      <c r="E41" s="170"/>
      <c r="F41" s="171"/>
      <c r="G41" s="113" t="str">
        <f t="shared" si="20"/>
        <v/>
      </c>
      <c r="H41" s="164"/>
      <c r="I41" s="165"/>
      <c r="J41" s="122" t="str">
        <f t="shared" si="21"/>
        <v/>
      </c>
      <c r="K41" s="123"/>
      <c r="L41" s="219" t="str">
        <f t="shared" si="22"/>
        <v/>
      </c>
      <c r="M41" s="119" t="str">
        <f t="shared" si="0"/>
        <v/>
      </c>
      <c r="N41" s="120" t="str">
        <f t="shared" si="23"/>
        <v/>
      </c>
      <c r="O41" s="221"/>
      <c r="P41" s="124" t="str">
        <f t="shared" si="25"/>
        <v/>
      </c>
      <c r="Q41" s="158"/>
      <c r="R41" s="159"/>
      <c r="S41" s="160"/>
      <c r="T41" s="161"/>
      <c r="U41" s="161"/>
      <c r="V41" s="138" t="str">
        <f t="shared" si="1"/>
        <v/>
      </c>
      <c r="W41" s="150" t="str">
        <f t="shared" si="2"/>
        <v/>
      </c>
      <c r="X41" s="140" t="str">
        <f t="shared" si="3"/>
        <v/>
      </c>
      <c r="Y41" s="215" t="str">
        <f t="shared" si="4"/>
        <v/>
      </c>
      <c r="Z41" s="216" t="str">
        <f t="shared" si="26"/>
        <v/>
      </c>
      <c r="AA41" s="217" t="str">
        <f t="shared" si="27"/>
        <v/>
      </c>
      <c r="AB41" s="141" t="str">
        <f t="shared" si="5"/>
        <v/>
      </c>
      <c r="AC41" s="142" t="str">
        <f t="shared" si="6"/>
        <v/>
      </c>
      <c r="AD41" s="143" t="str">
        <f t="shared" si="7"/>
        <v/>
      </c>
      <c r="AE41" s="144" t="str">
        <f t="shared" si="8"/>
        <v/>
      </c>
      <c r="AF41" s="144" t="str">
        <f t="shared" si="9"/>
        <v/>
      </c>
      <c r="AG41" s="151" t="str">
        <f t="shared" si="10"/>
        <v/>
      </c>
      <c r="AH41" s="152" t="str">
        <f t="shared" si="11"/>
        <v/>
      </c>
      <c r="AI41" s="146" t="str">
        <f t="shared" si="12"/>
        <v/>
      </c>
      <c r="AJ41" s="142" t="str">
        <f t="shared" si="13"/>
        <v/>
      </c>
      <c r="AK41" s="143" t="str">
        <f t="shared" si="28"/>
        <v/>
      </c>
      <c r="AL41" s="143" t="str">
        <f t="shared" si="29"/>
        <v/>
      </c>
      <c r="AM41" s="147" t="str">
        <f t="shared" si="30"/>
        <v/>
      </c>
      <c r="AN41" s="148" t="str">
        <f t="shared" si="14"/>
        <v/>
      </c>
      <c r="AO41" s="184" t="str">
        <f t="shared" si="31"/>
        <v/>
      </c>
      <c r="AP41" s="184" t="str">
        <f t="shared" si="34"/>
        <v/>
      </c>
      <c r="AQ41" s="149" t="str">
        <f t="shared" si="32"/>
        <v/>
      </c>
      <c r="AR41" s="179" t="str">
        <f t="shared" si="33"/>
        <v/>
      </c>
      <c r="AS41" s="218"/>
      <c r="AT41" s="177" t="e">
        <f t="shared" si="35"/>
        <v>#VALUE!</v>
      </c>
      <c r="AU41" s="99" t="str">
        <f t="shared" si="36"/>
        <v/>
      </c>
      <c r="AV41" s="89" t="e">
        <f t="shared" si="37"/>
        <v>#VALUE!</v>
      </c>
      <c r="AW41" s="89" t="e">
        <f t="shared" si="38"/>
        <v>#VALUE!</v>
      </c>
      <c r="AX41" s="89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</row>
    <row r="42" spans="1:106" s="60" customFormat="1" ht="12.75">
      <c r="A42" s="11"/>
      <c r="B42" s="90"/>
      <c r="C42" s="194"/>
      <c r="D42" s="169"/>
      <c r="E42" s="170"/>
      <c r="F42" s="171"/>
      <c r="G42" s="113" t="str">
        <f t="shared" si="20"/>
        <v/>
      </c>
      <c r="H42" s="164"/>
      <c r="I42" s="165"/>
      <c r="J42" s="122" t="str">
        <f t="shared" si="21"/>
        <v/>
      </c>
      <c r="K42" s="123"/>
      <c r="L42" s="219" t="str">
        <f t="shared" si="22"/>
        <v/>
      </c>
      <c r="M42" s="119" t="str">
        <f t="shared" si="0"/>
        <v/>
      </c>
      <c r="N42" s="120" t="str">
        <f t="shared" si="23"/>
        <v/>
      </c>
      <c r="O42" s="221"/>
      <c r="P42" s="124" t="str">
        <f t="shared" si="25"/>
        <v/>
      </c>
      <c r="Q42" s="158"/>
      <c r="R42" s="159"/>
      <c r="S42" s="160"/>
      <c r="T42" s="161"/>
      <c r="U42" s="161"/>
      <c r="V42" s="138" t="str">
        <f t="shared" si="1"/>
        <v/>
      </c>
      <c r="W42" s="150" t="str">
        <f t="shared" si="2"/>
        <v/>
      </c>
      <c r="X42" s="140" t="str">
        <f t="shared" si="3"/>
        <v/>
      </c>
      <c r="Y42" s="215" t="str">
        <f t="shared" si="4"/>
        <v/>
      </c>
      <c r="Z42" s="216" t="str">
        <f t="shared" si="26"/>
        <v/>
      </c>
      <c r="AA42" s="217" t="str">
        <f t="shared" si="27"/>
        <v/>
      </c>
      <c r="AB42" s="141" t="str">
        <f t="shared" si="5"/>
        <v/>
      </c>
      <c r="AC42" s="142" t="str">
        <f t="shared" si="6"/>
        <v/>
      </c>
      <c r="AD42" s="143" t="str">
        <f t="shared" si="7"/>
        <v/>
      </c>
      <c r="AE42" s="144" t="str">
        <f t="shared" si="8"/>
        <v/>
      </c>
      <c r="AF42" s="144" t="str">
        <f t="shared" si="9"/>
        <v/>
      </c>
      <c r="AG42" s="151" t="str">
        <f t="shared" si="10"/>
        <v/>
      </c>
      <c r="AH42" s="152" t="str">
        <f t="shared" si="11"/>
        <v/>
      </c>
      <c r="AI42" s="146" t="str">
        <f t="shared" si="12"/>
        <v/>
      </c>
      <c r="AJ42" s="142" t="str">
        <f t="shared" si="13"/>
        <v/>
      </c>
      <c r="AK42" s="143" t="str">
        <f t="shared" si="28"/>
        <v/>
      </c>
      <c r="AL42" s="143" t="str">
        <f t="shared" si="29"/>
        <v/>
      </c>
      <c r="AM42" s="147" t="str">
        <f t="shared" si="30"/>
        <v/>
      </c>
      <c r="AN42" s="148" t="str">
        <f t="shared" si="14"/>
        <v/>
      </c>
      <c r="AO42" s="184" t="str">
        <f t="shared" si="31"/>
        <v/>
      </c>
      <c r="AP42" s="184" t="str">
        <f t="shared" si="34"/>
        <v/>
      </c>
      <c r="AQ42" s="149" t="str">
        <f t="shared" si="32"/>
        <v/>
      </c>
      <c r="AR42" s="179" t="str">
        <f t="shared" si="33"/>
        <v/>
      </c>
      <c r="AS42" s="218"/>
      <c r="AT42" s="177" t="e">
        <f t="shared" si="35"/>
        <v>#VALUE!</v>
      </c>
      <c r="AU42" s="99" t="str">
        <f t="shared" si="36"/>
        <v/>
      </c>
      <c r="AV42" s="89" t="e">
        <f t="shared" si="37"/>
        <v>#VALUE!</v>
      </c>
      <c r="AW42" s="89" t="e">
        <f t="shared" si="38"/>
        <v>#VALUE!</v>
      </c>
      <c r="AX42" s="89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</row>
    <row r="43" spans="1:106" s="60" customFormat="1" ht="12.75">
      <c r="A43" s="11"/>
      <c r="B43" s="90"/>
      <c r="C43" s="194"/>
      <c r="D43" s="169"/>
      <c r="E43" s="170"/>
      <c r="F43" s="171"/>
      <c r="G43" s="113" t="str">
        <f t="shared" si="20"/>
        <v/>
      </c>
      <c r="H43" s="164"/>
      <c r="I43" s="165"/>
      <c r="J43" s="122" t="str">
        <f t="shared" si="21"/>
        <v/>
      </c>
      <c r="K43" s="123"/>
      <c r="L43" s="219" t="str">
        <f t="shared" si="22"/>
        <v/>
      </c>
      <c r="M43" s="119" t="str">
        <f t="shared" si="0"/>
        <v/>
      </c>
      <c r="N43" s="120" t="str">
        <f t="shared" si="23"/>
        <v/>
      </c>
      <c r="O43" s="221"/>
      <c r="P43" s="124" t="str">
        <f t="shared" si="25"/>
        <v/>
      </c>
      <c r="Q43" s="158"/>
      <c r="R43" s="159"/>
      <c r="S43" s="160"/>
      <c r="T43" s="161"/>
      <c r="U43" s="161"/>
      <c r="V43" s="138" t="str">
        <f t="shared" si="1"/>
        <v/>
      </c>
      <c r="W43" s="150" t="str">
        <f t="shared" si="2"/>
        <v/>
      </c>
      <c r="X43" s="140" t="str">
        <f t="shared" si="3"/>
        <v/>
      </c>
      <c r="Y43" s="215" t="str">
        <f t="shared" si="4"/>
        <v/>
      </c>
      <c r="Z43" s="216" t="str">
        <f t="shared" si="26"/>
        <v/>
      </c>
      <c r="AA43" s="217" t="str">
        <f t="shared" si="27"/>
        <v/>
      </c>
      <c r="AB43" s="141" t="str">
        <f t="shared" si="5"/>
        <v/>
      </c>
      <c r="AC43" s="142" t="str">
        <f t="shared" si="6"/>
        <v/>
      </c>
      <c r="AD43" s="143" t="str">
        <f t="shared" si="7"/>
        <v/>
      </c>
      <c r="AE43" s="144" t="str">
        <f t="shared" si="8"/>
        <v/>
      </c>
      <c r="AF43" s="144" t="str">
        <f t="shared" si="9"/>
        <v/>
      </c>
      <c r="AG43" s="151" t="str">
        <f t="shared" si="10"/>
        <v/>
      </c>
      <c r="AH43" s="152" t="str">
        <f t="shared" si="11"/>
        <v/>
      </c>
      <c r="AI43" s="146" t="str">
        <f t="shared" si="12"/>
        <v/>
      </c>
      <c r="AJ43" s="142" t="str">
        <f t="shared" si="13"/>
        <v/>
      </c>
      <c r="AK43" s="143" t="str">
        <f t="shared" si="28"/>
        <v/>
      </c>
      <c r="AL43" s="143" t="str">
        <f t="shared" si="29"/>
        <v/>
      </c>
      <c r="AM43" s="147" t="str">
        <f t="shared" si="30"/>
        <v/>
      </c>
      <c r="AN43" s="148" t="str">
        <f t="shared" si="14"/>
        <v/>
      </c>
      <c r="AO43" s="184" t="str">
        <f t="shared" si="31"/>
        <v/>
      </c>
      <c r="AP43" s="184" t="str">
        <f t="shared" si="34"/>
        <v/>
      </c>
      <c r="AQ43" s="149" t="str">
        <f t="shared" si="32"/>
        <v/>
      </c>
      <c r="AR43" s="179" t="str">
        <f t="shared" si="33"/>
        <v/>
      </c>
      <c r="AS43" s="218"/>
      <c r="AT43" s="177" t="e">
        <f t="shared" si="35"/>
        <v>#VALUE!</v>
      </c>
      <c r="AU43" s="99" t="str">
        <f t="shared" si="36"/>
        <v/>
      </c>
      <c r="AV43" s="89" t="e">
        <f t="shared" si="37"/>
        <v>#VALUE!</v>
      </c>
      <c r="AW43" s="89" t="e">
        <f t="shared" si="38"/>
        <v>#VALUE!</v>
      </c>
      <c r="AX43" s="89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</row>
    <row r="44" spans="1:106" s="60" customFormat="1" ht="12.75">
      <c r="A44" s="11"/>
      <c r="B44" s="90"/>
      <c r="C44" s="194"/>
      <c r="D44" s="169"/>
      <c r="E44" s="170"/>
      <c r="F44" s="171"/>
      <c r="G44" s="113" t="str">
        <f t="shared" si="20"/>
        <v/>
      </c>
      <c r="H44" s="164"/>
      <c r="I44" s="165"/>
      <c r="J44" s="122" t="str">
        <f t="shared" si="21"/>
        <v/>
      </c>
      <c r="K44" s="123"/>
      <c r="L44" s="219" t="str">
        <f t="shared" si="22"/>
        <v/>
      </c>
      <c r="M44" s="119" t="str">
        <f t="shared" si="0"/>
        <v/>
      </c>
      <c r="N44" s="120" t="str">
        <f t="shared" si="23"/>
        <v/>
      </c>
      <c r="O44" s="221"/>
      <c r="P44" s="124" t="str">
        <f t="shared" si="25"/>
        <v/>
      </c>
      <c r="Q44" s="158"/>
      <c r="R44" s="159"/>
      <c r="S44" s="160"/>
      <c r="T44" s="161"/>
      <c r="U44" s="161"/>
      <c r="V44" s="138" t="str">
        <f t="shared" si="1"/>
        <v/>
      </c>
      <c r="W44" s="150" t="str">
        <f t="shared" si="2"/>
        <v/>
      </c>
      <c r="X44" s="140" t="str">
        <f t="shared" si="3"/>
        <v/>
      </c>
      <c r="Y44" s="215" t="str">
        <f t="shared" si="4"/>
        <v/>
      </c>
      <c r="Z44" s="216" t="str">
        <f t="shared" si="26"/>
        <v/>
      </c>
      <c r="AA44" s="217" t="str">
        <f t="shared" si="27"/>
        <v/>
      </c>
      <c r="AB44" s="141" t="str">
        <f t="shared" si="5"/>
        <v/>
      </c>
      <c r="AC44" s="142" t="str">
        <f t="shared" si="6"/>
        <v/>
      </c>
      <c r="AD44" s="143" t="str">
        <f t="shared" si="7"/>
        <v/>
      </c>
      <c r="AE44" s="144" t="str">
        <f t="shared" si="8"/>
        <v/>
      </c>
      <c r="AF44" s="144" t="str">
        <f t="shared" si="9"/>
        <v/>
      </c>
      <c r="AG44" s="151" t="str">
        <f t="shared" si="10"/>
        <v/>
      </c>
      <c r="AH44" s="152" t="str">
        <f t="shared" si="11"/>
        <v/>
      </c>
      <c r="AI44" s="146" t="str">
        <f t="shared" si="12"/>
        <v/>
      </c>
      <c r="AJ44" s="142" t="str">
        <f t="shared" si="13"/>
        <v/>
      </c>
      <c r="AK44" s="143" t="str">
        <f t="shared" si="28"/>
        <v/>
      </c>
      <c r="AL44" s="143" t="str">
        <f t="shared" si="29"/>
        <v/>
      </c>
      <c r="AM44" s="147" t="str">
        <f t="shared" si="30"/>
        <v/>
      </c>
      <c r="AN44" s="148" t="str">
        <f t="shared" si="14"/>
        <v/>
      </c>
      <c r="AO44" s="184" t="str">
        <f t="shared" si="31"/>
        <v/>
      </c>
      <c r="AP44" s="184" t="str">
        <f t="shared" si="34"/>
        <v/>
      </c>
      <c r="AQ44" s="149" t="str">
        <f t="shared" si="32"/>
        <v/>
      </c>
      <c r="AR44" s="179" t="str">
        <f t="shared" si="33"/>
        <v/>
      </c>
      <c r="AS44" s="218"/>
      <c r="AT44" s="177" t="e">
        <f t="shared" si="35"/>
        <v>#VALUE!</v>
      </c>
      <c r="AU44" s="99" t="str">
        <f t="shared" si="36"/>
        <v/>
      </c>
      <c r="AV44" s="89" t="e">
        <f t="shared" si="37"/>
        <v>#VALUE!</v>
      </c>
      <c r="AW44" s="89" t="e">
        <f t="shared" si="38"/>
        <v>#VALUE!</v>
      </c>
      <c r="AX44" s="89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</row>
    <row r="45" spans="1:106" s="60" customFormat="1" ht="12.75">
      <c r="A45" s="11"/>
      <c r="B45" s="90"/>
      <c r="C45" s="194"/>
      <c r="D45" s="169"/>
      <c r="E45" s="170"/>
      <c r="F45" s="171"/>
      <c r="G45" s="113" t="str">
        <f t="shared" si="20"/>
        <v/>
      </c>
      <c r="H45" s="164"/>
      <c r="I45" s="165"/>
      <c r="J45" s="122" t="str">
        <f t="shared" si="21"/>
        <v/>
      </c>
      <c r="K45" s="123"/>
      <c r="L45" s="219" t="str">
        <f t="shared" si="22"/>
        <v/>
      </c>
      <c r="M45" s="119" t="str">
        <f t="shared" si="0"/>
        <v/>
      </c>
      <c r="N45" s="120" t="str">
        <f t="shared" si="23"/>
        <v/>
      </c>
      <c r="O45" s="221"/>
      <c r="P45" s="124" t="str">
        <f t="shared" si="25"/>
        <v/>
      </c>
      <c r="Q45" s="158"/>
      <c r="R45" s="159"/>
      <c r="S45" s="160"/>
      <c r="T45" s="161"/>
      <c r="U45" s="161"/>
      <c r="V45" s="138" t="str">
        <f t="shared" si="1"/>
        <v/>
      </c>
      <c r="W45" s="150" t="str">
        <f t="shared" si="2"/>
        <v/>
      </c>
      <c r="X45" s="140" t="str">
        <f t="shared" si="3"/>
        <v/>
      </c>
      <c r="Y45" s="215" t="str">
        <f t="shared" si="4"/>
        <v/>
      </c>
      <c r="Z45" s="216" t="str">
        <f t="shared" si="26"/>
        <v/>
      </c>
      <c r="AA45" s="217" t="str">
        <f t="shared" si="27"/>
        <v/>
      </c>
      <c r="AB45" s="141" t="str">
        <f t="shared" si="5"/>
        <v/>
      </c>
      <c r="AC45" s="142" t="str">
        <f t="shared" si="6"/>
        <v/>
      </c>
      <c r="AD45" s="143" t="str">
        <f t="shared" si="7"/>
        <v/>
      </c>
      <c r="AE45" s="144" t="str">
        <f t="shared" si="8"/>
        <v/>
      </c>
      <c r="AF45" s="144" t="str">
        <f t="shared" si="9"/>
        <v/>
      </c>
      <c r="AG45" s="151" t="str">
        <f t="shared" si="10"/>
        <v/>
      </c>
      <c r="AH45" s="152" t="str">
        <f t="shared" si="11"/>
        <v/>
      </c>
      <c r="AI45" s="146" t="str">
        <f t="shared" si="12"/>
        <v/>
      </c>
      <c r="AJ45" s="142" t="str">
        <f t="shared" si="13"/>
        <v/>
      </c>
      <c r="AK45" s="143" t="str">
        <f t="shared" si="28"/>
        <v/>
      </c>
      <c r="AL45" s="143" t="str">
        <f t="shared" si="29"/>
        <v/>
      </c>
      <c r="AM45" s="147" t="str">
        <f t="shared" si="30"/>
        <v/>
      </c>
      <c r="AN45" s="148" t="str">
        <f t="shared" si="14"/>
        <v/>
      </c>
      <c r="AO45" s="184" t="str">
        <f t="shared" si="31"/>
        <v/>
      </c>
      <c r="AP45" s="184" t="str">
        <f t="shared" si="34"/>
        <v/>
      </c>
      <c r="AQ45" s="149" t="str">
        <f t="shared" si="32"/>
        <v/>
      </c>
      <c r="AR45" s="179" t="str">
        <f t="shared" si="33"/>
        <v/>
      </c>
      <c r="AS45" s="218"/>
      <c r="AT45" s="177" t="e">
        <f t="shared" si="35"/>
        <v>#VALUE!</v>
      </c>
      <c r="AU45" s="99" t="str">
        <f t="shared" si="36"/>
        <v/>
      </c>
      <c r="AV45" s="89" t="e">
        <f t="shared" si="37"/>
        <v>#VALUE!</v>
      </c>
      <c r="AW45" s="89" t="e">
        <f t="shared" si="38"/>
        <v>#VALUE!</v>
      </c>
      <c r="AX45" s="89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</row>
    <row r="46" spans="1:106" s="60" customFormat="1" ht="12.75">
      <c r="A46" s="11"/>
      <c r="B46" s="90"/>
      <c r="C46" s="194"/>
      <c r="D46" s="169"/>
      <c r="E46" s="170"/>
      <c r="F46" s="171"/>
      <c r="G46" s="113" t="str">
        <f t="shared" si="20"/>
        <v/>
      </c>
      <c r="H46" s="164"/>
      <c r="I46" s="165"/>
      <c r="J46" s="122" t="str">
        <f t="shared" si="21"/>
        <v/>
      </c>
      <c r="K46" s="123"/>
      <c r="L46" s="219" t="str">
        <f t="shared" si="22"/>
        <v/>
      </c>
      <c r="M46" s="119" t="str">
        <f t="shared" si="0"/>
        <v/>
      </c>
      <c r="N46" s="120" t="str">
        <f t="shared" si="23"/>
        <v/>
      </c>
      <c r="O46" s="221"/>
      <c r="P46" s="124" t="str">
        <f t="shared" si="25"/>
        <v/>
      </c>
      <c r="Q46" s="158"/>
      <c r="R46" s="159"/>
      <c r="S46" s="160"/>
      <c r="T46" s="161"/>
      <c r="U46" s="161"/>
      <c r="V46" s="138" t="str">
        <f t="shared" si="1"/>
        <v/>
      </c>
      <c r="W46" s="150" t="str">
        <f t="shared" si="2"/>
        <v/>
      </c>
      <c r="X46" s="140" t="str">
        <f t="shared" si="3"/>
        <v/>
      </c>
      <c r="Y46" s="215" t="str">
        <f t="shared" si="4"/>
        <v/>
      </c>
      <c r="Z46" s="216" t="str">
        <f t="shared" si="26"/>
        <v/>
      </c>
      <c r="AA46" s="217" t="str">
        <f t="shared" si="27"/>
        <v/>
      </c>
      <c r="AB46" s="141" t="str">
        <f t="shared" si="5"/>
        <v/>
      </c>
      <c r="AC46" s="142" t="str">
        <f t="shared" si="6"/>
        <v/>
      </c>
      <c r="AD46" s="143" t="str">
        <f t="shared" si="7"/>
        <v/>
      </c>
      <c r="AE46" s="144" t="str">
        <f t="shared" si="8"/>
        <v/>
      </c>
      <c r="AF46" s="144" t="str">
        <f t="shared" si="9"/>
        <v/>
      </c>
      <c r="AG46" s="151" t="str">
        <f t="shared" si="10"/>
        <v/>
      </c>
      <c r="AH46" s="152" t="str">
        <f t="shared" si="11"/>
        <v/>
      </c>
      <c r="AI46" s="146" t="str">
        <f t="shared" si="12"/>
        <v/>
      </c>
      <c r="AJ46" s="142" t="str">
        <f t="shared" si="13"/>
        <v/>
      </c>
      <c r="AK46" s="143" t="str">
        <f t="shared" si="28"/>
        <v/>
      </c>
      <c r="AL46" s="143" t="str">
        <f t="shared" si="29"/>
        <v/>
      </c>
      <c r="AM46" s="147" t="str">
        <f t="shared" si="30"/>
        <v/>
      </c>
      <c r="AN46" s="148" t="str">
        <f t="shared" si="14"/>
        <v/>
      </c>
      <c r="AO46" s="184" t="str">
        <f t="shared" si="31"/>
        <v/>
      </c>
      <c r="AP46" s="184" t="str">
        <f t="shared" si="34"/>
        <v/>
      </c>
      <c r="AQ46" s="149" t="str">
        <f t="shared" si="32"/>
        <v/>
      </c>
      <c r="AR46" s="179" t="str">
        <f t="shared" si="33"/>
        <v/>
      </c>
      <c r="AS46" s="218"/>
      <c r="AT46" s="177" t="e">
        <f t="shared" si="35"/>
        <v>#VALUE!</v>
      </c>
      <c r="AU46" s="99" t="str">
        <f t="shared" si="36"/>
        <v/>
      </c>
      <c r="AV46" s="89" t="e">
        <f t="shared" si="37"/>
        <v>#VALUE!</v>
      </c>
      <c r="AW46" s="89" t="e">
        <f t="shared" si="38"/>
        <v>#VALUE!</v>
      </c>
      <c r="AX46" s="89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</row>
    <row r="47" spans="1:106" s="60" customFormat="1" ht="12.75">
      <c r="A47" s="11"/>
      <c r="B47" s="90"/>
      <c r="C47" s="194"/>
      <c r="D47" s="169"/>
      <c r="E47" s="170"/>
      <c r="F47" s="171"/>
      <c r="G47" s="113" t="str">
        <f t="shared" si="20"/>
        <v/>
      </c>
      <c r="H47" s="164"/>
      <c r="I47" s="165"/>
      <c r="J47" s="122" t="str">
        <f t="shared" si="21"/>
        <v/>
      </c>
      <c r="K47" s="123"/>
      <c r="L47" s="219" t="str">
        <f t="shared" si="22"/>
        <v/>
      </c>
      <c r="M47" s="119" t="str">
        <f t="shared" si="0"/>
        <v/>
      </c>
      <c r="N47" s="120" t="str">
        <f t="shared" si="23"/>
        <v/>
      </c>
      <c r="O47" s="221"/>
      <c r="P47" s="124" t="str">
        <f t="shared" si="25"/>
        <v/>
      </c>
      <c r="Q47" s="158"/>
      <c r="R47" s="159"/>
      <c r="S47" s="160"/>
      <c r="T47" s="161"/>
      <c r="U47" s="161"/>
      <c r="V47" s="138" t="str">
        <f t="shared" si="1"/>
        <v/>
      </c>
      <c r="W47" s="150" t="str">
        <f t="shared" si="2"/>
        <v/>
      </c>
      <c r="X47" s="140" t="str">
        <f t="shared" si="3"/>
        <v/>
      </c>
      <c r="Y47" s="215" t="str">
        <f t="shared" si="4"/>
        <v/>
      </c>
      <c r="Z47" s="216" t="str">
        <f t="shared" si="26"/>
        <v/>
      </c>
      <c r="AA47" s="217" t="str">
        <f t="shared" si="27"/>
        <v/>
      </c>
      <c r="AB47" s="141" t="str">
        <f t="shared" si="5"/>
        <v/>
      </c>
      <c r="AC47" s="142" t="str">
        <f t="shared" si="6"/>
        <v/>
      </c>
      <c r="AD47" s="143" t="str">
        <f t="shared" si="7"/>
        <v/>
      </c>
      <c r="AE47" s="144" t="str">
        <f t="shared" si="8"/>
        <v/>
      </c>
      <c r="AF47" s="144" t="str">
        <f t="shared" si="9"/>
        <v/>
      </c>
      <c r="AG47" s="151" t="str">
        <f t="shared" si="10"/>
        <v/>
      </c>
      <c r="AH47" s="152" t="str">
        <f t="shared" si="11"/>
        <v/>
      </c>
      <c r="AI47" s="146" t="str">
        <f t="shared" si="12"/>
        <v/>
      </c>
      <c r="AJ47" s="142" t="str">
        <f t="shared" si="13"/>
        <v/>
      </c>
      <c r="AK47" s="143" t="str">
        <f t="shared" si="28"/>
        <v/>
      </c>
      <c r="AL47" s="143" t="str">
        <f t="shared" si="29"/>
        <v/>
      </c>
      <c r="AM47" s="147" t="str">
        <f t="shared" si="30"/>
        <v/>
      </c>
      <c r="AN47" s="148" t="str">
        <f t="shared" si="14"/>
        <v/>
      </c>
      <c r="AO47" s="184" t="str">
        <f t="shared" si="31"/>
        <v/>
      </c>
      <c r="AP47" s="184" t="str">
        <f t="shared" si="34"/>
        <v/>
      </c>
      <c r="AQ47" s="149" t="str">
        <f t="shared" si="32"/>
        <v/>
      </c>
      <c r="AR47" s="179" t="str">
        <f t="shared" si="33"/>
        <v/>
      </c>
      <c r="AS47" s="218"/>
      <c r="AT47" s="177" t="e">
        <f t="shared" si="35"/>
        <v>#VALUE!</v>
      </c>
      <c r="AU47" s="99" t="str">
        <f t="shared" si="36"/>
        <v/>
      </c>
      <c r="AV47" s="89" t="e">
        <f t="shared" si="37"/>
        <v>#VALUE!</v>
      </c>
      <c r="AW47" s="89" t="e">
        <f t="shared" si="38"/>
        <v>#VALUE!</v>
      </c>
      <c r="AX47" s="89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</row>
    <row r="48" spans="1:106" s="60" customFormat="1" ht="12.75">
      <c r="A48" s="11"/>
      <c r="B48" s="90"/>
      <c r="C48" s="194"/>
      <c r="D48" s="169"/>
      <c r="E48" s="170"/>
      <c r="F48" s="171"/>
      <c r="G48" s="113" t="str">
        <f t="shared" si="20"/>
        <v/>
      </c>
      <c r="H48" s="164"/>
      <c r="I48" s="165"/>
      <c r="J48" s="122" t="str">
        <f t="shared" si="21"/>
        <v/>
      </c>
      <c r="K48" s="123"/>
      <c r="L48" s="219" t="str">
        <f t="shared" si="22"/>
        <v/>
      </c>
      <c r="M48" s="119" t="str">
        <f t="shared" si="0"/>
        <v/>
      </c>
      <c r="N48" s="120" t="str">
        <f t="shared" si="23"/>
        <v/>
      </c>
      <c r="O48" s="221"/>
      <c r="P48" s="124" t="str">
        <f t="shared" si="25"/>
        <v/>
      </c>
      <c r="Q48" s="158"/>
      <c r="R48" s="159"/>
      <c r="S48" s="160"/>
      <c r="T48" s="161"/>
      <c r="U48" s="161"/>
      <c r="V48" s="138" t="str">
        <f t="shared" si="1"/>
        <v/>
      </c>
      <c r="W48" s="150" t="str">
        <f t="shared" si="2"/>
        <v/>
      </c>
      <c r="X48" s="140" t="str">
        <f t="shared" si="3"/>
        <v/>
      </c>
      <c r="Y48" s="215" t="str">
        <f t="shared" si="4"/>
        <v/>
      </c>
      <c r="Z48" s="216" t="str">
        <f t="shared" si="26"/>
        <v/>
      </c>
      <c r="AA48" s="217" t="str">
        <f t="shared" si="27"/>
        <v/>
      </c>
      <c r="AB48" s="141" t="str">
        <f t="shared" si="5"/>
        <v/>
      </c>
      <c r="AC48" s="142" t="str">
        <f t="shared" si="6"/>
        <v/>
      </c>
      <c r="AD48" s="143" t="str">
        <f t="shared" si="7"/>
        <v/>
      </c>
      <c r="AE48" s="144" t="str">
        <f t="shared" si="8"/>
        <v/>
      </c>
      <c r="AF48" s="144" t="str">
        <f t="shared" si="9"/>
        <v/>
      </c>
      <c r="AG48" s="151" t="str">
        <f t="shared" si="10"/>
        <v/>
      </c>
      <c r="AH48" s="152" t="str">
        <f t="shared" si="11"/>
        <v/>
      </c>
      <c r="AI48" s="146" t="str">
        <f t="shared" si="12"/>
        <v/>
      </c>
      <c r="AJ48" s="142" t="str">
        <f t="shared" si="13"/>
        <v/>
      </c>
      <c r="AK48" s="143" t="str">
        <f t="shared" si="28"/>
        <v/>
      </c>
      <c r="AL48" s="143" t="str">
        <f t="shared" si="29"/>
        <v/>
      </c>
      <c r="AM48" s="147" t="str">
        <f t="shared" si="30"/>
        <v/>
      </c>
      <c r="AN48" s="148" t="str">
        <f t="shared" si="14"/>
        <v/>
      </c>
      <c r="AO48" s="184" t="str">
        <f t="shared" si="31"/>
        <v/>
      </c>
      <c r="AP48" s="184" t="str">
        <f t="shared" si="34"/>
        <v/>
      </c>
      <c r="AQ48" s="149" t="str">
        <f t="shared" si="32"/>
        <v/>
      </c>
      <c r="AR48" s="179" t="str">
        <f t="shared" si="33"/>
        <v/>
      </c>
      <c r="AS48" s="218"/>
      <c r="AT48" s="177" t="e">
        <f t="shared" si="35"/>
        <v>#VALUE!</v>
      </c>
      <c r="AU48" s="99" t="str">
        <f t="shared" si="36"/>
        <v/>
      </c>
      <c r="AV48" s="89" t="e">
        <f t="shared" si="37"/>
        <v>#VALUE!</v>
      </c>
      <c r="AW48" s="89" t="e">
        <f t="shared" si="38"/>
        <v>#VALUE!</v>
      </c>
      <c r="AX48" s="89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</row>
    <row r="49" spans="1:106" s="60" customFormat="1" ht="12.75">
      <c r="A49" s="11"/>
      <c r="B49" s="90"/>
      <c r="C49" s="194"/>
      <c r="D49" s="169"/>
      <c r="E49" s="170"/>
      <c r="F49" s="171"/>
      <c r="G49" s="113" t="str">
        <f t="shared" si="20"/>
        <v/>
      </c>
      <c r="H49" s="164"/>
      <c r="I49" s="165"/>
      <c r="J49" s="122" t="str">
        <f t="shared" si="21"/>
        <v/>
      </c>
      <c r="K49" s="123"/>
      <c r="L49" s="219" t="str">
        <f t="shared" si="22"/>
        <v/>
      </c>
      <c r="M49" s="119" t="str">
        <f t="shared" si="0"/>
        <v/>
      </c>
      <c r="N49" s="120" t="str">
        <f t="shared" si="23"/>
        <v/>
      </c>
      <c r="O49" s="221"/>
      <c r="P49" s="124" t="str">
        <f t="shared" si="25"/>
        <v/>
      </c>
      <c r="Q49" s="158"/>
      <c r="R49" s="159"/>
      <c r="S49" s="160"/>
      <c r="T49" s="161"/>
      <c r="U49" s="161"/>
      <c r="V49" s="138" t="str">
        <f t="shared" si="1"/>
        <v/>
      </c>
      <c r="W49" s="150" t="str">
        <f t="shared" si="2"/>
        <v/>
      </c>
      <c r="X49" s="140" t="str">
        <f t="shared" si="3"/>
        <v/>
      </c>
      <c r="Y49" s="215" t="str">
        <f t="shared" si="4"/>
        <v/>
      </c>
      <c r="Z49" s="216" t="str">
        <f t="shared" si="26"/>
        <v/>
      </c>
      <c r="AA49" s="217" t="str">
        <f t="shared" si="27"/>
        <v/>
      </c>
      <c r="AB49" s="141" t="str">
        <f t="shared" si="5"/>
        <v/>
      </c>
      <c r="AC49" s="142" t="str">
        <f t="shared" si="6"/>
        <v/>
      </c>
      <c r="AD49" s="143" t="str">
        <f t="shared" si="7"/>
        <v/>
      </c>
      <c r="AE49" s="144" t="str">
        <f t="shared" si="8"/>
        <v/>
      </c>
      <c r="AF49" s="144" t="str">
        <f t="shared" si="9"/>
        <v/>
      </c>
      <c r="AG49" s="151" t="str">
        <f t="shared" si="10"/>
        <v/>
      </c>
      <c r="AH49" s="152" t="str">
        <f t="shared" si="11"/>
        <v/>
      </c>
      <c r="AI49" s="146" t="str">
        <f t="shared" si="12"/>
        <v/>
      </c>
      <c r="AJ49" s="142" t="str">
        <f t="shared" si="13"/>
        <v/>
      </c>
      <c r="AK49" s="143" t="str">
        <f t="shared" si="28"/>
        <v/>
      </c>
      <c r="AL49" s="143" t="str">
        <f t="shared" si="29"/>
        <v/>
      </c>
      <c r="AM49" s="147" t="str">
        <f t="shared" si="30"/>
        <v/>
      </c>
      <c r="AN49" s="148" t="str">
        <f t="shared" si="14"/>
        <v/>
      </c>
      <c r="AO49" s="184" t="str">
        <f t="shared" si="31"/>
        <v/>
      </c>
      <c r="AP49" s="184" t="str">
        <f t="shared" si="34"/>
        <v/>
      </c>
      <c r="AQ49" s="149" t="str">
        <f t="shared" si="32"/>
        <v/>
      </c>
      <c r="AR49" s="179" t="str">
        <f t="shared" si="33"/>
        <v/>
      </c>
      <c r="AS49" s="218"/>
      <c r="AT49" s="177" t="e">
        <f t="shared" si="35"/>
        <v>#VALUE!</v>
      </c>
      <c r="AU49" s="99" t="str">
        <f t="shared" si="36"/>
        <v/>
      </c>
      <c r="AV49" s="89" t="e">
        <f t="shared" si="37"/>
        <v>#VALUE!</v>
      </c>
      <c r="AW49" s="89" t="e">
        <f t="shared" si="38"/>
        <v>#VALUE!</v>
      </c>
      <c r="AX49" s="89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</row>
    <row r="50" spans="1:106" s="60" customFormat="1" ht="12.75">
      <c r="A50" s="11"/>
      <c r="B50" s="90"/>
      <c r="C50" s="194"/>
      <c r="D50" s="169"/>
      <c r="E50" s="170"/>
      <c r="F50" s="171"/>
      <c r="G50" s="113" t="str">
        <f t="shared" si="20"/>
        <v/>
      </c>
      <c r="H50" s="164"/>
      <c r="I50" s="165"/>
      <c r="J50" s="122" t="str">
        <f t="shared" si="21"/>
        <v/>
      </c>
      <c r="K50" s="123"/>
      <c r="L50" s="219" t="str">
        <f t="shared" si="22"/>
        <v/>
      </c>
      <c r="M50" s="119" t="str">
        <f t="shared" si="0"/>
        <v/>
      </c>
      <c r="N50" s="120" t="str">
        <f t="shared" si="23"/>
        <v/>
      </c>
      <c r="O50" s="221"/>
      <c r="P50" s="124" t="str">
        <f t="shared" si="25"/>
        <v/>
      </c>
      <c r="Q50" s="158"/>
      <c r="R50" s="159"/>
      <c r="S50" s="160"/>
      <c r="T50" s="161"/>
      <c r="U50" s="161"/>
      <c r="V50" s="138" t="str">
        <f t="shared" si="1"/>
        <v/>
      </c>
      <c r="W50" s="150" t="str">
        <f t="shared" si="2"/>
        <v/>
      </c>
      <c r="X50" s="140" t="str">
        <f t="shared" si="3"/>
        <v/>
      </c>
      <c r="Y50" s="215" t="str">
        <f t="shared" si="4"/>
        <v/>
      </c>
      <c r="Z50" s="216" t="str">
        <f t="shared" si="26"/>
        <v/>
      </c>
      <c r="AA50" s="217" t="str">
        <f t="shared" si="27"/>
        <v/>
      </c>
      <c r="AB50" s="141" t="str">
        <f t="shared" si="5"/>
        <v/>
      </c>
      <c r="AC50" s="142" t="str">
        <f t="shared" si="6"/>
        <v/>
      </c>
      <c r="AD50" s="143" t="str">
        <f t="shared" si="7"/>
        <v/>
      </c>
      <c r="AE50" s="144" t="str">
        <f t="shared" si="8"/>
        <v/>
      </c>
      <c r="AF50" s="144" t="str">
        <f t="shared" si="9"/>
        <v/>
      </c>
      <c r="AG50" s="151" t="str">
        <f t="shared" si="10"/>
        <v/>
      </c>
      <c r="AH50" s="152" t="str">
        <f t="shared" si="11"/>
        <v/>
      </c>
      <c r="AI50" s="146" t="str">
        <f t="shared" si="12"/>
        <v/>
      </c>
      <c r="AJ50" s="142" t="str">
        <f t="shared" si="13"/>
        <v/>
      </c>
      <c r="AK50" s="143" t="str">
        <f t="shared" si="28"/>
        <v/>
      </c>
      <c r="AL50" s="143" t="str">
        <f t="shared" si="29"/>
        <v/>
      </c>
      <c r="AM50" s="147" t="str">
        <f t="shared" si="30"/>
        <v/>
      </c>
      <c r="AN50" s="148" t="str">
        <f t="shared" si="14"/>
        <v/>
      </c>
      <c r="AO50" s="184" t="str">
        <f t="shared" si="31"/>
        <v/>
      </c>
      <c r="AP50" s="184" t="str">
        <f t="shared" si="34"/>
        <v/>
      </c>
      <c r="AQ50" s="149" t="str">
        <f t="shared" si="32"/>
        <v/>
      </c>
      <c r="AR50" s="179" t="str">
        <f t="shared" si="33"/>
        <v/>
      </c>
      <c r="AS50" s="218"/>
      <c r="AT50" s="177" t="e">
        <f t="shared" si="35"/>
        <v>#VALUE!</v>
      </c>
      <c r="AU50" s="99" t="str">
        <f t="shared" si="36"/>
        <v/>
      </c>
      <c r="AV50" s="89" t="e">
        <f t="shared" si="37"/>
        <v>#VALUE!</v>
      </c>
      <c r="AW50" s="89" t="e">
        <f t="shared" si="38"/>
        <v>#VALUE!</v>
      </c>
      <c r="AX50" s="89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</row>
    <row r="51" spans="1:106" s="60" customFormat="1" ht="12.75">
      <c r="A51" s="11"/>
      <c r="B51" s="90"/>
      <c r="C51" s="194"/>
      <c r="D51" s="169"/>
      <c r="E51" s="170"/>
      <c r="F51" s="171"/>
      <c r="G51" s="113" t="str">
        <f t="shared" si="20"/>
        <v/>
      </c>
      <c r="H51" s="164"/>
      <c r="I51" s="165"/>
      <c r="J51" s="122" t="str">
        <f t="shared" si="21"/>
        <v/>
      </c>
      <c r="K51" s="123"/>
      <c r="L51" s="219" t="str">
        <f t="shared" si="22"/>
        <v/>
      </c>
      <c r="M51" s="119" t="str">
        <f t="shared" si="0"/>
        <v/>
      </c>
      <c r="N51" s="120" t="str">
        <f t="shared" si="23"/>
        <v/>
      </c>
      <c r="O51" s="221"/>
      <c r="P51" s="124" t="str">
        <f t="shared" si="25"/>
        <v/>
      </c>
      <c r="Q51" s="158"/>
      <c r="R51" s="159"/>
      <c r="S51" s="160"/>
      <c r="T51" s="161"/>
      <c r="U51" s="161"/>
      <c r="V51" s="138" t="str">
        <f t="shared" si="1"/>
        <v/>
      </c>
      <c r="W51" s="150" t="str">
        <f t="shared" si="2"/>
        <v/>
      </c>
      <c r="X51" s="140" t="str">
        <f t="shared" si="3"/>
        <v/>
      </c>
      <c r="Y51" s="215" t="str">
        <f t="shared" si="4"/>
        <v/>
      </c>
      <c r="Z51" s="216" t="str">
        <f t="shared" si="26"/>
        <v/>
      </c>
      <c r="AA51" s="217" t="str">
        <f t="shared" si="27"/>
        <v/>
      </c>
      <c r="AB51" s="141" t="str">
        <f t="shared" si="5"/>
        <v/>
      </c>
      <c r="AC51" s="142" t="str">
        <f t="shared" si="6"/>
        <v/>
      </c>
      <c r="AD51" s="143" t="str">
        <f t="shared" si="7"/>
        <v/>
      </c>
      <c r="AE51" s="144" t="str">
        <f t="shared" si="8"/>
        <v/>
      </c>
      <c r="AF51" s="144" t="str">
        <f t="shared" si="9"/>
        <v/>
      </c>
      <c r="AG51" s="151" t="str">
        <f t="shared" si="10"/>
        <v/>
      </c>
      <c r="AH51" s="152" t="str">
        <f t="shared" si="11"/>
        <v/>
      </c>
      <c r="AI51" s="146" t="str">
        <f t="shared" si="12"/>
        <v/>
      </c>
      <c r="AJ51" s="142" t="str">
        <f t="shared" si="13"/>
        <v/>
      </c>
      <c r="AK51" s="143" t="str">
        <f t="shared" si="28"/>
        <v/>
      </c>
      <c r="AL51" s="143" t="str">
        <f t="shared" si="29"/>
        <v/>
      </c>
      <c r="AM51" s="147" t="str">
        <f t="shared" si="30"/>
        <v/>
      </c>
      <c r="AN51" s="148" t="str">
        <f t="shared" si="14"/>
        <v/>
      </c>
      <c r="AO51" s="184" t="str">
        <f t="shared" si="31"/>
        <v/>
      </c>
      <c r="AP51" s="184" t="str">
        <f t="shared" si="34"/>
        <v/>
      </c>
      <c r="AQ51" s="149" t="str">
        <f t="shared" si="32"/>
        <v/>
      </c>
      <c r="AR51" s="179" t="str">
        <f t="shared" si="33"/>
        <v/>
      </c>
      <c r="AS51" s="218"/>
      <c r="AT51" s="177" t="e">
        <f t="shared" si="35"/>
        <v>#VALUE!</v>
      </c>
      <c r="AU51" s="99" t="str">
        <f t="shared" si="36"/>
        <v/>
      </c>
      <c r="AV51" s="89" t="e">
        <f t="shared" si="37"/>
        <v>#VALUE!</v>
      </c>
      <c r="AW51" s="89" t="e">
        <f t="shared" si="38"/>
        <v>#VALUE!</v>
      </c>
      <c r="AX51" s="89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</row>
    <row r="52" spans="1:106" s="60" customFormat="1" ht="12.75">
      <c r="A52" s="11"/>
      <c r="B52" s="90"/>
      <c r="C52" s="194"/>
      <c r="D52" s="169"/>
      <c r="E52" s="170"/>
      <c r="F52" s="171"/>
      <c r="G52" s="113" t="str">
        <f t="shared" si="20"/>
        <v/>
      </c>
      <c r="H52" s="164"/>
      <c r="I52" s="165"/>
      <c r="J52" s="122" t="str">
        <f t="shared" si="21"/>
        <v/>
      </c>
      <c r="K52" s="123"/>
      <c r="L52" s="219" t="str">
        <f t="shared" si="22"/>
        <v/>
      </c>
      <c r="M52" s="119" t="str">
        <f t="shared" si="0"/>
        <v/>
      </c>
      <c r="N52" s="120" t="str">
        <f t="shared" si="23"/>
        <v/>
      </c>
      <c r="O52" s="221"/>
      <c r="P52" s="124" t="str">
        <f t="shared" si="25"/>
        <v/>
      </c>
      <c r="Q52" s="158"/>
      <c r="R52" s="159"/>
      <c r="S52" s="160"/>
      <c r="T52" s="161"/>
      <c r="U52" s="161"/>
      <c r="V52" s="138" t="str">
        <f t="shared" si="1"/>
        <v/>
      </c>
      <c r="W52" s="150" t="str">
        <f t="shared" si="2"/>
        <v/>
      </c>
      <c r="X52" s="140" t="str">
        <f t="shared" si="3"/>
        <v/>
      </c>
      <c r="Y52" s="215" t="str">
        <f t="shared" si="4"/>
        <v/>
      </c>
      <c r="Z52" s="216" t="str">
        <f t="shared" si="26"/>
        <v/>
      </c>
      <c r="AA52" s="217" t="str">
        <f t="shared" si="27"/>
        <v/>
      </c>
      <c r="AB52" s="141" t="str">
        <f t="shared" si="5"/>
        <v/>
      </c>
      <c r="AC52" s="142" t="str">
        <f t="shared" si="6"/>
        <v/>
      </c>
      <c r="AD52" s="143" t="str">
        <f t="shared" si="7"/>
        <v/>
      </c>
      <c r="AE52" s="144" t="str">
        <f t="shared" si="8"/>
        <v/>
      </c>
      <c r="AF52" s="144" t="str">
        <f t="shared" si="9"/>
        <v/>
      </c>
      <c r="AG52" s="151" t="str">
        <f t="shared" si="10"/>
        <v/>
      </c>
      <c r="AH52" s="152" t="str">
        <f t="shared" si="11"/>
        <v/>
      </c>
      <c r="AI52" s="146" t="str">
        <f t="shared" si="12"/>
        <v/>
      </c>
      <c r="AJ52" s="142" t="str">
        <f t="shared" si="13"/>
        <v/>
      </c>
      <c r="AK52" s="143" t="str">
        <f t="shared" si="28"/>
        <v/>
      </c>
      <c r="AL52" s="143" t="str">
        <f t="shared" si="29"/>
        <v/>
      </c>
      <c r="AM52" s="147" t="str">
        <f t="shared" si="30"/>
        <v/>
      </c>
      <c r="AN52" s="148" t="str">
        <f t="shared" si="14"/>
        <v/>
      </c>
      <c r="AO52" s="184" t="str">
        <f t="shared" si="31"/>
        <v/>
      </c>
      <c r="AP52" s="184" t="str">
        <f t="shared" si="34"/>
        <v/>
      </c>
      <c r="AQ52" s="149" t="str">
        <f t="shared" si="32"/>
        <v/>
      </c>
      <c r="AR52" s="179" t="str">
        <f t="shared" si="33"/>
        <v/>
      </c>
      <c r="AS52" s="218"/>
      <c r="AT52" s="177" t="e">
        <f t="shared" si="35"/>
        <v>#VALUE!</v>
      </c>
      <c r="AU52" s="99" t="str">
        <f t="shared" si="36"/>
        <v/>
      </c>
      <c r="AV52" s="89" t="e">
        <f t="shared" si="37"/>
        <v>#VALUE!</v>
      </c>
      <c r="AW52" s="89" t="e">
        <f t="shared" si="38"/>
        <v>#VALUE!</v>
      </c>
      <c r="AX52" s="89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</row>
    <row r="53" spans="1:106" s="60" customFormat="1" ht="12.75">
      <c r="A53" s="11"/>
      <c r="B53" s="90"/>
      <c r="C53" s="194"/>
      <c r="D53" s="169"/>
      <c r="E53" s="170"/>
      <c r="F53" s="171"/>
      <c r="G53" s="113" t="str">
        <f t="shared" si="20"/>
        <v/>
      </c>
      <c r="H53" s="164"/>
      <c r="I53" s="165"/>
      <c r="J53" s="122" t="str">
        <f t="shared" si="21"/>
        <v/>
      </c>
      <c r="K53" s="123"/>
      <c r="L53" s="219" t="str">
        <f t="shared" si="22"/>
        <v/>
      </c>
      <c r="M53" s="119" t="str">
        <f t="shared" si="0"/>
        <v/>
      </c>
      <c r="N53" s="120" t="str">
        <f t="shared" si="23"/>
        <v/>
      </c>
      <c r="O53" s="221"/>
      <c r="P53" s="124" t="str">
        <f t="shared" si="25"/>
        <v/>
      </c>
      <c r="Q53" s="158"/>
      <c r="R53" s="159"/>
      <c r="S53" s="160"/>
      <c r="T53" s="161"/>
      <c r="U53" s="161"/>
      <c r="V53" s="138" t="str">
        <f t="shared" si="1"/>
        <v/>
      </c>
      <c r="W53" s="150" t="str">
        <f t="shared" si="2"/>
        <v/>
      </c>
      <c r="X53" s="140" t="str">
        <f t="shared" si="3"/>
        <v/>
      </c>
      <c r="Y53" s="215" t="str">
        <f t="shared" si="4"/>
        <v/>
      </c>
      <c r="Z53" s="216" t="str">
        <f t="shared" si="26"/>
        <v/>
      </c>
      <c r="AA53" s="217" t="str">
        <f t="shared" si="27"/>
        <v/>
      </c>
      <c r="AB53" s="141" t="str">
        <f t="shared" si="5"/>
        <v/>
      </c>
      <c r="AC53" s="142" t="str">
        <f t="shared" si="6"/>
        <v/>
      </c>
      <c r="AD53" s="143" t="str">
        <f t="shared" si="7"/>
        <v/>
      </c>
      <c r="AE53" s="144" t="str">
        <f t="shared" si="8"/>
        <v/>
      </c>
      <c r="AF53" s="144" t="str">
        <f t="shared" si="9"/>
        <v/>
      </c>
      <c r="AG53" s="151" t="str">
        <f t="shared" si="10"/>
        <v/>
      </c>
      <c r="AH53" s="152" t="str">
        <f t="shared" si="11"/>
        <v/>
      </c>
      <c r="AI53" s="146" t="str">
        <f t="shared" si="12"/>
        <v/>
      </c>
      <c r="AJ53" s="142" t="str">
        <f t="shared" si="13"/>
        <v/>
      </c>
      <c r="AK53" s="143" t="str">
        <f t="shared" si="28"/>
        <v/>
      </c>
      <c r="AL53" s="143" t="str">
        <f t="shared" si="29"/>
        <v/>
      </c>
      <c r="AM53" s="147" t="str">
        <f t="shared" si="30"/>
        <v/>
      </c>
      <c r="AN53" s="148" t="str">
        <f t="shared" si="14"/>
        <v/>
      </c>
      <c r="AO53" s="184" t="str">
        <f t="shared" si="31"/>
        <v/>
      </c>
      <c r="AP53" s="184" t="str">
        <f t="shared" si="34"/>
        <v/>
      </c>
      <c r="AQ53" s="149" t="str">
        <f t="shared" si="32"/>
        <v/>
      </c>
      <c r="AR53" s="179" t="str">
        <f t="shared" si="33"/>
        <v/>
      </c>
      <c r="AS53" s="218"/>
      <c r="AT53" s="177" t="e">
        <f t="shared" si="35"/>
        <v>#VALUE!</v>
      </c>
      <c r="AU53" s="99" t="str">
        <f t="shared" si="36"/>
        <v/>
      </c>
      <c r="AV53" s="89" t="e">
        <f t="shared" si="37"/>
        <v>#VALUE!</v>
      </c>
      <c r="AW53" s="89" t="e">
        <f t="shared" si="38"/>
        <v>#VALUE!</v>
      </c>
      <c r="AX53" s="89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</row>
    <row r="54" spans="1:106" s="60" customFormat="1" ht="12.75">
      <c r="A54" s="11"/>
      <c r="B54" s="90"/>
      <c r="C54" s="194"/>
      <c r="D54" s="169"/>
      <c r="E54" s="170"/>
      <c r="F54" s="171"/>
      <c r="G54" s="113" t="str">
        <f t="shared" si="20"/>
        <v/>
      </c>
      <c r="H54" s="164"/>
      <c r="I54" s="165"/>
      <c r="J54" s="122" t="str">
        <f t="shared" si="21"/>
        <v/>
      </c>
      <c r="K54" s="123"/>
      <c r="L54" s="219" t="str">
        <f t="shared" si="22"/>
        <v/>
      </c>
      <c r="M54" s="119" t="str">
        <f t="shared" si="0"/>
        <v/>
      </c>
      <c r="N54" s="120" t="str">
        <f t="shared" si="23"/>
        <v/>
      </c>
      <c r="O54" s="221"/>
      <c r="P54" s="124" t="str">
        <f t="shared" si="25"/>
        <v/>
      </c>
      <c r="Q54" s="158"/>
      <c r="R54" s="159"/>
      <c r="S54" s="160"/>
      <c r="T54" s="161"/>
      <c r="U54" s="161"/>
      <c r="V54" s="138" t="str">
        <f t="shared" si="1"/>
        <v/>
      </c>
      <c r="W54" s="150" t="str">
        <f t="shared" si="2"/>
        <v/>
      </c>
      <c r="X54" s="140" t="str">
        <f t="shared" si="3"/>
        <v/>
      </c>
      <c r="Y54" s="215" t="str">
        <f t="shared" si="4"/>
        <v/>
      </c>
      <c r="Z54" s="216" t="str">
        <f t="shared" si="26"/>
        <v/>
      </c>
      <c r="AA54" s="217" t="str">
        <f t="shared" si="27"/>
        <v/>
      </c>
      <c r="AB54" s="141" t="str">
        <f t="shared" si="5"/>
        <v/>
      </c>
      <c r="AC54" s="142" t="str">
        <f t="shared" si="6"/>
        <v/>
      </c>
      <c r="AD54" s="143" t="str">
        <f t="shared" si="7"/>
        <v/>
      </c>
      <c r="AE54" s="144" t="str">
        <f t="shared" si="8"/>
        <v/>
      </c>
      <c r="AF54" s="144" t="str">
        <f t="shared" si="9"/>
        <v/>
      </c>
      <c r="AG54" s="151" t="str">
        <f t="shared" si="10"/>
        <v/>
      </c>
      <c r="AH54" s="152" t="str">
        <f t="shared" si="11"/>
        <v/>
      </c>
      <c r="AI54" s="146" t="str">
        <f t="shared" si="12"/>
        <v/>
      </c>
      <c r="AJ54" s="142" t="str">
        <f t="shared" si="13"/>
        <v/>
      </c>
      <c r="AK54" s="143" t="str">
        <f t="shared" si="28"/>
        <v/>
      </c>
      <c r="AL54" s="143" t="str">
        <f t="shared" si="29"/>
        <v/>
      </c>
      <c r="AM54" s="147" t="str">
        <f t="shared" si="30"/>
        <v/>
      </c>
      <c r="AN54" s="148" t="str">
        <f t="shared" si="14"/>
        <v/>
      </c>
      <c r="AO54" s="184" t="str">
        <f t="shared" si="31"/>
        <v/>
      </c>
      <c r="AP54" s="184" t="str">
        <f t="shared" si="34"/>
        <v/>
      </c>
      <c r="AQ54" s="149" t="str">
        <f t="shared" si="32"/>
        <v/>
      </c>
      <c r="AR54" s="179" t="str">
        <f t="shared" si="33"/>
        <v/>
      </c>
      <c r="AS54" s="218"/>
      <c r="AT54" s="177" t="e">
        <f t="shared" si="35"/>
        <v>#VALUE!</v>
      </c>
      <c r="AU54" s="99" t="str">
        <f t="shared" si="36"/>
        <v/>
      </c>
      <c r="AV54" s="89" t="e">
        <f t="shared" si="37"/>
        <v>#VALUE!</v>
      </c>
      <c r="AW54" s="89" t="e">
        <f t="shared" si="38"/>
        <v>#VALUE!</v>
      </c>
      <c r="AX54" s="89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</row>
    <row r="55" spans="1:106" s="60" customFormat="1" ht="12.75">
      <c r="A55" s="11"/>
      <c r="B55" s="90"/>
      <c r="C55" s="194"/>
      <c r="D55" s="169"/>
      <c r="E55" s="170"/>
      <c r="F55" s="171"/>
      <c r="G55" s="113" t="str">
        <f t="shared" si="20"/>
        <v/>
      </c>
      <c r="H55" s="164"/>
      <c r="I55" s="165"/>
      <c r="J55" s="122" t="str">
        <f t="shared" si="21"/>
        <v/>
      </c>
      <c r="K55" s="123"/>
      <c r="L55" s="219" t="str">
        <f t="shared" si="22"/>
        <v/>
      </c>
      <c r="M55" s="119" t="str">
        <f t="shared" si="0"/>
        <v/>
      </c>
      <c r="N55" s="120" t="str">
        <f t="shared" si="23"/>
        <v/>
      </c>
      <c r="O55" s="221"/>
      <c r="P55" s="124" t="str">
        <f t="shared" si="25"/>
        <v/>
      </c>
      <c r="Q55" s="158"/>
      <c r="R55" s="159"/>
      <c r="S55" s="160"/>
      <c r="T55" s="161"/>
      <c r="U55" s="161"/>
      <c r="V55" s="138" t="str">
        <f t="shared" si="1"/>
        <v/>
      </c>
      <c r="W55" s="150" t="str">
        <f t="shared" si="2"/>
        <v/>
      </c>
      <c r="X55" s="140" t="str">
        <f t="shared" si="3"/>
        <v/>
      </c>
      <c r="Y55" s="215" t="str">
        <f t="shared" si="4"/>
        <v/>
      </c>
      <c r="Z55" s="216" t="str">
        <f t="shared" si="26"/>
        <v/>
      </c>
      <c r="AA55" s="217" t="str">
        <f t="shared" si="27"/>
        <v/>
      </c>
      <c r="AB55" s="141" t="str">
        <f t="shared" si="5"/>
        <v/>
      </c>
      <c r="AC55" s="142" t="str">
        <f t="shared" si="6"/>
        <v/>
      </c>
      <c r="AD55" s="143" t="str">
        <f t="shared" si="7"/>
        <v/>
      </c>
      <c r="AE55" s="144" t="str">
        <f t="shared" si="8"/>
        <v/>
      </c>
      <c r="AF55" s="144" t="str">
        <f t="shared" si="9"/>
        <v/>
      </c>
      <c r="AG55" s="151" t="str">
        <f t="shared" si="10"/>
        <v/>
      </c>
      <c r="AH55" s="152" t="str">
        <f t="shared" si="11"/>
        <v/>
      </c>
      <c r="AI55" s="146" t="str">
        <f t="shared" si="12"/>
        <v/>
      </c>
      <c r="AJ55" s="142" t="str">
        <f t="shared" si="13"/>
        <v/>
      </c>
      <c r="AK55" s="143" t="str">
        <f t="shared" si="28"/>
        <v/>
      </c>
      <c r="AL55" s="143" t="str">
        <f t="shared" si="29"/>
        <v/>
      </c>
      <c r="AM55" s="147" t="str">
        <f t="shared" si="30"/>
        <v/>
      </c>
      <c r="AN55" s="148" t="str">
        <f t="shared" si="14"/>
        <v/>
      </c>
      <c r="AO55" s="184" t="str">
        <f t="shared" si="31"/>
        <v/>
      </c>
      <c r="AP55" s="184" t="str">
        <f t="shared" si="34"/>
        <v/>
      </c>
      <c r="AQ55" s="149" t="str">
        <f t="shared" si="32"/>
        <v/>
      </c>
      <c r="AR55" s="179" t="str">
        <f t="shared" si="33"/>
        <v/>
      </c>
      <c r="AS55" s="218"/>
      <c r="AT55" s="177" t="e">
        <f t="shared" si="35"/>
        <v>#VALUE!</v>
      </c>
      <c r="AU55" s="99" t="str">
        <f t="shared" si="36"/>
        <v/>
      </c>
      <c r="AV55" s="89" t="e">
        <f t="shared" si="37"/>
        <v>#VALUE!</v>
      </c>
      <c r="AW55" s="89" t="e">
        <f t="shared" si="38"/>
        <v>#VALUE!</v>
      </c>
      <c r="AX55" s="89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</row>
    <row r="56" spans="1:106" s="60" customFormat="1" ht="12.75">
      <c r="A56" s="11"/>
      <c r="B56" s="90"/>
      <c r="C56" s="194"/>
      <c r="D56" s="169"/>
      <c r="E56" s="170"/>
      <c r="F56" s="171"/>
      <c r="G56" s="113" t="str">
        <f t="shared" si="20"/>
        <v/>
      </c>
      <c r="H56" s="164"/>
      <c r="I56" s="165"/>
      <c r="J56" s="122" t="str">
        <f t="shared" si="21"/>
        <v/>
      </c>
      <c r="K56" s="123"/>
      <c r="L56" s="219" t="str">
        <f t="shared" si="22"/>
        <v/>
      </c>
      <c r="M56" s="119" t="str">
        <f t="shared" si="0"/>
        <v/>
      </c>
      <c r="N56" s="120" t="str">
        <f t="shared" si="23"/>
        <v/>
      </c>
      <c r="O56" s="221"/>
      <c r="P56" s="124" t="str">
        <f t="shared" si="25"/>
        <v/>
      </c>
      <c r="Q56" s="158"/>
      <c r="R56" s="159"/>
      <c r="S56" s="160"/>
      <c r="T56" s="161"/>
      <c r="U56" s="161"/>
      <c r="V56" s="138" t="str">
        <f t="shared" si="1"/>
        <v/>
      </c>
      <c r="W56" s="150" t="str">
        <f t="shared" si="2"/>
        <v/>
      </c>
      <c r="X56" s="140" t="str">
        <f t="shared" si="3"/>
        <v/>
      </c>
      <c r="Y56" s="215" t="str">
        <f t="shared" si="4"/>
        <v/>
      </c>
      <c r="Z56" s="216" t="str">
        <f t="shared" si="26"/>
        <v/>
      </c>
      <c r="AA56" s="217" t="str">
        <f t="shared" si="27"/>
        <v/>
      </c>
      <c r="AB56" s="141" t="str">
        <f t="shared" si="5"/>
        <v/>
      </c>
      <c r="AC56" s="142" t="str">
        <f t="shared" si="6"/>
        <v/>
      </c>
      <c r="AD56" s="143" t="str">
        <f t="shared" si="7"/>
        <v/>
      </c>
      <c r="AE56" s="144" t="str">
        <f t="shared" si="8"/>
        <v/>
      </c>
      <c r="AF56" s="144" t="str">
        <f t="shared" si="9"/>
        <v/>
      </c>
      <c r="AG56" s="151" t="str">
        <f t="shared" si="10"/>
        <v/>
      </c>
      <c r="AH56" s="152" t="str">
        <f t="shared" si="11"/>
        <v/>
      </c>
      <c r="AI56" s="146" t="str">
        <f t="shared" si="12"/>
        <v/>
      </c>
      <c r="AJ56" s="142" t="str">
        <f t="shared" si="13"/>
        <v/>
      </c>
      <c r="AK56" s="143" t="str">
        <f t="shared" si="28"/>
        <v/>
      </c>
      <c r="AL56" s="143" t="str">
        <f t="shared" si="29"/>
        <v/>
      </c>
      <c r="AM56" s="147" t="str">
        <f t="shared" si="30"/>
        <v/>
      </c>
      <c r="AN56" s="148" t="str">
        <f t="shared" si="14"/>
        <v/>
      </c>
      <c r="AO56" s="184" t="str">
        <f t="shared" si="31"/>
        <v/>
      </c>
      <c r="AP56" s="184" t="str">
        <f t="shared" si="34"/>
        <v/>
      </c>
      <c r="AQ56" s="149" t="str">
        <f t="shared" si="32"/>
        <v/>
      </c>
      <c r="AR56" s="179" t="str">
        <f t="shared" si="33"/>
        <v/>
      </c>
      <c r="AS56" s="218"/>
      <c r="AT56" s="177" t="e">
        <f t="shared" si="35"/>
        <v>#VALUE!</v>
      </c>
      <c r="AU56" s="99" t="str">
        <f t="shared" si="36"/>
        <v/>
      </c>
      <c r="AV56" s="89" t="e">
        <f t="shared" si="37"/>
        <v>#VALUE!</v>
      </c>
      <c r="AW56" s="89" t="e">
        <f t="shared" si="38"/>
        <v>#VALUE!</v>
      </c>
      <c r="AX56" s="89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</row>
    <row r="57" spans="1:106" s="60" customFormat="1" ht="12.75">
      <c r="A57" s="11"/>
      <c r="B57" s="90"/>
      <c r="C57" s="194"/>
      <c r="D57" s="169"/>
      <c r="E57" s="170"/>
      <c r="F57" s="171"/>
      <c r="G57" s="113" t="str">
        <f t="shared" si="20"/>
        <v/>
      </c>
      <c r="H57" s="164"/>
      <c r="I57" s="165"/>
      <c r="J57" s="122" t="str">
        <f t="shared" si="21"/>
        <v/>
      </c>
      <c r="K57" s="123"/>
      <c r="L57" s="219" t="str">
        <f t="shared" si="22"/>
        <v/>
      </c>
      <c r="M57" s="119" t="str">
        <f t="shared" si="0"/>
        <v/>
      </c>
      <c r="N57" s="120" t="str">
        <f t="shared" si="23"/>
        <v/>
      </c>
      <c r="O57" s="221"/>
      <c r="P57" s="124" t="str">
        <f t="shared" si="25"/>
        <v/>
      </c>
      <c r="Q57" s="158"/>
      <c r="R57" s="159"/>
      <c r="S57" s="160"/>
      <c r="T57" s="161"/>
      <c r="U57" s="161"/>
      <c r="V57" s="138" t="str">
        <f t="shared" si="1"/>
        <v/>
      </c>
      <c r="W57" s="150" t="str">
        <f t="shared" si="2"/>
        <v/>
      </c>
      <c r="X57" s="140" t="str">
        <f t="shared" si="3"/>
        <v/>
      </c>
      <c r="Y57" s="215" t="str">
        <f t="shared" si="4"/>
        <v/>
      </c>
      <c r="Z57" s="216" t="str">
        <f t="shared" si="26"/>
        <v/>
      </c>
      <c r="AA57" s="217" t="str">
        <f t="shared" si="27"/>
        <v/>
      </c>
      <c r="AB57" s="141" t="str">
        <f t="shared" si="5"/>
        <v/>
      </c>
      <c r="AC57" s="142" t="str">
        <f t="shared" si="6"/>
        <v/>
      </c>
      <c r="AD57" s="143" t="str">
        <f t="shared" si="7"/>
        <v/>
      </c>
      <c r="AE57" s="144" t="str">
        <f t="shared" si="8"/>
        <v/>
      </c>
      <c r="AF57" s="144" t="str">
        <f t="shared" si="9"/>
        <v/>
      </c>
      <c r="AG57" s="151" t="str">
        <f t="shared" si="10"/>
        <v/>
      </c>
      <c r="AH57" s="152" t="str">
        <f t="shared" si="11"/>
        <v/>
      </c>
      <c r="AI57" s="146" t="str">
        <f t="shared" si="12"/>
        <v/>
      </c>
      <c r="AJ57" s="142" t="str">
        <f t="shared" si="13"/>
        <v/>
      </c>
      <c r="AK57" s="143" t="str">
        <f t="shared" si="28"/>
        <v/>
      </c>
      <c r="AL57" s="143" t="str">
        <f t="shared" si="29"/>
        <v/>
      </c>
      <c r="AM57" s="147" t="str">
        <f t="shared" si="30"/>
        <v/>
      </c>
      <c r="AN57" s="148" t="str">
        <f t="shared" si="14"/>
        <v/>
      </c>
      <c r="AO57" s="184" t="str">
        <f t="shared" si="31"/>
        <v/>
      </c>
      <c r="AP57" s="184" t="str">
        <f t="shared" si="34"/>
        <v/>
      </c>
      <c r="AQ57" s="149" t="str">
        <f t="shared" si="32"/>
        <v/>
      </c>
      <c r="AR57" s="179" t="str">
        <f t="shared" si="33"/>
        <v/>
      </c>
      <c r="AS57" s="218"/>
      <c r="AT57" s="177" t="e">
        <f t="shared" si="35"/>
        <v>#VALUE!</v>
      </c>
      <c r="AU57" s="99" t="str">
        <f t="shared" si="36"/>
        <v/>
      </c>
      <c r="AV57" s="89" t="e">
        <f t="shared" si="37"/>
        <v>#VALUE!</v>
      </c>
      <c r="AW57" s="89" t="e">
        <f t="shared" si="38"/>
        <v>#VALUE!</v>
      </c>
      <c r="AX57" s="89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</row>
    <row r="58" spans="1:106" s="60" customFormat="1" ht="12.75">
      <c r="A58" s="11"/>
      <c r="B58" s="90"/>
      <c r="C58" s="194"/>
      <c r="D58" s="169"/>
      <c r="E58" s="170"/>
      <c r="F58" s="171"/>
      <c r="G58" s="113" t="str">
        <f t="shared" si="20"/>
        <v/>
      </c>
      <c r="H58" s="164"/>
      <c r="I58" s="165"/>
      <c r="J58" s="122" t="str">
        <f t="shared" si="21"/>
        <v/>
      </c>
      <c r="K58" s="123"/>
      <c r="L58" s="219" t="str">
        <f t="shared" si="22"/>
        <v/>
      </c>
      <c r="M58" s="119" t="str">
        <f t="shared" si="0"/>
        <v/>
      </c>
      <c r="N58" s="120" t="str">
        <f t="shared" si="23"/>
        <v/>
      </c>
      <c r="O58" s="221"/>
      <c r="P58" s="124" t="str">
        <f t="shared" si="25"/>
        <v/>
      </c>
      <c r="Q58" s="158"/>
      <c r="R58" s="159"/>
      <c r="S58" s="160"/>
      <c r="T58" s="161"/>
      <c r="U58" s="161"/>
      <c r="V58" s="138" t="str">
        <f t="shared" si="1"/>
        <v/>
      </c>
      <c r="W58" s="150" t="str">
        <f t="shared" si="2"/>
        <v/>
      </c>
      <c r="X58" s="140" t="str">
        <f t="shared" si="3"/>
        <v/>
      </c>
      <c r="Y58" s="215" t="str">
        <f t="shared" si="4"/>
        <v/>
      </c>
      <c r="Z58" s="216" t="str">
        <f t="shared" si="26"/>
        <v/>
      </c>
      <c r="AA58" s="217" t="str">
        <f t="shared" si="27"/>
        <v/>
      </c>
      <c r="AB58" s="141" t="str">
        <f t="shared" si="5"/>
        <v/>
      </c>
      <c r="AC58" s="142" t="str">
        <f t="shared" si="6"/>
        <v/>
      </c>
      <c r="AD58" s="143" t="str">
        <f t="shared" si="7"/>
        <v/>
      </c>
      <c r="AE58" s="144" t="str">
        <f t="shared" si="8"/>
        <v/>
      </c>
      <c r="AF58" s="144" t="str">
        <f t="shared" si="9"/>
        <v/>
      </c>
      <c r="AG58" s="151" t="str">
        <f t="shared" si="10"/>
        <v/>
      </c>
      <c r="AH58" s="152" t="str">
        <f t="shared" si="11"/>
        <v/>
      </c>
      <c r="AI58" s="146" t="str">
        <f t="shared" si="12"/>
        <v/>
      </c>
      <c r="AJ58" s="142" t="str">
        <f t="shared" si="13"/>
        <v/>
      </c>
      <c r="AK58" s="143" t="str">
        <f t="shared" si="28"/>
        <v/>
      </c>
      <c r="AL58" s="143" t="str">
        <f t="shared" si="29"/>
        <v/>
      </c>
      <c r="AM58" s="147" t="str">
        <f t="shared" si="30"/>
        <v/>
      </c>
      <c r="AN58" s="148" t="str">
        <f t="shared" si="14"/>
        <v/>
      </c>
      <c r="AO58" s="184" t="str">
        <f t="shared" si="31"/>
        <v/>
      </c>
      <c r="AP58" s="184" t="str">
        <f t="shared" si="34"/>
        <v/>
      </c>
      <c r="AQ58" s="149" t="str">
        <f t="shared" si="32"/>
        <v/>
      </c>
      <c r="AR58" s="179" t="str">
        <f t="shared" si="33"/>
        <v/>
      </c>
      <c r="AS58" s="218"/>
      <c r="AT58" s="177" t="e">
        <f t="shared" si="35"/>
        <v>#VALUE!</v>
      </c>
      <c r="AU58" s="99" t="str">
        <f t="shared" si="36"/>
        <v/>
      </c>
      <c r="AV58" s="89" t="e">
        <f t="shared" si="37"/>
        <v>#VALUE!</v>
      </c>
      <c r="AW58" s="89" t="e">
        <f t="shared" si="38"/>
        <v>#VALUE!</v>
      </c>
      <c r="AX58" s="89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</row>
    <row r="59" spans="1:106" s="60" customFormat="1" ht="12.75">
      <c r="A59" s="11"/>
      <c r="B59" s="90"/>
      <c r="C59" s="194"/>
      <c r="D59" s="169"/>
      <c r="E59" s="170"/>
      <c r="F59" s="171"/>
      <c r="G59" s="113" t="str">
        <f t="shared" si="20"/>
        <v/>
      </c>
      <c r="H59" s="164"/>
      <c r="I59" s="165"/>
      <c r="J59" s="122" t="str">
        <f t="shared" si="21"/>
        <v/>
      </c>
      <c r="K59" s="123"/>
      <c r="L59" s="219" t="str">
        <f t="shared" si="22"/>
        <v/>
      </c>
      <c r="M59" s="119" t="str">
        <f t="shared" si="0"/>
        <v/>
      </c>
      <c r="N59" s="120" t="str">
        <f t="shared" si="23"/>
        <v/>
      </c>
      <c r="O59" s="221"/>
      <c r="P59" s="124" t="str">
        <f t="shared" si="25"/>
        <v/>
      </c>
      <c r="Q59" s="158"/>
      <c r="R59" s="159"/>
      <c r="S59" s="160"/>
      <c r="T59" s="161"/>
      <c r="U59" s="161"/>
      <c r="V59" s="138" t="str">
        <f t="shared" si="1"/>
        <v/>
      </c>
      <c r="W59" s="150" t="str">
        <f t="shared" si="2"/>
        <v/>
      </c>
      <c r="X59" s="140" t="str">
        <f t="shared" si="3"/>
        <v/>
      </c>
      <c r="Y59" s="215" t="str">
        <f t="shared" si="4"/>
        <v/>
      </c>
      <c r="Z59" s="216" t="str">
        <f t="shared" si="26"/>
        <v/>
      </c>
      <c r="AA59" s="217" t="str">
        <f t="shared" si="27"/>
        <v/>
      </c>
      <c r="AB59" s="141" t="str">
        <f t="shared" si="5"/>
        <v/>
      </c>
      <c r="AC59" s="142" t="str">
        <f t="shared" si="6"/>
        <v/>
      </c>
      <c r="AD59" s="143" t="str">
        <f t="shared" si="7"/>
        <v/>
      </c>
      <c r="AE59" s="144" t="str">
        <f t="shared" si="8"/>
        <v/>
      </c>
      <c r="AF59" s="144" t="str">
        <f t="shared" si="9"/>
        <v/>
      </c>
      <c r="AG59" s="151" t="str">
        <f t="shared" si="10"/>
        <v/>
      </c>
      <c r="AH59" s="152" t="str">
        <f t="shared" si="11"/>
        <v/>
      </c>
      <c r="AI59" s="146" t="str">
        <f t="shared" si="12"/>
        <v/>
      </c>
      <c r="AJ59" s="142" t="str">
        <f t="shared" si="13"/>
        <v/>
      </c>
      <c r="AK59" s="143" t="str">
        <f t="shared" si="28"/>
        <v/>
      </c>
      <c r="AL59" s="143" t="str">
        <f t="shared" si="29"/>
        <v/>
      </c>
      <c r="AM59" s="147" t="str">
        <f t="shared" si="30"/>
        <v/>
      </c>
      <c r="AN59" s="148" t="str">
        <f t="shared" si="14"/>
        <v/>
      </c>
      <c r="AO59" s="184" t="str">
        <f t="shared" si="31"/>
        <v/>
      </c>
      <c r="AP59" s="184" t="str">
        <f t="shared" si="34"/>
        <v/>
      </c>
      <c r="AQ59" s="149" t="str">
        <f t="shared" si="32"/>
        <v/>
      </c>
      <c r="AR59" s="179" t="str">
        <f t="shared" si="33"/>
        <v/>
      </c>
      <c r="AS59" s="218"/>
      <c r="AT59" s="177" t="e">
        <f t="shared" si="35"/>
        <v>#VALUE!</v>
      </c>
      <c r="AU59" s="99" t="str">
        <f t="shared" si="36"/>
        <v/>
      </c>
      <c r="AV59" s="89" t="e">
        <f t="shared" si="37"/>
        <v>#VALUE!</v>
      </c>
      <c r="AW59" s="89" t="e">
        <f t="shared" si="38"/>
        <v>#VALUE!</v>
      </c>
      <c r="AX59" s="89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</row>
    <row r="60" spans="1:106" s="60" customFormat="1" ht="12.75">
      <c r="A60" s="11"/>
      <c r="B60" s="90"/>
      <c r="C60" s="194"/>
      <c r="D60" s="169"/>
      <c r="E60" s="170"/>
      <c r="F60" s="171"/>
      <c r="G60" s="113" t="str">
        <f t="shared" si="20"/>
        <v/>
      </c>
      <c r="H60" s="164"/>
      <c r="I60" s="165"/>
      <c r="J60" s="122" t="str">
        <f t="shared" si="21"/>
        <v/>
      </c>
      <c r="K60" s="123"/>
      <c r="L60" s="219" t="str">
        <f t="shared" si="22"/>
        <v/>
      </c>
      <c r="M60" s="119" t="str">
        <f t="shared" si="0"/>
        <v/>
      </c>
      <c r="N60" s="120" t="str">
        <f t="shared" si="23"/>
        <v/>
      </c>
      <c r="O60" s="221"/>
      <c r="P60" s="124" t="str">
        <f t="shared" si="25"/>
        <v/>
      </c>
      <c r="Q60" s="158"/>
      <c r="R60" s="159"/>
      <c r="S60" s="160"/>
      <c r="T60" s="161"/>
      <c r="U60" s="161"/>
      <c r="V60" s="138" t="str">
        <f t="shared" si="1"/>
        <v/>
      </c>
      <c r="W60" s="150" t="str">
        <f t="shared" si="2"/>
        <v/>
      </c>
      <c r="X60" s="140" t="str">
        <f t="shared" si="3"/>
        <v/>
      </c>
      <c r="Y60" s="215" t="str">
        <f t="shared" si="4"/>
        <v/>
      </c>
      <c r="Z60" s="216" t="str">
        <f t="shared" si="26"/>
        <v/>
      </c>
      <c r="AA60" s="217" t="str">
        <f t="shared" si="27"/>
        <v/>
      </c>
      <c r="AB60" s="141" t="str">
        <f t="shared" si="5"/>
        <v/>
      </c>
      <c r="AC60" s="142" t="str">
        <f t="shared" si="6"/>
        <v/>
      </c>
      <c r="AD60" s="143" t="str">
        <f t="shared" si="7"/>
        <v/>
      </c>
      <c r="AE60" s="144" t="str">
        <f t="shared" si="8"/>
        <v/>
      </c>
      <c r="AF60" s="144" t="str">
        <f t="shared" si="9"/>
        <v/>
      </c>
      <c r="AG60" s="151" t="str">
        <f t="shared" si="10"/>
        <v/>
      </c>
      <c r="AH60" s="152" t="str">
        <f t="shared" si="11"/>
        <v/>
      </c>
      <c r="AI60" s="146" t="str">
        <f t="shared" si="12"/>
        <v/>
      </c>
      <c r="AJ60" s="142" t="str">
        <f t="shared" si="13"/>
        <v/>
      </c>
      <c r="AK60" s="143" t="str">
        <f t="shared" si="28"/>
        <v/>
      </c>
      <c r="AL60" s="143" t="str">
        <f t="shared" si="29"/>
        <v/>
      </c>
      <c r="AM60" s="147" t="str">
        <f t="shared" si="30"/>
        <v/>
      </c>
      <c r="AN60" s="148" t="str">
        <f t="shared" si="14"/>
        <v/>
      </c>
      <c r="AO60" s="184" t="str">
        <f t="shared" si="31"/>
        <v/>
      </c>
      <c r="AP60" s="184" t="str">
        <f t="shared" si="34"/>
        <v/>
      </c>
      <c r="AQ60" s="149" t="str">
        <f t="shared" si="32"/>
        <v/>
      </c>
      <c r="AR60" s="179" t="str">
        <f t="shared" si="33"/>
        <v/>
      </c>
      <c r="AS60" s="218"/>
      <c r="AT60" s="177" t="e">
        <f t="shared" si="35"/>
        <v>#VALUE!</v>
      </c>
      <c r="AU60" s="99" t="str">
        <f t="shared" si="36"/>
        <v/>
      </c>
      <c r="AV60" s="89" t="e">
        <f t="shared" si="37"/>
        <v>#VALUE!</v>
      </c>
      <c r="AW60" s="89" t="e">
        <f t="shared" si="38"/>
        <v>#VALUE!</v>
      </c>
      <c r="AX60" s="89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</row>
    <row r="61" spans="1:106" s="60" customFormat="1" ht="12.75">
      <c r="A61" s="11"/>
      <c r="B61" s="90"/>
      <c r="C61" s="194"/>
      <c r="D61" s="169"/>
      <c r="E61" s="170"/>
      <c r="F61" s="171"/>
      <c r="G61" s="113" t="str">
        <f t="shared" si="20"/>
        <v/>
      </c>
      <c r="H61" s="164"/>
      <c r="I61" s="165"/>
      <c r="J61" s="122" t="str">
        <f t="shared" si="21"/>
        <v/>
      </c>
      <c r="K61" s="123"/>
      <c r="L61" s="219" t="str">
        <f t="shared" si="22"/>
        <v/>
      </c>
      <c r="M61" s="119" t="str">
        <f t="shared" si="0"/>
        <v/>
      </c>
      <c r="N61" s="120" t="str">
        <f t="shared" si="23"/>
        <v/>
      </c>
      <c r="O61" s="221"/>
      <c r="P61" s="124" t="str">
        <f t="shared" si="25"/>
        <v/>
      </c>
      <c r="Q61" s="158"/>
      <c r="R61" s="159"/>
      <c r="S61" s="160"/>
      <c r="T61" s="161"/>
      <c r="U61" s="161"/>
      <c r="V61" s="138" t="str">
        <f t="shared" si="1"/>
        <v/>
      </c>
      <c r="W61" s="150" t="str">
        <f t="shared" si="2"/>
        <v/>
      </c>
      <c r="X61" s="140" t="str">
        <f t="shared" si="3"/>
        <v/>
      </c>
      <c r="Y61" s="215" t="str">
        <f t="shared" si="4"/>
        <v/>
      </c>
      <c r="Z61" s="216" t="str">
        <f t="shared" si="26"/>
        <v/>
      </c>
      <c r="AA61" s="217" t="str">
        <f t="shared" si="27"/>
        <v/>
      </c>
      <c r="AB61" s="141" t="str">
        <f t="shared" si="5"/>
        <v/>
      </c>
      <c r="AC61" s="142" t="str">
        <f t="shared" si="6"/>
        <v/>
      </c>
      <c r="AD61" s="143" t="str">
        <f t="shared" si="7"/>
        <v/>
      </c>
      <c r="AE61" s="144" t="str">
        <f t="shared" si="8"/>
        <v/>
      </c>
      <c r="AF61" s="144" t="str">
        <f t="shared" si="9"/>
        <v/>
      </c>
      <c r="AG61" s="151" t="str">
        <f t="shared" si="10"/>
        <v/>
      </c>
      <c r="AH61" s="152" t="str">
        <f t="shared" si="11"/>
        <v/>
      </c>
      <c r="AI61" s="146" t="str">
        <f t="shared" si="12"/>
        <v/>
      </c>
      <c r="AJ61" s="142" t="str">
        <f t="shared" si="13"/>
        <v/>
      </c>
      <c r="AK61" s="143" t="str">
        <f t="shared" si="28"/>
        <v/>
      </c>
      <c r="AL61" s="143" t="str">
        <f t="shared" si="29"/>
        <v/>
      </c>
      <c r="AM61" s="147" t="str">
        <f t="shared" si="30"/>
        <v/>
      </c>
      <c r="AN61" s="148" t="str">
        <f t="shared" si="14"/>
        <v/>
      </c>
      <c r="AO61" s="184" t="str">
        <f t="shared" si="31"/>
        <v/>
      </c>
      <c r="AP61" s="184" t="str">
        <f t="shared" si="34"/>
        <v/>
      </c>
      <c r="AQ61" s="149" t="str">
        <f t="shared" si="32"/>
        <v/>
      </c>
      <c r="AR61" s="179" t="str">
        <f t="shared" si="33"/>
        <v/>
      </c>
      <c r="AS61" s="218"/>
      <c r="AT61" s="177" t="e">
        <f t="shared" si="35"/>
        <v>#VALUE!</v>
      </c>
      <c r="AU61" s="99" t="str">
        <f t="shared" si="36"/>
        <v/>
      </c>
      <c r="AV61" s="89" t="e">
        <f t="shared" si="37"/>
        <v>#VALUE!</v>
      </c>
      <c r="AW61" s="89" t="e">
        <f t="shared" si="38"/>
        <v>#VALUE!</v>
      </c>
      <c r="AX61" s="89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</row>
    <row r="62" spans="1:106" s="60" customFormat="1" ht="12.75">
      <c r="A62" s="11"/>
      <c r="B62" s="90"/>
      <c r="C62" s="194"/>
      <c r="D62" s="169"/>
      <c r="E62" s="170"/>
      <c r="F62" s="171"/>
      <c r="G62" s="113" t="str">
        <f t="shared" si="20"/>
        <v/>
      </c>
      <c r="H62" s="164"/>
      <c r="I62" s="165"/>
      <c r="J62" s="122" t="str">
        <f t="shared" si="21"/>
        <v/>
      </c>
      <c r="K62" s="123"/>
      <c r="L62" s="219" t="str">
        <f t="shared" si="22"/>
        <v/>
      </c>
      <c r="M62" s="119" t="str">
        <f t="shared" si="0"/>
        <v/>
      </c>
      <c r="N62" s="120" t="str">
        <f t="shared" si="23"/>
        <v/>
      </c>
      <c r="O62" s="221"/>
      <c r="P62" s="124" t="str">
        <f t="shared" si="25"/>
        <v/>
      </c>
      <c r="Q62" s="158"/>
      <c r="R62" s="159"/>
      <c r="S62" s="160"/>
      <c r="T62" s="161"/>
      <c r="U62" s="161"/>
      <c r="V62" s="138" t="str">
        <f t="shared" si="1"/>
        <v/>
      </c>
      <c r="W62" s="150" t="str">
        <f t="shared" si="2"/>
        <v/>
      </c>
      <c r="X62" s="140" t="str">
        <f t="shared" si="3"/>
        <v/>
      </c>
      <c r="Y62" s="215" t="str">
        <f t="shared" si="4"/>
        <v/>
      </c>
      <c r="Z62" s="216" t="str">
        <f t="shared" si="26"/>
        <v/>
      </c>
      <c r="AA62" s="217" t="str">
        <f t="shared" si="27"/>
        <v/>
      </c>
      <c r="AB62" s="141" t="str">
        <f t="shared" si="5"/>
        <v/>
      </c>
      <c r="AC62" s="142" t="str">
        <f t="shared" si="6"/>
        <v/>
      </c>
      <c r="AD62" s="143" t="str">
        <f t="shared" si="7"/>
        <v/>
      </c>
      <c r="AE62" s="144" t="str">
        <f t="shared" si="8"/>
        <v/>
      </c>
      <c r="AF62" s="144" t="str">
        <f t="shared" si="9"/>
        <v/>
      </c>
      <c r="AG62" s="151" t="str">
        <f t="shared" si="10"/>
        <v/>
      </c>
      <c r="AH62" s="152" t="str">
        <f t="shared" si="11"/>
        <v/>
      </c>
      <c r="AI62" s="146" t="str">
        <f t="shared" si="12"/>
        <v/>
      </c>
      <c r="AJ62" s="142" t="str">
        <f t="shared" si="13"/>
        <v/>
      </c>
      <c r="AK62" s="143" t="str">
        <f t="shared" si="28"/>
        <v/>
      </c>
      <c r="AL62" s="143" t="str">
        <f t="shared" si="29"/>
        <v/>
      </c>
      <c r="AM62" s="147" t="str">
        <f t="shared" si="30"/>
        <v/>
      </c>
      <c r="AN62" s="148" t="str">
        <f t="shared" si="14"/>
        <v/>
      </c>
      <c r="AO62" s="184" t="str">
        <f t="shared" si="31"/>
        <v/>
      </c>
      <c r="AP62" s="184" t="str">
        <f t="shared" si="34"/>
        <v/>
      </c>
      <c r="AQ62" s="149" t="str">
        <f t="shared" si="32"/>
        <v/>
      </c>
      <c r="AR62" s="179" t="str">
        <f t="shared" si="33"/>
        <v/>
      </c>
      <c r="AS62" s="218"/>
      <c r="AT62" s="177" t="e">
        <f t="shared" si="35"/>
        <v>#VALUE!</v>
      </c>
      <c r="AU62" s="99" t="str">
        <f t="shared" si="36"/>
        <v/>
      </c>
      <c r="AV62" s="89" t="e">
        <f t="shared" si="37"/>
        <v>#VALUE!</v>
      </c>
      <c r="AW62" s="89" t="e">
        <f t="shared" si="38"/>
        <v>#VALUE!</v>
      </c>
      <c r="AX62" s="89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</row>
    <row r="63" spans="1:106" s="60" customFormat="1" ht="12.75">
      <c r="A63" s="11"/>
      <c r="B63" s="90"/>
      <c r="C63" s="194"/>
      <c r="D63" s="169"/>
      <c r="E63" s="170"/>
      <c r="F63" s="171"/>
      <c r="G63" s="113" t="str">
        <f t="shared" si="20"/>
        <v/>
      </c>
      <c r="H63" s="164"/>
      <c r="I63" s="165"/>
      <c r="J63" s="122" t="str">
        <f t="shared" si="21"/>
        <v/>
      </c>
      <c r="K63" s="123"/>
      <c r="L63" s="219" t="str">
        <f t="shared" si="22"/>
        <v/>
      </c>
      <c r="M63" s="119" t="str">
        <f t="shared" si="0"/>
        <v/>
      </c>
      <c r="N63" s="120" t="str">
        <f t="shared" si="23"/>
        <v/>
      </c>
      <c r="O63" s="221"/>
      <c r="P63" s="124" t="str">
        <f t="shared" si="25"/>
        <v/>
      </c>
      <c r="Q63" s="158"/>
      <c r="R63" s="159"/>
      <c r="S63" s="160"/>
      <c r="T63" s="161"/>
      <c r="U63" s="161"/>
      <c r="V63" s="138" t="str">
        <f t="shared" si="1"/>
        <v/>
      </c>
      <c r="W63" s="150" t="str">
        <f t="shared" si="2"/>
        <v/>
      </c>
      <c r="X63" s="140" t="str">
        <f t="shared" si="3"/>
        <v/>
      </c>
      <c r="Y63" s="215" t="str">
        <f t="shared" si="4"/>
        <v/>
      </c>
      <c r="Z63" s="216" t="str">
        <f t="shared" si="26"/>
        <v/>
      </c>
      <c r="AA63" s="217" t="str">
        <f t="shared" si="27"/>
        <v/>
      </c>
      <c r="AB63" s="141" t="str">
        <f t="shared" si="5"/>
        <v/>
      </c>
      <c r="AC63" s="142" t="str">
        <f t="shared" si="6"/>
        <v/>
      </c>
      <c r="AD63" s="143" t="str">
        <f t="shared" si="7"/>
        <v/>
      </c>
      <c r="AE63" s="144" t="str">
        <f t="shared" si="8"/>
        <v/>
      </c>
      <c r="AF63" s="144" t="str">
        <f t="shared" si="9"/>
        <v/>
      </c>
      <c r="AG63" s="151" t="str">
        <f t="shared" si="10"/>
        <v/>
      </c>
      <c r="AH63" s="152" t="str">
        <f t="shared" si="11"/>
        <v/>
      </c>
      <c r="AI63" s="146" t="str">
        <f t="shared" si="12"/>
        <v/>
      </c>
      <c r="AJ63" s="142" t="str">
        <f t="shared" si="13"/>
        <v/>
      </c>
      <c r="AK63" s="143" t="str">
        <f t="shared" si="28"/>
        <v/>
      </c>
      <c r="AL63" s="143" t="str">
        <f t="shared" si="29"/>
        <v/>
      </c>
      <c r="AM63" s="147" t="str">
        <f t="shared" si="30"/>
        <v/>
      </c>
      <c r="AN63" s="148" t="str">
        <f t="shared" si="14"/>
        <v/>
      </c>
      <c r="AO63" s="184" t="str">
        <f t="shared" si="31"/>
        <v/>
      </c>
      <c r="AP63" s="184" t="str">
        <f t="shared" si="34"/>
        <v/>
      </c>
      <c r="AQ63" s="149" t="str">
        <f t="shared" si="32"/>
        <v/>
      </c>
      <c r="AR63" s="179" t="str">
        <f t="shared" si="33"/>
        <v/>
      </c>
      <c r="AS63" s="218"/>
      <c r="AT63" s="177" t="e">
        <f t="shared" si="35"/>
        <v>#VALUE!</v>
      </c>
      <c r="AU63" s="99" t="str">
        <f t="shared" si="36"/>
        <v/>
      </c>
      <c r="AV63" s="89" t="e">
        <f t="shared" si="37"/>
        <v>#VALUE!</v>
      </c>
      <c r="AW63" s="89" t="e">
        <f t="shared" si="38"/>
        <v>#VALUE!</v>
      </c>
      <c r="AX63" s="89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</row>
    <row r="64" spans="1:106" s="60" customFormat="1" ht="12.75">
      <c r="A64" s="11"/>
      <c r="B64" s="90"/>
      <c r="C64" s="194"/>
      <c r="D64" s="169"/>
      <c r="E64" s="170"/>
      <c r="F64" s="171"/>
      <c r="G64" s="113" t="str">
        <f t="shared" si="20"/>
        <v/>
      </c>
      <c r="H64" s="164"/>
      <c r="I64" s="165"/>
      <c r="J64" s="122" t="str">
        <f t="shared" si="21"/>
        <v/>
      </c>
      <c r="K64" s="123"/>
      <c r="L64" s="219" t="str">
        <f t="shared" si="22"/>
        <v/>
      </c>
      <c r="M64" s="119" t="str">
        <f t="shared" si="0"/>
        <v/>
      </c>
      <c r="N64" s="120" t="str">
        <f t="shared" si="23"/>
        <v/>
      </c>
      <c r="O64" s="221"/>
      <c r="P64" s="124" t="str">
        <f t="shared" si="25"/>
        <v/>
      </c>
      <c r="Q64" s="158"/>
      <c r="R64" s="159"/>
      <c r="S64" s="160"/>
      <c r="T64" s="161"/>
      <c r="U64" s="161"/>
      <c r="V64" s="138" t="str">
        <f t="shared" si="1"/>
        <v/>
      </c>
      <c r="W64" s="150" t="str">
        <f t="shared" si="2"/>
        <v/>
      </c>
      <c r="X64" s="140" t="str">
        <f t="shared" si="3"/>
        <v/>
      </c>
      <c r="Y64" s="215" t="str">
        <f t="shared" si="4"/>
        <v/>
      </c>
      <c r="Z64" s="216" t="str">
        <f t="shared" si="26"/>
        <v/>
      </c>
      <c r="AA64" s="217" t="str">
        <f t="shared" si="27"/>
        <v/>
      </c>
      <c r="AB64" s="141" t="str">
        <f t="shared" si="5"/>
        <v/>
      </c>
      <c r="AC64" s="142" t="str">
        <f t="shared" si="6"/>
        <v/>
      </c>
      <c r="AD64" s="143" t="str">
        <f t="shared" si="7"/>
        <v/>
      </c>
      <c r="AE64" s="144" t="str">
        <f t="shared" si="8"/>
        <v/>
      </c>
      <c r="AF64" s="144" t="str">
        <f t="shared" si="9"/>
        <v/>
      </c>
      <c r="AG64" s="151" t="str">
        <f t="shared" si="10"/>
        <v/>
      </c>
      <c r="AH64" s="152" t="str">
        <f t="shared" si="11"/>
        <v/>
      </c>
      <c r="AI64" s="146" t="str">
        <f t="shared" si="12"/>
        <v/>
      </c>
      <c r="AJ64" s="142" t="str">
        <f t="shared" si="13"/>
        <v/>
      </c>
      <c r="AK64" s="143" t="str">
        <f t="shared" si="28"/>
        <v/>
      </c>
      <c r="AL64" s="143" t="str">
        <f t="shared" si="29"/>
        <v/>
      </c>
      <c r="AM64" s="147" t="str">
        <f t="shared" si="30"/>
        <v/>
      </c>
      <c r="AN64" s="148" t="str">
        <f t="shared" si="14"/>
        <v/>
      </c>
      <c r="AO64" s="184" t="str">
        <f t="shared" si="31"/>
        <v/>
      </c>
      <c r="AP64" s="184" t="str">
        <f t="shared" si="34"/>
        <v/>
      </c>
      <c r="AQ64" s="149" t="str">
        <f t="shared" si="32"/>
        <v/>
      </c>
      <c r="AR64" s="179" t="str">
        <f t="shared" si="33"/>
        <v/>
      </c>
      <c r="AS64" s="218"/>
      <c r="AT64" s="177" t="e">
        <f t="shared" si="35"/>
        <v>#VALUE!</v>
      </c>
      <c r="AU64" s="99" t="str">
        <f t="shared" si="36"/>
        <v/>
      </c>
      <c r="AV64" s="89" t="e">
        <f t="shared" si="37"/>
        <v>#VALUE!</v>
      </c>
      <c r="AW64" s="89" t="e">
        <f t="shared" si="38"/>
        <v>#VALUE!</v>
      </c>
      <c r="AX64" s="89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</row>
    <row r="65" spans="1:106" s="60" customFormat="1" ht="12.75">
      <c r="A65" s="11"/>
      <c r="B65" s="90"/>
      <c r="C65" s="194"/>
      <c r="D65" s="169"/>
      <c r="E65" s="170"/>
      <c r="F65" s="171"/>
      <c r="G65" s="113" t="str">
        <f t="shared" si="20"/>
        <v/>
      </c>
      <c r="H65" s="164"/>
      <c r="I65" s="165"/>
      <c r="J65" s="122" t="str">
        <f t="shared" si="21"/>
        <v/>
      </c>
      <c r="K65" s="123"/>
      <c r="L65" s="219" t="str">
        <f t="shared" si="22"/>
        <v/>
      </c>
      <c r="M65" s="119" t="str">
        <f t="shared" si="0"/>
        <v/>
      </c>
      <c r="N65" s="120" t="str">
        <f t="shared" si="23"/>
        <v/>
      </c>
      <c r="O65" s="221"/>
      <c r="P65" s="124" t="str">
        <f t="shared" si="25"/>
        <v/>
      </c>
      <c r="Q65" s="158"/>
      <c r="R65" s="159"/>
      <c r="S65" s="160"/>
      <c r="T65" s="161"/>
      <c r="U65" s="161"/>
      <c r="V65" s="138" t="str">
        <f t="shared" si="1"/>
        <v/>
      </c>
      <c r="W65" s="150" t="str">
        <f t="shared" si="2"/>
        <v/>
      </c>
      <c r="X65" s="140" t="str">
        <f t="shared" si="3"/>
        <v/>
      </c>
      <c r="Y65" s="215" t="str">
        <f t="shared" si="4"/>
        <v/>
      </c>
      <c r="Z65" s="216" t="str">
        <f t="shared" si="26"/>
        <v/>
      </c>
      <c r="AA65" s="217" t="str">
        <f t="shared" si="27"/>
        <v/>
      </c>
      <c r="AB65" s="141" t="str">
        <f t="shared" si="5"/>
        <v/>
      </c>
      <c r="AC65" s="142" t="str">
        <f t="shared" si="6"/>
        <v/>
      </c>
      <c r="AD65" s="143" t="str">
        <f t="shared" si="7"/>
        <v/>
      </c>
      <c r="AE65" s="144" t="str">
        <f t="shared" si="8"/>
        <v/>
      </c>
      <c r="AF65" s="144" t="str">
        <f t="shared" si="9"/>
        <v/>
      </c>
      <c r="AG65" s="151" t="str">
        <f t="shared" si="10"/>
        <v/>
      </c>
      <c r="AH65" s="152" t="str">
        <f t="shared" si="11"/>
        <v/>
      </c>
      <c r="AI65" s="146" t="str">
        <f t="shared" si="12"/>
        <v/>
      </c>
      <c r="AJ65" s="142" t="str">
        <f t="shared" si="13"/>
        <v/>
      </c>
      <c r="AK65" s="143" t="str">
        <f t="shared" si="28"/>
        <v/>
      </c>
      <c r="AL65" s="143" t="str">
        <f t="shared" si="29"/>
        <v/>
      </c>
      <c r="AM65" s="147" t="str">
        <f t="shared" si="30"/>
        <v/>
      </c>
      <c r="AN65" s="148" t="str">
        <f t="shared" si="14"/>
        <v/>
      </c>
      <c r="AO65" s="184" t="str">
        <f t="shared" si="31"/>
        <v/>
      </c>
      <c r="AP65" s="184" t="str">
        <f t="shared" si="34"/>
        <v/>
      </c>
      <c r="AQ65" s="149" t="str">
        <f t="shared" si="32"/>
        <v/>
      </c>
      <c r="AR65" s="179" t="str">
        <f t="shared" si="33"/>
        <v/>
      </c>
      <c r="AS65" s="218"/>
      <c r="AT65" s="177" t="e">
        <f t="shared" si="35"/>
        <v>#VALUE!</v>
      </c>
      <c r="AU65" s="99" t="str">
        <f t="shared" si="36"/>
        <v/>
      </c>
      <c r="AV65" s="89" t="e">
        <f t="shared" si="37"/>
        <v>#VALUE!</v>
      </c>
      <c r="AW65" s="89" t="e">
        <f t="shared" si="38"/>
        <v>#VALUE!</v>
      </c>
      <c r="AX65" s="89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</row>
    <row r="66" spans="1:106" s="60" customFormat="1" ht="12.75">
      <c r="A66" s="11"/>
      <c r="B66" s="90"/>
      <c r="C66" s="194"/>
      <c r="D66" s="169"/>
      <c r="E66" s="170"/>
      <c r="F66" s="171"/>
      <c r="G66" s="113" t="str">
        <f t="shared" si="20"/>
        <v/>
      </c>
      <c r="H66" s="164"/>
      <c r="I66" s="165"/>
      <c r="J66" s="122" t="str">
        <f t="shared" si="21"/>
        <v/>
      </c>
      <c r="K66" s="123"/>
      <c r="L66" s="219" t="str">
        <f t="shared" si="22"/>
        <v/>
      </c>
      <c r="M66" s="119" t="str">
        <f t="shared" si="0"/>
        <v/>
      </c>
      <c r="N66" s="120" t="str">
        <f t="shared" si="23"/>
        <v/>
      </c>
      <c r="O66" s="221"/>
      <c r="P66" s="124" t="str">
        <f t="shared" si="25"/>
        <v/>
      </c>
      <c r="Q66" s="158"/>
      <c r="R66" s="159"/>
      <c r="S66" s="160"/>
      <c r="T66" s="161"/>
      <c r="U66" s="161"/>
      <c r="V66" s="138" t="str">
        <f t="shared" si="1"/>
        <v/>
      </c>
      <c r="W66" s="150" t="str">
        <f t="shared" si="2"/>
        <v/>
      </c>
      <c r="X66" s="140" t="str">
        <f t="shared" si="3"/>
        <v/>
      </c>
      <c r="Y66" s="215" t="str">
        <f t="shared" si="4"/>
        <v/>
      </c>
      <c r="Z66" s="216" t="str">
        <f t="shared" si="26"/>
        <v/>
      </c>
      <c r="AA66" s="217" t="str">
        <f t="shared" si="27"/>
        <v/>
      </c>
      <c r="AB66" s="141" t="str">
        <f t="shared" si="5"/>
        <v/>
      </c>
      <c r="AC66" s="142" t="str">
        <f t="shared" si="6"/>
        <v/>
      </c>
      <c r="AD66" s="143" t="str">
        <f t="shared" si="7"/>
        <v/>
      </c>
      <c r="AE66" s="144" t="str">
        <f t="shared" si="8"/>
        <v/>
      </c>
      <c r="AF66" s="144" t="str">
        <f t="shared" si="9"/>
        <v/>
      </c>
      <c r="AG66" s="151" t="str">
        <f t="shared" si="10"/>
        <v/>
      </c>
      <c r="AH66" s="152" t="str">
        <f t="shared" si="11"/>
        <v/>
      </c>
      <c r="AI66" s="146" t="str">
        <f t="shared" si="12"/>
        <v/>
      </c>
      <c r="AJ66" s="142" t="str">
        <f t="shared" si="13"/>
        <v/>
      </c>
      <c r="AK66" s="143" t="str">
        <f t="shared" si="28"/>
        <v/>
      </c>
      <c r="AL66" s="143" t="str">
        <f t="shared" si="29"/>
        <v/>
      </c>
      <c r="AM66" s="147" t="str">
        <f t="shared" si="30"/>
        <v/>
      </c>
      <c r="AN66" s="148" t="str">
        <f t="shared" si="14"/>
        <v/>
      </c>
      <c r="AO66" s="184" t="str">
        <f t="shared" si="31"/>
        <v/>
      </c>
      <c r="AP66" s="184" t="str">
        <f t="shared" si="34"/>
        <v/>
      </c>
      <c r="AQ66" s="149" t="str">
        <f t="shared" si="32"/>
        <v/>
      </c>
      <c r="AR66" s="179" t="str">
        <f t="shared" si="33"/>
        <v/>
      </c>
      <c r="AS66" s="218"/>
      <c r="AT66" s="177" t="e">
        <f t="shared" si="35"/>
        <v>#VALUE!</v>
      </c>
      <c r="AU66" s="99" t="str">
        <f t="shared" si="36"/>
        <v/>
      </c>
      <c r="AV66" s="89" t="e">
        <f t="shared" si="37"/>
        <v>#VALUE!</v>
      </c>
      <c r="AW66" s="89" t="e">
        <f t="shared" si="38"/>
        <v>#VALUE!</v>
      </c>
      <c r="AX66" s="89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</row>
    <row r="67" spans="1:106" s="60" customFormat="1" ht="12.75">
      <c r="A67" s="11"/>
      <c r="B67" s="90"/>
      <c r="C67" s="194"/>
      <c r="D67" s="169"/>
      <c r="E67" s="170"/>
      <c r="F67" s="171"/>
      <c r="G67" s="113" t="str">
        <f t="shared" si="20"/>
        <v/>
      </c>
      <c r="H67" s="164"/>
      <c r="I67" s="165"/>
      <c r="J67" s="122" t="str">
        <f t="shared" si="21"/>
        <v/>
      </c>
      <c r="K67" s="123"/>
      <c r="L67" s="219" t="str">
        <f t="shared" si="22"/>
        <v/>
      </c>
      <c r="M67" s="119" t="str">
        <f t="shared" si="0"/>
        <v/>
      </c>
      <c r="N67" s="120" t="str">
        <f t="shared" si="23"/>
        <v/>
      </c>
      <c r="O67" s="221"/>
      <c r="P67" s="124" t="str">
        <f t="shared" si="25"/>
        <v/>
      </c>
      <c r="Q67" s="158"/>
      <c r="R67" s="159"/>
      <c r="S67" s="160"/>
      <c r="T67" s="161"/>
      <c r="U67" s="161"/>
      <c r="V67" s="138" t="str">
        <f t="shared" si="1"/>
        <v/>
      </c>
      <c r="W67" s="150" t="str">
        <f t="shared" si="2"/>
        <v/>
      </c>
      <c r="X67" s="140" t="str">
        <f t="shared" si="3"/>
        <v/>
      </c>
      <c r="Y67" s="215" t="str">
        <f t="shared" si="4"/>
        <v/>
      </c>
      <c r="Z67" s="216" t="str">
        <f t="shared" si="26"/>
        <v/>
      </c>
      <c r="AA67" s="217" t="str">
        <f t="shared" si="27"/>
        <v/>
      </c>
      <c r="AB67" s="141" t="str">
        <f t="shared" si="5"/>
        <v/>
      </c>
      <c r="AC67" s="142" t="str">
        <f t="shared" si="6"/>
        <v/>
      </c>
      <c r="AD67" s="143" t="str">
        <f t="shared" si="7"/>
        <v/>
      </c>
      <c r="AE67" s="144" t="str">
        <f t="shared" si="8"/>
        <v/>
      </c>
      <c r="AF67" s="144" t="str">
        <f t="shared" si="9"/>
        <v/>
      </c>
      <c r="AG67" s="151" t="str">
        <f t="shared" si="10"/>
        <v/>
      </c>
      <c r="AH67" s="152" t="str">
        <f t="shared" si="11"/>
        <v/>
      </c>
      <c r="AI67" s="146" t="str">
        <f t="shared" si="12"/>
        <v/>
      </c>
      <c r="AJ67" s="142" t="str">
        <f t="shared" si="13"/>
        <v/>
      </c>
      <c r="AK67" s="143" t="str">
        <f t="shared" si="28"/>
        <v/>
      </c>
      <c r="AL67" s="143" t="str">
        <f t="shared" si="29"/>
        <v/>
      </c>
      <c r="AM67" s="147" t="str">
        <f t="shared" si="30"/>
        <v/>
      </c>
      <c r="AN67" s="148" t="str">
        <f t="shared" si="14"/>
        <v/>
      </c>
      <c r="AO67" s="184" t="str">
        <f t="shared" si="31"/>
        <v/>
      </c>
      <c r="AP67" s="184" t="str">
        <f t="shared" si="34"/>
        <v/>
      </c>
      <c r="AQ67" s="149" t="str">
        <f t="shared" si="32"/>
        <v/>
      </c>
      <c r="AR67" s="179" t="str">
        <f t="shared" si="33"/>
        <v/>
      </c>
      <c r="AS67" s="218"/>
      <c r="AT67" s="177" t="e">
        <f t="shared" si="35"/>
        <v>#VALUE!</v>
      </c>
      <c r="AU67" s="99" t="str">
        <f t="shared" si="36"/>
        <v/>
      </c>
      <c r="AV67" s="89" t="e">
        <f t="shared" si="37"/>
        <v>#VALUE!</v>
      </c>
      <c r="AW67" s="89" t="e">
        <f t="shared" si="38"/>
        <v>#VALUE!</v>
      </c>
      <c r="AX67" s="89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</row>
    <row r="68" spans="1:106" s="60" customFormat="1" ht="12.75">
      <c r="A68" s="11"/>
      <c r="B68" s="90"/>
      <c r="C68" s="194"/>
      <c r="D68" s="169"/>
      <c r="E68" s="170"/>
      <c r="F68" s="171"/>
      <c r="G68" s="113" t="str">
        <f t="shared" si="20"/>
        <v/>
      </c>
      <c r="H68" s="164"/>
      <c r="I68" s="165"/>
      <c r="J68" s="122" t="str">
        <f t="shared" si="21"/>
        <v/>
      </c>
      <c r="K68" s="123"/>
      <c r="L68" s="219" t="str">
        <f t="shared" si="22"/>
        <v/>
      </c>
      <c r="M68" s="119" t="str">
        <f t="shared" si="0"/>
        <v/>
      </c>
      <c r="N68" s="120" t="str">
        <f t="shared" si="23"/>
        <v/>
      </c>
      <c r="O68" s="221"/>
      <c r="P68" s="124" t="str">
        <f t="shared" si="25"/>
        <v/>
      </c>
      <c r="Q68" s="158"/>
      <c r="R68" s="159"/>
      <c r="S68" s="160"/>
      <c r="T68" s="161"/>
      <c r="U68" s="161"/>
      <c r="V68" s="138" t="str">
        <f t="shared" si="1"/>
        <v/>
      </c>
      <c r="W68" s="150" t="str">
        <f t="shared" si="2"/>
        <v/>
      </c>
      <c r="X68" s="140" t="str">
        <f t="shared" si="3"/>
        <v/>
      </c>
      <c r="Y68" s="215" t="str">
        <f t="shared" si="4"/>
        <v/>
      </c>
      <c r="Z68" s="216" t="str">
        <f t="shared" si="26"/>
        <v/>
      </c>
      <c r="AA68" s="217" t="str">
        <f t="shared" si="27"/>
        <v/>
      </c>
      <c r="AB68" s="141" t="str">
        <f t="shared" si="5"/>
        <v/>
      </c>
      <c r="AC68" s="142" t="str">
        <f t="shared" si="6"/>
        <v/>
      </c>
      <c r="AD68" s="143" t="str">
        <f t="shared" si="7"/>
        <v/>
      </c>
      <c r="AE68" s="144" t="str">
        <f t="shared" si="8"/>
        <v/>
      </c>
      <c r="AF68" s="144" t="str">
        <f t="shared" si="9"/>
        <v/>
      </c>
      <c r="AG68" s="151" t="str">
        <f t="shared" si="10"/>
        <v/>
      </c>
      <c r="AH68" s="152" t="str">
        <f t="shared" si="11"/>
        <v/>
      </c>
      <c r="AI68" s="146" t="str">
        <f t="shared" si="12"/>
        <v/>
      </c>
      <c r="AJ68" s="142" t="str">
        <f t="shared" si="13"/>
        <v/>
      </c>
      <c r="AK68" s="143" t="str">
        <f t="shared" si="28"/>
        <v/>
      </c>
      <c r="AL68" s="143" t="str">
        <f t="shared" si="29"/>
        <v/>
      </c>
      <c r="AM68" s="147" t="str">
        <f t="shared" si="30"/>
        <v/>
      </c>
      <c r="AN68" s="148" t="str">
        <f t="shared" si="14"/>
        <v/>
      </c>
      <c r="AO68" s="184" t="str">
        <f t="shared" si="31"/>
        <v/>
      </c>
      <c r="AP68" s="184" t="str">
        <f t="shared" si="34"/>
        <v/>
      </c>
      <c r="AQ68" s="149" t="str">
        <f t="shared" si="32"/>
        <v/>
      </c>
      <c r="AR68" s="179" t="str">
        <f t="shared" si="33"/>
        <v/>
      </c>
      <c r="AS68" s="218"/>
      <c r="AT68" s="177" t="e">
        <f t="shared" si="35"/>
        <v>#VALUE!</v>
      </c>
      <c r="AU68" s="99" t="str">
        <f t="shared" si="36"/>
        <v/>
      </c>
      <c r="AV68" s="89" t="e">
        <f t="shared" si="37"/>
        <v>#VALUE!</v>
      </c>
      <c r="AW68" s="89" t="e">
        <f t="shared" si="38"/>
        <v>#VALUE!</v>
      </c>
      <c r="AX68" s="89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</row>
    <row r="69" spans="1:106" s="60" customFormat="1" ht="12.75">
      <c r="A69" s="11"/>
      <c r="B69" s="90"/>
      <c r="C69" s="194"/>
      <c r="D69" s="169"/>
      <c r="E69" s="170"/>
      <c r="F69" s="171"/>
      <c r="G69" s="113" t="str">
        <f t="shared" si="20"/>
        <v/>
      </c>
      <c r="H69" s="164"/>
      <c r="I69" s="165"/>
      <c r="J69" s="122" t="str">
        <f t="shared" si="21"/>
        <v/>
      </c>
      <c r="K69" s="123"/>
      <c r="L69" s="219" t="str">
        <f t="shared" si="22"/>
        <v/>
      </c>
      <c r="M69" s="119" t="str">
        <f t="shared" si="0"/>
        <v/>
      </c>
      <c r="N69" s="120" t="str">
        <f t="shared" si="23"/>
        <v/>
      </c>
      <c r="O69" s="221"/>
      <c r="P69" s="124" t="str">
        <f t="shared" si="25"/>
        <v/>
      </c>
      <c r="Q69" s="158"/>
      <c r="R69" s="159"/>
      <c r="S69" s="160"/>
      <c r="T69" s="161"/>
      <c r="U69" s="161"/>
      <c r="V69" s="138" t="str">
        <f t="shared" si="1"/>
        <v/>
      </c>
      <c r="W69" s="150" t="str">
        <f t="shared" si="2"/>
        <v/>
      </c>
      <c r="X69" s="140" t="str">
        <f t="shared" si="3"/>
        <v/>
      </c>
      <c r="Y69" s="215" t="str">
        <f t="shared" si="4"/>
        <v/>
      </c>
      <c r="Z69" s="216" t="str">
        <f t="shared" si="26"/>
        <v/>
      </c>
      <c r="AA69" s="217" t="str">
        <f t="shared" si="27"/>
        <v/>
      </c>
      <c r="AB69" s="141" t="str">
        <f t="shared" si="5"/>
        <v/>
      </c>
      <c r="AC69" s="142" t="str">
        <f t="shared" si="6"/>
        <v/>
      </c>
      <c r="AD69" s="143" t="str">
        <f t="shared" si="7"/>
        <v/>
      </c>
      <c r="AE69" s="144" t="str">
        <f t="shared" si="8"/>
        <v/>
      </c>
      <c r="AF69" s="144" t="str">
        <f t="shared" si="9"/>
        <v/>
      </c>
      <c r="AG69" s="151" t="str">
        <f t="shared" si="10"/>
        <v/>
      </c>
      <c r="AH69" s="152" t="str">
        <f t="shared" si="11"/>
        <v/>
      </c>
      <c r="AI69" s="146" t="str">
        <f t="shared" si="12"/>
        <v/>
      </c>
      <c r="AJ69" s="142" t="str">
        <f t="shared" si="13"/>
        <v/>
      </c>
      <c r="AK69" s="143" t="str">
        <f t="shared" si="28"/>
        <v/>
      </c>
      <c r="AL69" s="143" t="str">
        <f t="shared" si="29"/>
        <v/>
      </c>
      <c r="AM69" s="147" t="str">
        <f t="shared" si="30"/>
        <v/>
      </c>
      <c r="AN69" s="148" t="str">
        <f t="shared" si="14"/>
        <v/>
      </c>
      <c r="AO69" s="184" t="str">
        <f t="shared" si="31"/>
        <v/>
      </c>
      <c r="AP69" s="184" t="str">
        <f t="shared" si="34"/>
        <v/>
      </c>
      <c r="AQ69" s="149" t="str">
        <f t="shared" si="32"/>
        <v/>
      </c>
      <c r="AR69" s="179" t="str">
        <f t="shared" si="33"/>
        <v/>
      </c>
      <c r="AS69" s="218"/>
      <c r="AT69" s="177" t="e">
        <f t="shared" si="35"/>
        <v>#VALUE!</v>
      </c>
      <c r="AU69" s="99" t="str">
        <f t="shared" si="36"/>
        <v/>
      </c>
      <c r="AV69" s="89" t="e">
        <f t="shared" si="37"/>
        <v>#VALUE!</v>
      </c>
      <c r="AW69" s="89" t="e">
        <f t="shared" si="38"/>
        <v>#VALUE!</v>
      </c>
      <c r="AX69" s="89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</row>
    <row r="70" spans="1:106" s="60" customFormat="1" ht="12.75">
      <c r="A70" s="11"/>
      <c r="B70" s="90"/>
      <c r="C70" s="194"/>
      <c r="D70" s="169"/>
      <c r="E70" s="170"/>
      <c r="F70" s="171"/>
      <c r="G70" s="113" t="str">
        <f t="shared" si="20"/>
        <v/>
      </c>
      <c r="H70" s="164"/>
      <c r="I70" s="165"/>
      <c r="J70" s="122" t="str">
        <f t="shared" si="21"/>
        <v/>
      </c>
      <c r="K70" s="123"/>
      <c r="L70" s="219" t="str">
        <f t="shared" si="22"/>
        <v/>
      </c>
      <c r="M70" s="119" t="str">
        <f t="shared" si="0"/>
        <v/>
      </c>
      <c r="N70" s="120" t="str">
        <f t="shared" si="23"/>
        <v/>
      </c>
      <c r="O70" s="221"/>
      <c r="P70" s="124" t="str">
        <f t="shared" si="25"/>
        <v/>
      </c>
      <c r="Q70" s="158"/>
      <c r="R70" s="159"/>
      <c r="S70" s="160"/>
      <c r="T70" s="161"/>
      <c r="U70" s="161"/>
      <c r="V70" s="138" t="str">
        <f t="shared" si="1"/>
        <v/>
      </c>
      <c r="W70" s="150" t="str">
        <f t="shared" si="2"/>
        <v/>
      </c>
      <c r="X70" s="140" t="str">
        <f t="shared" si="3"/>
        <v/>
      </c>
      <c r="Y70" s="215" t="str">
        <f t="shared" si="4"/>
        <v/>
      </c>
      <c r="Z70" s="216" t="str">
        <f t="shared" si="26"/>
        <v/>
      </c>
      <c r="AA70" s="217" t="str">
        <f t="shared" si="27"/>
        <v/>
      </c>
      <c r="AB70" s="141" t="str">
        <f t="shared" si="5"/>
        <v/>
      </c>
      <c r="AC70" s="142" t="str">
        <f t="shared" si="6"/>
        <v/>
      </c>
      <c r="AD70" s="143" t="str">
        <f t="shared" si="7"/>
        <v/>
      </c>
      <c r="AE70" s="144" t="str">
        <f t="shared" si="8"/>
        <v/>
      </c>
      <c r="AF70" s="144" t="str">
        <f t="shared" si="9"/>
        <v/>
      </c>
      <c r="AG70" s="151" t="str">
        <f t="shared" si="10"/>
        <v/>
      </c>
      <c r="AH70" s="152" t="str">
        <f t="shared" si="11"/>
        <v/>
      </c>
      <c r="AI70" s="146" t="str">
        <f t="shared" si="12"/>
        <v/>
      </c>
      <c r="AJ70" s="142" t="str">
        <f t="shared" si="13"/>
        <v/>
      </c>
      <c r="AK70" s="143" t="str">
        <f t="shared" si="28"/>
        <v/>
      </c>
      <c r="AL70" s="143" t="str">
        <f t="shared" si="29"/>
        <v/>
      </c>
      <c r="AM70" s="147" t="str">
        <f t="shared" si="30"/>
        <v/>
      </c>
      <c r="AN70" s="148" t="str">
        <f t="shared" si="14"/>
        <v/>
      </c>
      <c r="AO70" s="184" t="str">
        <f t="shared" si="31"/>
        <v/>
      </c>
      <c r="AP70" s="184" t="str">
        <f t="shared" si="34"/>
        <v/>
      </c>
      <c r="AQ70" s="149" t="str">
        <f t="shared" si="32"/>
        <v/>
      </c>
      <c r="AR70" s="179" t="str">
        <f t="shared" si="33"/>
        <v/>
      </c>
      <c r="AS70" s="218"/>
      <c r="AT70" s="177" t="e">
        <f t="shared" si="35"/>
        <v>#VALUE!</v>
      </c>
      <c r="AU70" s="99" t="str">
        <f t="shared" si="36"/>
        <v/>
      </c>
      <c r="AV70" s="89" t="e">
        <f t="shared" si="37"/>
        <v>#VALUE!</v>
      </c>
      <c r="AW70" s="89" t="e">
        <f t="shared" si="38"/>
        <v>#VALUE!</v>
      </c>
      <c r="AX70" s="89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</row>
    <row r="71" spans="1:106" s="60" customFormat="1" ht="12.75">
      <c r="A71" s="11"/>
      <c r="B71" s="90"/>
      <c r="C71" s="194"/>
      <c r="D71" s="169"/>
      <c r="E71" s="170"/>
      <c r="F71" s="171"/>
      <c r="G71" s="113" t="str">
        <f t="shared" si="20"/>
        <v/>
      </c>
      <c r="H71" s="164"/>
      <c r="I71" s="165"/>
      <c r="J71" s="122" t="str">
        <f t="shared" si="21"/>
        <v/>
      </c>
      <c r="K71" s="123"/>
      <c r="L71" s="219" t="str">
        <f t="shared" si="22"/>
        <v/>
      </c>
      <c r="M71" s="119" t="str">
        <f t="shared" si="0"/>
        <v/>
      </c>
      <c r="N71" s="120" t="str">
        <f t="shared" si="23"/>
        <v/>
      </c>
      <c r="O71" s="221"/>
      <c r="P71" s="124" t="str">
        <f t="shared" si="25"/>
        <v/>
      </c>
      <c r="Q71" s="158"/>
      <c r="R71" s="159"/>
      <c r="S71" s="160"/>
      <c r="T71" s="161"/>
      <c r="U71" s="161"/>
      <c r="V71" s="138" t="str">
        <f t="shared" si="1"/>
        <v/>
      </c>
      <c r="W71" s="150" t="str">
        <f t="shared" si="2"/>
        <v/>
      </c>
      <c r="X71" s="140" t="str">
        <f t="shared" si="3"/>
        <v/>
      </c>
      <c r="Y71" s="215" t="str">
        <f t="shared" si="4"/>
        <v/>
      </c>
      <c r="Z71" s="216" t="str">
        <f t="shared" si="26"/>
        <v/>
      </c>
      <c r="AA71" s="217" t="str">
        <f t="shared" si="27"/>
        <v/>
      </c>
      <c r="AB71" s="141" t="str">
        <f t="shared" si="5"/>
        <v/>
      </c>
      <c r="AC71" s="142" t="str">
        <f t="shared" si="6"/>
        <v/>
      </c>
      <c r="AD71" s="143" t="str">
        <f t="shared" si="7"/>
        <v/>
      </c>
      <c r="AE71" s="144" t="str">
        <f t="shared" si="8"/>
        <v/>
      </c>
      <c r="AF71" s="144" t="str">
        <f t="shared" si="9"/>
        <v/>
      </c>
      <c r="AG71" s="151" t="str">
        <f t="shared" si="10"/>
        <v/>
      </c>
      <c r="AH71" s="152" t="str">
        <f t="shared" si="11"/>
        <v/>
      </c>
      <c r="AI71" s="146" t="str">
        <f t="shared" si="12"/>
        <v/>
      </c>
      <c r="AJ71" s="142" t="str">
        <f t="shared" si="13"/>
        <v/>
      </c>
      <c r="AK71" s="143" t="str">
        <f t="shared" si="28"/>
        <v/>
      </c>
      <c r="AL71" s="143" t="str">
        <f t="shared" si="29"/>
        <v/>
      </c>
      <c r="AM71" s="147" t="str">
        <f t="shared" si="30"/>
        <v/>
      </c>
      <c r="AN71" s="148" t="str">
        <f t="shared" si="14"/>
        <v/>
      </c>
      <c r="AO71" s="184" t="str">
        <f t="shared" si="31"/>
        <v/>
      </c>
      <c r="AP71" s="184" t="str">
        <f t="shared" si="34"/>
        <v/>
      </c>
      <c r="AQ71" s="149" t="str">
        <f t="shared" si="32"/>
        <v/>
      </c>
      <c r="AR71" s="179" t="str">
        <f t="shared" si="33"/>
        <v/>
      </c>
      <c r="AS71" s="218"/>
      <c r="AT71" s="177" t="e">
        <f t="shared" si="35"/>
        <v>#VALUE!</v>
      </c>
      <c r="AU71" s="99" t="str">
        <f t="shared" si="36"/>
        <v/>
      </c>
      <c r="AV71" s="89" t="e">
        <f t="shared" si="37"/>
        <v>#VALUE!</v>
      </c>
      <c r="AW71" s="89" t="e">
        <f t="shared" si="38"/>
        <v>#VALUE!</v>
      </c>
      <c r="AX71" s="89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</row>
    <row r="72" spans="1:106" s="60" customFormat="1" ht="12.75">
      <c r="A72" s="11"/>
      <c r="B72" s="90"/>
      <c r="C72" s="194"/>
      <c r="D72" s="169"/>
      <c r="E72" s="170"/>
      <c r="F72" s="171"/>
      <c r="G72" s="113" t="str">
        <f t="shared" si="20"/>
        <v/>
      </c>
      <c r="H72" s="164"/>
      <c r="I72" s="165"/>
      <c r="J72" s="122" t="str">
        <f t="shared" si="21"/>
        <v/>
      </c>
      <c r="K72" s="123"/>
      <c r="L72" s="219" t="str">
        <f t="shared" si="22"/>
        <v/>
      </c>
      <c r="M72" s="119" t="str">
        <f t="shared" si="0"/>
        <v/>
      </c>
      <c r="N72" s="120" t="str">
        <f t="shared" si="23"/>
        <v/>
      </c>
      <c r="O72" s="221"/>
      <c r="P72" s="124" t="str">
        <f t="shared" si="25"/>
        <v/>
      </c>
      <c r="Q72" s="158"/>
      <c r="R72" s="159"/>
      <c r="S72" s="160"/>
      <c r="T72" s="161"/>
      <c r="U72" s="161"/>
      <c r="V72" s="138" t="str">
        <f t="shared" si="1"/>
        <v/>
      </c>
      <c r="W72" s="150" t="str">
        <f t="shared" si="2"/>
        <v/>
      </c>
      <c r="X72" s="140" t="str">
        <f t="shared" si="3"/>
        <v/>
      </c>
      <c r="Y72" s="215" t="str">
        <f t="shared" si="4"/>
        <v/>
      </c>
      <c r="Z72" s="216" t="str">
        <f t="shared" si="26"/>
        <v/>
      </c>
      <c r="AA72" s="217" t="str">
        <f t="shared" si="27"/>
        <v/>
      </c>
      <c r="AB72" s="141" t="str">
        <f t="shared" si="5"/>
        <v/>
      </c>
      <c r="AC72" s="142" t="str">
        <f t="shared" si="6"/>
        <v/>
      </c>
      <c r="AD72" s="143" t="str">
        <f t="shared" si="7"/>
        <v/>
      </c>
      <c r="AE72" s="144" t="str">
        <f t="shared" si="8"/>
        <v/>
      </c>
      <c r="AF72" s="144" t="str">
        <f t="shared" si="9"/>
        <v/>
      </c>
      <c r="AG72" s="151" t="str">
        <f t="shared" si="10"/>
        <v/>
      </c>
      <c r="AH72" s="152" t="str">
        <f t="shared" si="11"/>
        <v/>
      </c>
      <c r="AI72" s="146" t="str">
        <f t="shared" si="12"/>
        <v/>
      </c>
      <c r="AJ72" s="142" t="str">
        <f t="shared" si="13"/>
        <v/>
      </c>
      <c r="AK72" s="143" t="str">
        <f t="shared" si="28"/>
        <v/>
      </c>
      <c r="AL72" s="143" t="str">
        <f t="shared" si="29"/>
        <v/>
      </c>
      <c r="AM72" s="147" t="str">
        <f t="shared" si="30"/>
        <v/>
      </c>
      <c r="AN72" s="148" t="str">
        <f t="shared" si="14"/>
        <v/>
      </c>
      <c r="AO72" s="184" t="str">
        <f t="shared" si="31"/>
        <v/>
      </c>
      <c r="AP72" s="184" t="str">
        <f t="shared" si="34"/>
        <v/>
      </c>
      <c r="AQ72" s="149" t="str">
        <f t="shared" si="32"/>
        <v/>
      </c>
      <c r="AR72" s="179" t="str">
        <f t="shared" si="33"/>
        <v/>
      </c>
      <c r="AS72" s="218"/>
      <c r="AT72" s="177" t="e">
        <f t="shared" si="35"/>
        <v>#VALUE!</v>
      </c>
      <c r="AU72" s="99" t="str">
        <f t="shared" si="36"/>
        <v/>
      </c>
      <c r="AV72" s="89" t="e">
        <f t="shared" si="37"/>
        <v>#VALUE!</v>
      </c>
      <c r="AW72" s="89" t="e">
        <f t="shared" si="38"/>
        <v>#VALUE!</v>
      </c>
      <c r="AX72" s="89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</row>
    <row r="73" spans="1:106" s="60" customFormat="1" ht="12.75">
      <c r="A73" s="11"/>
      <c r="B73" s="90"/>
      <c r="C73" s="194"/>
      <c r="D73" s="169"/>
      <c r="E73" s="170"/>
      <c r="F73" s="171"/>
      <c r="G73" s="113" t="str">
        <f t="shared" si="20"/>
        <v/>
      </c>
      <c r="H73" s="164"/>
      <c r="I73" s="165"/>
      <c r="J73" s="122" t="str">
        <f t="shared" si="21"/>
        <v/>
      </c>
      <c r="K73" s="123"/>
      <c r="L73" s="219" t="str">
        <f t="shared" si="22"/>
        <v/>
      </c>
      <c r="M73" s="119" t="str">
        <f t="shared" si="0"/>
        <v/>
      </c>
      <c r="N73" s="120" t="str">
        <f t="shared" si="23"/>
        <v/>
      </c>
      <c r="O73" s="221"/>
      <c r="P73" s="124" t="str">
        <f t="shared" si="25"/>
        <v/>
      </c>
      <c r="Q73" s="158"/>
      <c r="R73" s="159"/>
      <c r="S73" s="160"/>
      <c r="T73" s="161"/>
      <c r="U73" s="161"/>
      <c r="V73" s="138" t="str">
        <f t="shared" si="1"/>
        <v/>
      </c>
      <c r="W73" s="150" t="str">
        <f t="shared" si="2"/>
        <v/>
      </c>
      <c r="X73" s="140" t="str">
        <f t="shared" si="3"/>
        <v/>
      </c>
      <c r="Y73" s="215" t="str">
        <f t="shared" si="4"/>
        <v/>
      </c>
      <c r="Z73" s="216" t="str">
        <f t="shared" si="26"/>
        <v/>
      </c>
      <c r="AA73" s="217" t="str">
        <f t="shared" si="27"/>
        <v/>
      </c>
      <c r="AB73" s="141" t="str">
        <f t="shared" si="5"/>
        <v/>
      </c>
      <c r="AC73" s="142" t="str">
        <f t="shared" si="6"/>
        <v/>
      </c>
      <c r="AD73" s="143" t="str">
        <f t="shared" si="7"/>
        <v/>
      </c>
      <c r="AE73" s="144" t="str">
        <f t="shared" si="8"/>
        <v/>
      </c>
      <c r="AF73" s="144" t="str">
        <f t="shared" si="9"/>
        <v/>
      </c>
      <c r="AG73" s="151" t="str">
        <f t="shared" si="10"/>
        <v/>
      </c>
      <c r="AH73" s="152" t="str">
        <f t="shared" si="11"/>
        <v/>
      </c>
      <c r="AI73" s="146" t="str">
        <f t="shared" si="12"/>
        <v/>
      </c>
      <c r="AJ73" s="142" t="str">
        <f t="shared" si="13"/>
        <v/>
      </c>
      <c r="AK73" s="143" t="str">
        <f t="shared" si="28"/>
        <v/>
      </c>
      <c r="AL73" s="143" t="str">
        <f t="shared" si="29"/>
        <v/>
      </c>
      <c r="AM73" s="147" t="str">
        <f t="shared" si="30"/>
        <v/>
      </c>
      <c r="AN73" s="148" t="str">
        <f t="shared" si="14"/>
        <v/>
      </c>
      <c r="AO73" s="184" t="str">
        <f t="shared" si="31"/>
        <v/>
      </c>
      <c r="AP73" s="184" t="str">
        <f t="shared" si="34"/>
        <v/>
      </c>
      <c r="AQ73" s="149" t="str">
        <f t="shared" si="32"/>
        <v/>
      </c>
      <c r="AR73" s="179" t="str">
        <f t="shared" si="33"/>
        <v/>
      </c>
      <c r="AS73" s="218"/>
      <c r="AT73" s="177" t="e">
        <f t="shared" si="35"/>
        <v>#VALUE!</v>
      </c>
      <c r="AU73" s="99" t="str">
        <f t="shared" si="36"/>
        <v/>
      </c>
      <c r="AV73" s="89" t="e">
        <f t="shared" si="37"/>
        <v>#VALUE!</v>
      </c>
      <c r="AW73" s="89" t="e">
        <f t="shared" si="38"/>
        <v>#VALUE!</v>
      </c>
      <c r="AX73" s="89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</row>
    <row r="74" spans="1:106" s="60" customFormat="1" ht="12.75">
      <c r="A74" s="11"/>
      <c r="B74" s="90"/>
      <c r="C74" s="194"/>
      <c r="D74" s="169"/>
      <c r="E74" s="170"/>
      <c r="F74" s="171"/>
      <c r="G74" s="113" t="str">
        <f t="shared" si="20"/>
        <v/>
      </c>
      <c r="H74" s="164"/>
      <c r="I74" s="165"/>
      <c r="J74" s="122" t="str">
        <f t="shared" si="21"/>
        <v/>
      </c>
      <c r="K74" s="123"/>
      <c r="L74" s="219" t="str">
        <f t="shared" si="22"/>
        <v/>
      </c>
      <c r="M74" s="119" t="str">
        <f t="shared" si="0"/>
        <v/>
      </c>
      <c r="N74" s="120" t="str">
        <f t="shared" si="23"/>
        <v/>
      </c>
      <c r="O74" s="221"/>
      <c r="P74" s="124" t="str">
        <f t="shared" si="25"/>
        <v/>
      </c>
      <c r="Q74" s="158"/>
      <c r="R74" s="159"/>
      <c r="S74" s="160"/>
      <c r="T74" s="161"/>
      <c r="U74" s="161"/>
      <c r="V74" s="138" t="str">
        <f t="shared" si="1"/>
        <v/>
      </c>
      <c r="W74" s="150" t="str">
        <f t="shared" si="2"/>
        <v/>
      </c>
      <c r="X74" s="140" t="str">
        <f t="shared" si="3"/>
        <v/>
      </c>
      <c r="Y74" s="215" t="str">
        <f t="shared" si="4"/>
        <v/>
      </c>
      <c r="Z74" s="216" t="str">
        <f t="shared" si="26"/>
        <v/>
      </c>
      <c r="AA74" s="217" t="str">
        <f t="shared" si="27"/>
        <v/>
      </c>
      <c r="AB74" s="141" t="str">
        <f t="shared" si="5"/>
        <v/>
      </c>
      <c r="AC74" s="142" t="str">
        <f t="shared" si="6"/>
        <v/>
      </c>
      <c r="AD74" s="143" t="str">
        <f t="shared" si="7"/>
        <v/>
      </c>
      <c r="AE74" s="144" t="str">
        <f t="shared" si="8"/>
        <v/>
      </c>
      <c r="AF74" s="144" t="str">
        <f t="shared" si="9"/>
        <v/>
      </c>
      <c r="AG74" s="151" t="str">
        <f t="shared" si="10"/>
        <v/>
      </c>
      <c r="AH74" s="152" t="str">
        <f t="shared" si="11"/>
        <v/>
      </c>
      <c r="AI74" s="146" t="str">
        <f t="shared" si="12"/>
        <v/>
      </c>
      <c r="AJ74" s="142" t="str">
        <f t="shared" si="13"/>
        <v/>
      </c>
      <c r="AK74" s="143" t="str">
        <f t="shared" si="28"/>
        <v/>
      </c>
      <c r="AL74" s="143" t="str">
        <f t="shared" si="29"/>
        <v/>
      </c>
      <c r="AM74" s="147" t="str">
        <f t="shared" si="30"/>
        <v/>
      </c>
      <c r="AN74" s="148" t="str">
        <f t="shared" si="14"/>
        <v/>
      </c>
      <c r="AO74" s="184" t="str">
        <f t="shared" si="31"/>
        <v/>
      </c>
      <c r="AP74" s="184" t="str">
        <f t="shared" si="34"/>
        <v/>
      </c>
      <c r="AQ74" s="149" t="str">
        <f t="shared" si="32"/>
        <v/>
      </c>
      <c r="AR74" s="179" t="str">
        <f t="shared" si="33"/>
        <v/>
      </c>
      <c r="AS74" s="218"/>
      <c r="AT74" s="177" t="e">
        <f t="shared" si="35"/>
        <v>#VALUE!</v>
      </c>
      <c r="AU74" s="99" t="str">
        <f t="shared" si="36"/>
        <v/>
      </c>
      <c r="AV74" s="89" t="e">
        <f t="shared" si="37"/>
        <v>#VALUE!</v>
      </c>
      <c r="AW74" s="89" t="e">
        <f t="shared" si="38"/>
        <v>#VALUE!</v>
      </c>
      <c r="AX74" s="89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</row>
    <row r="75" spans="1:106" s="60" customFormat="1" ht="12.75">
      <c r="A75" s="11"/>
      <c r="B75" s="90"/>
      <c r="C75" s="194"/>
      <c r="D75" s="169"/>
      <c r="E75" s="170"/>
      <c r="F75" s="171"/>
      <c r="G75" s="113" t="str">
        <f t="shared" si="20"/>
        <v/>
      </c>
      <c r="H75" s="164"/>
      <c r="I75" s="165"/>
      <c r="J75" s="122" t="str">
        <f t="shared" si="21"/>
        <v/>
      </c>
      <c r="K75" s="123"/>
      <c r="L75" s="219" t="str">
        <f t="shared" si="22"/>
        <v/>
      </c>
      <c r="M75" s="119" t="str">
        <f t="shared" si="0"/>
        <v/>
      </c>
      <c r="N75" s="120" t="str">
        <f t="shared" si="23"/>
        <v/>
      </c>
      <c r="O75" s="221"/>
      <c r="P75" s="124" t="str">
        <f t="shared" si="25"/>
        <v/>
      </c>
      <c r="Q75" s="158"/>
      <c r="R75" s="159"/>
      <c r="S75" s="160"/>
      <c r="T75" s="161"/>
      <c r="U75" s="161"/>
      <c r="V75" s="138" t="str">
        <f t="shared" si="1"/>
        <v/>
      </c>
      <c r="W75" s="150" t="str">
        <f t="shared" si="2"/>
        <v/>
      </c>
      <c r="X75" s="140" t="str">
        <f t="shared" si="3"/>
        <v/>
      </c>
      <c r="Y75" s="215" t="str">
        <f t="shared" si="4"/>
        <v/>
      </c>
      <c r="Z75" s="216" t="str">
        <f t="shared" si="26"/>
        <v/>
      </c>
      <c r="AA75" s="217" t="str">
        <f t="shared" si="27"/>
        <v/>
      </c>
      <c r="AB75" s="141" t="str">
        <f t="shared" si="5"/>
        <v/>
      </c>
      <c r="AC75" s="142" t="str">
        <f t="shared" si="6"/>
        <v/>
      </c>
      <c r="AD75" s="143" t="str">
        <f t="shared" si="7"/>
        <v/>
      </c>
      <c r="AE75" s="144" t="str">
        <f t="shared" si="8"/>
        <v/>
      </c>
      <c r="AF75" s="144" t="str">
        <f t="shared" si="9"/>
        <v/>
      </c>
      <c r="AG75" s="151" t="str">
        <f t="shared" si="10"/>
        <v/>
      </c>
      <c r="AH75" s="152" t="str">
        <f t="shared" si="11"/>
        <v/>
      </c>
      <c r="AI75" s="146" t="str">
        <f t="shared" si="12"/>
        <v/>
      </c>
      <c r="AJ75" s="142" t="str">
        <f t="shared" si="13"/>
        <v/>
      </c>
      <c r="AK75" s="143" t="str">
        <f t="shared" si="28"/>
        <v/>
      </c>
      <c r="AL75" s="143" t="str">
        <f t="shared" si="29"/>
        <v/>
      </c>
      <c r="AM75" s="147" t="str">
        <f t="shared" si="30"/>
        <v/>
      </c>
      <c r="AN75" s="148" t="str">
        <f t="shared" si="14"/>
        <v/>
      </c>
      <c r="AO75" s="184" t="str">
        <f t="shared" si="31"/>
        <v/>
      </c>
      <c r="AP75" s="184" t="str">
        <f t="shared" si="34"/>
        <v/>
      </c>
      <c r="AQ75" s="149" t="str">
        <f t="shared" si="32"/>
        <v/>
      </c>
      <c r="AR75" s="179" t="str">
        <f t="shared" si="33"/>
        <v/>
      </c>
      <c r="AS75" s="218"/>
      <c r="AT75" s="177" t="e">
        <f t="shared" si="35"/>
        <v>#VALUE!</v>
      </c>
      <c r="AU75" s="99" t="str">
        <f t="shared" si="36"/>
        <v/>
      </c>
      <c r="AV75" s="89" t="e">
        <f t="shared" si="37"/>
        <v>#VALUE!</v>
      </c>
      <c r="AW75" s="89" t="e">
        <f t="shared" si="38"/>
        <v>#VALUE!</v>
      </c>
      <c r="AX75" s="89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</row>
    <row r="76" spans="1:106" s="60" customFormat="1" ht="12.75">
      <c r="A76" s="11"/>
      <c r="B76" s="90"/>
      <c r="C76" s="194"/>
      <c r="D76" s="169"/>
      <c r="E76" s="170"/>
      <c r="F76" s="171"/>
      <c r="G76" s="113" t="str">
        <f t="shared" si="20"/>
        <v/>
      </c>
      <c r="H76" s="164"/>
      <c r="I76" s="165"/>
      <c r="J76" s="122" t="str">
        <f t="shared" si="21"/>
        <v/>
      </c>
      <c r="K76" s="123"/>
      <c r="L76" s="219" t="str">
        <f t="shared" si="22"/>
        <v/>
      </c>
      <c r="M76" s="119" t="str">
        <f t="shared" si="0"/>
        <v/>
      </c>
      <c r="N76" s="120" t="str">
        <f t="shared" si="23"/>
        <v/>
      </c>
      <c r="O76" s="221"/>
      <c r="P76" s="124" t="str">
        <f t="shared" si="25"/>
        <v/>
      </c>
      <c r="Q76" s="158"/>
      <c r="R76" s="159"/>
      <c r="S76" s="160"/>
      <c r="T76" s="161"/>
      <c r="U76" s="161"/>
      <c r="V76" s="138" t="str">
        <f t="shared" si="1"/>
        <v/>
      </c>
      <c r="W76" s="150" t="str">
        <f t="shared" si="2"/>
        <v/>
      </c>
      <c r="X76" s="140" t="str">
        <f t="shared" si="3"/>
        <v/>
      </c>
      <c r="Y76" s="215" t="str">
        <f t="shared" si="4"/>
        <v/>
      </c>
      <c r="Z76" s="216" t="str">
        <f t="shared" si="26"/>
        <v/>
      </c>
      <c r="AA76" s="217" t="str">
        <f t="shared" si="27"/>
        <v/>
      </c>
      <c r="AB76" s="141" t="str">
        <f t="shared" si="5"/>
        <v/>
      </c>
      <c r="AC76" s="142" t="str">
        <f t="shared" si="6"/>
        <v/>
      </c>
      <c r="AD76" s="143" t="str">
        <f t="shared" si="7"/>
        <v/>
      </c>
      <c r="AE76" s="144" t="str">
        <f t="shared" si="8"/>
        <v/>
      </c>
      <c r="AF76" s="144" t="str">
        <f t="shared" si="9"/>
        <v/>
      </c>
      <c r="AG76" s="151" t="str">
        <f t="shared" si="10"/>
        <v/>
      </c>
      <c r="AH76" s="152" t="str">
        <f t="shared" si="11"/>
        <v/>
      </c>
      <c r="AI76" s="146" t="str">
        <f t="shared" si="12"/>
        <v/>
      </c>
      <c r="AJ76" s="142" t="str">
        <f t="shared" si="13"/>
        <v/>
      </c>
      <c r="AK76" s="143" t="str">
        <f t="shared" si="28"/>
        <v/>
      </c>
      <c r="AL76" s="143" t="str">
        <f t="shared" si="29"/>
        <v/>
      </c>
      <c r="AM76" s="147" t="str">
        <f t="shared" si="30"/>
        <v/>
      </c>
      <c r="AN76" s="148" t="str">
        <f t="shared" si="14"/>
        <v/>
      </c>
      <c r="AO76" s="184" t="str">
        <f t="shared" si="31"/>
        <v/>
      </c>
      <c r="AP76" s="184" t="str">
        <f t="shared" si="34"/>
        <v/>
      </c>
      <c r="AQ76" s="149" t="str">
        <f t="shared" si="32"/>
        <v/>
      </c>
      <c r="AR76" s="179" t="str">
        <f t="shared" si="33"/>
        <v/>
      </c>
      <c r="AS76" s="218"/>
      <c r="AT76" s="177" t="e">
        <f t="shared" si="35"/>
        <v>#VALUE!</v>
      </c>
      <c r="AU76" s="99" t="str">
        <f t="shared" si="36"/>
        <v/>
      </c>
      <c r="AV76" s="89" t="e">
        <f t="shared" si="37"/>
        <v>#VALUE!</v>
      </c>
      <c r="AW76" s="89" t="e">
        <f t="shared" si="38"/>
        <v>#VALUE!</v>
      </c>
      <c r="AX76" s="89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</row>
    <row r="77" spans="1:106" s="60" customFormat="1" ht="12.75">
      <c r="A77" s="11"/>
      <c r="B77" s="90"/>
      <c r="C77" s="194"/>
      <c r="D77" s="169"/>
      <c r="E77" s="170"/>
      <c r="F77" s="171"/>
      <c r="G77" s="113" t="str">
        <f t="shared" si="20"/>
        <v/>
      </c>
      <c r="H77" s="164"/>
      <c r="I77" s="165"/>
      <c r="J77" s="122" t="str">
        <f t="shared" si="21"/>
        <v/>
      </c>
      <c r="K77" s="123"/>
      <c r="L77" s="219" t="str">
        <f t="shared" si="22"/>
        <v/>
      </c>
      <c r="M77" s="119" t="str">
        <f t="shared" si="0"/>
        <v/>
      </c>
      <c r="N77" s="120" t="str">
        <f t="shared" si="23"/>
        <v/>
      </c>
      <c r="O77" s="221"/>
      <c r="P77" s="124" t="str">
        <f t="shared" si="25"/>
        <v/>
      </c>
      <c r="Q77" s="158"/>
      <c r="R77" s="159"/>
      <c r="S77" s="160"/>
      <c r="T77" s="161"/>
      <c r="U77" s="161"/>
      <c r="V77" s="138" t="str">
        <f t="shared" si="1"/>
        <v/>
      </c>
      <c r="W77" s="150" t="str">
        <f t="shared" si="2"/>
        <v/>
      </c>
      <c r="X77" s="140" t="str">
        <f t="shared" si="3"/>
        <v/>
      </c>
      <c r="Y77" s="215" t="str">
        <f t="shared" si="4"/>
        <v/>
      </c>
      <c r="Z77" s="216" t="str">
        <f t="shared" si="26"/>
        <v/>
      </c>
      <c r="AA77" s="217" t="str">
        <f t="shared" si="27"/>
        <v/>
      </c>
      <c r="AB77" s="141" t="str">
        <f t="shared" si="5"/>
        <v/>
      </c>
      <c r="AC77" s="142" t="str">
        <f t="shared" si="6"/>
        <v/>
      </c>
      <c r="AD77" s="143" t="str">
        <f t="shared" si="7"/>
        <v/>
      </c>
      <c r="AE77" s="144" t="str">
        <f t="shared" si="8"/>
        <v/>
      </c>
      <c r="AF77" s="144" t="str">
        <f t="shared" si="9"/>
        <v/>
      </c>
      <c r="AG77" s="151" t="str">
        <f t="shared" si="10"/>
        <v/>
      </c>
      <c r="AH77" s="152" t="str">
        <f t="shared" si="11"/>
        <v/>
      </c>
      <c r="AI77" s="146" t="str">
        <f t="shared" si="12"/>
        <v/>
      </c>
      <c r="AJ77" s="142" t="str">
        <f t="shared" si="13"/>
        <v/>
      </c>
      <c r="AK77" s="143" t="str">
        <f t="shared" si="28"/>
        <v/>
      </c>
      <c r="AL77" s="143" t="str">
        <f t="shared" si="29"/>
        <v/>
      </c>
      <c r="AM77" s="147" t="str">
        <f t="shared" si="30"/>
        <v/>
      </c>
      <c r="AN77" s="148" t="str">
        <f t="shared" si="14"/>
        <v/>
      </c>
      <c r="AO77" s="184" t="str">
        <f t="shared" si="31"/>
        <v/>
      </c>
      <c r="AP77" s="184" t="str">
        <f t="shared" si="34"/>
        <v/>
      </c>
      <c r="AQ77" s="149" t="str">
        <f t="shared" si="32"/>
        <v/>
      </c>
      <c r="AR77" s="179" t="str">
        <f t="shared" si="33"/>
        <v/>
      </c>
      <c r="AS77" s="218"/>
      <c r="AT77" s="177" t="e">
        <f t="shared" si="35"/>
        <v>#VALUE!</v>
      </c>
      <c r="AU77" s="99" t="str">
        <f t="shared" si="36"/>
        <v/>
      </c>
      <c r="AV77" s="89" t="e">
        <f t="shared" si="37"/>
        <v>#VALUE!</v>
      </c>
      <c r="AW77" s="89" t="e">
        <f t="shared" si="38"/>
        <v>#VALUE!</v>
      </c>
      <c r="AX77" s="89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</row>
    <row r="78" spans="1:106" s="60" customFormat="1" ht="12.75">
      <c r="A78" s="11"/>
      <c r="B78" s="90"/>
      <c r="C78" s="194"/>
      <c r="D78" s="169"/>
      <c r="E78" s="170"/>
      <c r="F78" s="171"/>
      <c r="G78" s="113" t="str">
        <f t="shared" si="20"/>
        <v/>
      </c>
      <c r="H78" s="164"/>
      <c r="I78" s="165"/>
      <c r="J78" s="122" t="str">
        <f t="shared" si="21"/>
        <v/>
      </c>
      <c r="K78" s="123"/>
      <c r="L78" s="219" t="str">
        <f t="shared" si="22"/>
        <v/>
      </c>
      <c r="M78" s="119" t="str">
        <f t="shared" si="0"/>
        <v/>
      </c>
      <c r="N78" s="120" t="str">
        <f t="shared" si="23"/>
        <v/>
      </c>
      <c r="O78" s="221"/>
      <c r="P78" s="124" t="str">
        <f t="shared" si="25"/>
        <v/>
      </c>
      <c r="Q78" s="158"/>
      <c r="R78" s="159"/>
      <c r="S78" s="160"/>
      <c r="T78" s="161"/>
      <c r="U78" s="161"/>
      <c r="V78" s="138" t="str">
        <f t="shared" si="1"/>
        <v/>
      </c>
      <c r="W78" s="150" t="str">
        <f t="shared" si="2"/>
        <v/>
      </c>
      <c r="X78" s="140" t="str">
        <f t="shared" si="3"/>
        <v/>
      </c>
      <c r="Y78" s="215" t="str">
        <f t="shared" si="4"/>
        <v/>
      </c>
      <c r="Z78" s="216" t="str">
        <f t="shared" si="26"/>
        <v/>
      </c>
      <c r="AA78" s="217" t="str">
        <f t="shared" si="27"/>
        <v/>
      </c>
      <c r="AB78" s="141" t="str">
        <f t="shared" si="5"/>
        <v/>
      </c>
      <c r="AC78" s="142" t="str">
        <f t="shared" si="6"/>
        <v/>
      </c>
      <c r="AD78" s="143" t="str">
        <f t="shared" si="7"/>
        <v/>
      </c>
      <c r="AE78" s="144" t="str">
        <f t="shared" si="8"/>
        <v/>
      </c>
      <c r="AF78" s="144" t="str">
        <f t="shared" si="9"/>
        <v/>
      </c>
      <c r="AG78" s="151" t="str">
        <f t="shared" si="10"/>
        <v/>
      </c>
      <c r="AH78" s="152" t="str">
        <f t="shared" si="11"/>
        <v/>
      </c>
      <c r="AI78" s="146" t="str">
        <f t="shared" si="12"/>
        <v/>
      </c>
      <c r="AJ78" s="142" t="str">
        <f t="shared" si="13"/>
        <v/>
      </c>
      <c r="AK78" s="143" t="str">
        <f t="shared" si="28"/>
        <v/>
      </c>
      <c r="AL78" s="143" t="str">
        <f t="shared" si="29"/>
        <v/>
      </c>
      <c r="AM78" s="147" t="str">
        <f t="shared" si="30"/>
        <v/>
      </c>
      <c r="AN78" s="148" t="str">
        <f t="shared" si="14"/>
        <v/>
      </c>
      <c r="AO78" s="184" t="str">
        <f t="shared" si="31"/>
        <v/>
      </c>
      <c r="AP78" s="184" t="str">
        <f t="shared" si="34"/>
        <v/>
      </c>
      <c r="AQ78" s="149" t="str">
        <f t="shared" si="32"/>
        <v/>
      </c>
      <c r="AR78" s="179" t="str">
        <f t="shared" si="33"/>
        <v/>
      </c>
      <c r="AS78" s="218"/>
      <c r="AT78" s="177" t="e">
        <f t="shared" si="35"/>
        <v>#VALUE!</v>
      </c>
      <c r="AU78" s="99" t="str">
        <f t="shared" si="36"/>
        <v/>
      </c>
      <c r="AV78" s="89" t="e">
        <f t="shared" si="37"/>
        <v>#VALUE!</v>
      </c>
      <c r="AW78" s="89" t="e">
        <f t="shared" si="38"/>
        <v>#VALUE!</v>
      </c>
      <c r="AX78" s="89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</row>
    <row r="79" spans="1:106" s="60" customFormat="1" ht="12.75">
      <c r="A79" s="11"/>
      <c r="B79" s="90"/>
      <c r="C79" s="194"/>
      <c r="D79" s="169"/>
      <c r="E79" s="170"/>
      <c r="F79" s="171"/>
      <c r="G79" s="113" t="str">
        <f t="shared" si="20"/>
        <v/>
      </c>
      <c r="H79" s="164"/>
      <c r="I79" s="165"/>
      <c r="J79" s="122" t="str">
        <f t="shared" si="21"/>
        <v/>
      </c>
      <c r="K79" s="123"/>
      <c r="L79" s="219" t="str">
        <f t="shared" si="22"/>
        <v/>
      </c>
      <c r="M79" s="119" t="str">
        <f aca="true" t="shared" si="39" ref="M79:M141">IF(D79&gt;0,(AN79/N79),"")</f>
        <v/>
      </c>
      <c r="N79" s="120" t="str">
        <f t="shared" si="23"/>
        <v/>
      </c>
      <c r="O79" s="221"/>
      <c r="P79" s="124" t="str">
        <f t="shared" si="25"/>
        <v/>
      </c>
      <c r="Q79" s="158"/>
      <c r="R79" s="159"/>
      <c r="S79" s="160"/>
      <c r="T79" s="161"/>
      <c r="U79" s="161"/>
      <c r="V79" s="138" t="str">
        <f aca="true" t="shared" si="40" ref="V79:V141">IF(D79&gt;0,(-Y79+R79),"")</f>
        <v/>
      </c>
      <c r="W79" s="150" t="str">
        <f aca="true" t="shared" si="41" ref="W79:W139">IF(E79&gt;0,IF(Q79="LONG",(T79-R79)*L79,(R79-T79)*L79),"")</f>
        <v/>
      </c>
      <c r="X79" s="140" t="str">
        <f aca="true" t="shared" si="42" ref="X79:X139">IF(D79&gt;0,(W79/$G$6),"")</f>
        <v/>
      </c>
      <c r="Y79" s="215" t="str">
        <f aca="true" t="shared" si="43" ref="Y79:Y139">IF(D79&gt;0,IF(Q79="LONG",(T79-R79),(R79-T79)),"")</f>
        <v/>
      </c>
      <c r="Z79" s="216" t="str">
        <f aca="true" t="shared" si="44" ref="Z79:Z141">IF(E79&gt;0,AQ79,"")</f>
        <v/>
      </c>
      <c r="AA79" s="217" t="str">
        <f t="shared" si="27"/>
        <v/>
      </c>
      <c r="AB79" s="141" t="str">
        <f aca="true" t="shared" si="45" ref="AB79:AB139">IF(D79&gt;0,IF(M79&gt;0,(S79-R79)/(R79-T79),""),"")</f>
        <v/>
      </c>
      <c r="AC79" s="142" t="str">
        <f aca="true" t="shared" si="46" ref="AC79:AC139">IF(E79&gt;0,AD79*L79,"")</f>
        <v/>
      </c>
      <c r="AD79" s="143" t="str">
        <f aca="true" t="shared" si="47" ref="AD79:AD139">IF(E79&gt;0,IF(Q79="LONG",(S79-R79),(R79-S79)),"")</f>
        <v/>
      </c>
      <c r="AE79" s="144" t="str">
        <f aca="true" t="shared" si="48" ref="AE79:AE139">IF(D79="","",IF(L79&gt;0,(AC79/$G$6),""))</f>
        <v/>
      </c>
      <c r="AF79" s="144" t="str">
        <f aca="true" t="shared" si="49" ref="AF79:AF139">IF(D79&gt;0,IF(L79&gt;0,(AG79/$G$6),""),"")</f>
        <v/>
      </c>
      <c r="AG79" s="151" t="str">
        <f aca="true" t="shared" si="50" ref="AG79:AG139">IF(E79&gt;0,AH79*L79,"")</f>
        <v/>
      </c>
      <c r="AH79" s="152" t="str">
        <f aca="true" t="shared" si="51" ref="AH79:AH139">IF(D79="","",IF(Q79="LONG",(U79-R79),(R79-U79)))</f>
        <v/>
      </c>
      <c r="AI79" s="146" t="str">
        <f aca="true" t="shared" si="52" ref="AI79:AI139">IF(Q79="LONG",IF(D79&gt;0,(AN79-N79)*($AK$6*J79*-1),""),"")</f>
        <v/>
      </c>
      <c r="AJ79" s="142" t="str">
        <f aca="true" t="shared" si="53" ref="AJ79:AJ139">IF(Q79="SHORT",IF(D79&gt;0,(AN79-N79)*($AK$7*J79),""),"")</f>
        <v/>
      </c>
      <c r="AK79" s="143" t="str">
        <f t="shared" si="28"/>
        <v/>
      </c>
      <c r="AL79" s="143" t="str">
        <f t="shared" si="29"/>
        <v/>
      </c>
      <c r="AM79" s="147" t="str">
        <f t="shared" si="30"/>
        <v/>
      </c>
      <c r="AN79" s="148" t="str">
        <f aca="true" t="shared" si="54" ref="AN79:AN139">IF(D79&gt;0,(R79*L79),"")</f>
        <v/>
      </c>
      <c r="AO79" s="184" t="str">
        <f t="shared" si="31"/>
        <v/>
      </c>
      <c r="AP79" s="184" t="str">
        <f t="shared" si="34"/>
        <v/>
      </c>
      <c r="AQ79" s="149" t="str">
        <f t="shared" si="32"/>
        <v/>
      </c>
      <c r="AR79" s="179" t="str">
        <f t="shared" si="33"/>
        <v/>
      </c>
      <c r="AS79" s="218"/>
      <c r="AT79" s="177" t="e">
        <f t="shared" si="35"/>
        <v>#VALUE!</v>
      </c>
      <c r="AU79" s="99" t="str">
        <f t="shared" si="36"/>
        <v/>
      </c>
      <c r="AV79" s="89" t="e">
        <f t="shared" si="37"/>
        <v>#VALUE!</v>
      </c>
      <c r="AW79" s="89" t="e">
        <f t="shared" si="38"/>
        <v>#VALUE!</v>
      </c>
      <c r="AX79" s="89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</row>
    <row r="80" spans="1:106" s="60" customFormat="1" ht="12.75">
      <c r="A80" s="11"/>
      <c r="B80" s="90"/>
      <c r="C80" s="194"/>
      <c r="D80" s="169"/>
      <c r="E80" s="170"/>
      <c r="F80" s="171"/>
      <c r="G80" s="113" t="str">
        <f aca="true" t="shared" si="55" ref="G80:G139">IF(D80&gt;0,15%,"")</f>
        <v/>
      </c>
      <c r="H80" s="164"/>
      <c r="I80" s="165"/>
      <c r="J80" s="122" t="str">
        <f aca="true" t="shared" si="56" ref="J80:J139">IF(H80&gt;1,ABS(H80-I80),"")</f>
        <v/>
      </c>
      <c r="K80" s="123"/>
      <c r="L80" s="219" t="str">
        <f aca="true" t="shared" si="57" ref="L80:L141">IF(D80&gt;0,ROUND(($G$8/Y80),0),"")</f>
        <v/>
      </c>
      <c r="M80" s="119" t="str">
        <f t="shared" si="39"/>
        <v/>
      </c>
      <c r="N80" s="120" t="str">
        <f aca="true" t="shared" si="58" ref="N80:N139">IF(D80&gt;0,(P80*L80),"")</f>
        <v/>
      </c>
      <c r="O80" s="221"/>
      <c r="P80" s="124" t="str">
        <f aca="true" t="shared" si="59" ref="P80:P141">IF(D80&gt;0,(G80*R80),"")</f>
        <v/>
      </c>
      <c r="Q80" s="158"/>
      <c r="R80" s="159"/>
      <c r="S80" s="160"/>
      <c r="T80" s="161"/>
      <c r="U80" s="161"/>
      <c r="V80" s="138" t="str">
        <f t="shared" si="40"/>
        <v/>
      </c>
      <c r="W80" s="150" t="str">
        <f t="shared" si="41"/>
        <v/>
      </c>
      <c r="X80" s="140" t="str">
        <f t="shared" si="42"/>
        <v/>
      </c>
      <c r="Y80" s="215" t="str">
        <f t="shared" si="43"/>
        <v/>
      </c>
      <c r="Z80" s="216" t="str">
        <f t="shared" si="44"/>
        <v/>
      </c>
      <c r="AA80" s="217" t="str">
        <f aca="true" t="shared" si="60" ref="AA80:AA141">IF(D80&gt;0,Z80/N80,"")</f>
        <v/>
      </c>
      <c r="AB80" s="141" t="str">
        <f t="shared" si="45"/>
        <v/>
      </c>
      <c r="AC80" s="142" t="str">
        <f t="shared" si="46"/>
        <v/>
      </c>
      <c r="AD80" s="143" t="str">
        <f t="shared" si="47"/>
        <v/>
      </c>
      <c r="AE80" s="144" t="str">
        <f t="shared" si="48"/>
        <v/>
      </c>
      <c r="AF80" s="144" t="str">
        <f t="shared" si="49"/>
        <v/>
      </c>
      <c r="AG80" s="151" t="str">
        <f t="shared" si="50"/>
        <v/>
      </c>
      <c r="AH80" s="152" t="str">
        <f t="shared" si="51"/>
        <v/>
      </c>
      <c r="AI80" s="146" t="str">
        <f t="shared" si="52"/>
        <v/>
      </c>
      <c r="AJ80" s="142" t="str">
        <f t="shared" si="53"/>
        <v/>
      </c>
      <c r="AK80" s="143" t="str">
        <f aca="true" t="shared" si="61" ref="AK80:AK139">IF(D80&gt;0,IF(AN80*$AN$5&lt;50,$AN$6,AN80*$AN$5*-1),"")</f>
        <v/>
      </c>
      <c r="AL80" s="143" t="str">
        <f aca="true" t="shared" si="62" ref="AL80:AL139">IF(D80&gt;0,IF(AN80*$AN$5&lt;50,$AN$6,AO80*$AN$5*-1),"")</f>
        <v/>
      </c>
      <c r="AM80" s="147" t="str">
        <f aca="true" t="shared" si="63" ref="AM80:AM139">IF(D80&gt;0,IF(Q80="LONG",(AI80+AK80+AL80),(AJ80+AK80+AL80)),"")</f>
        <v/>
      </c>
      <c r="AN80" s="148" t="str">
        <f t="shared" si="54"/>
        <v/>
      </c>
      <c r="AO80" s="184" t="str">
        <f aca="true" t="shared" si="64" ref="AO80:AO139">IF(D80&gt;0,(U80*L80),"")</f>
        <v/>
      </c>
      <c r="AP80" s="184" t="str">
        <f t="shared" si="34"/>
        <v/>
      </c>
      <c r="AQ80" s="149" t="str">
        <f aca="true" t="shared" si="65" ref="AQ80:AQ139">IF(D80="","",IF(Q80="LONG",(AP80+AI80+AM80),(AP80+AJ80+AM80))*AND(L80&gt;1))</f>
        <v/>
      </c>
      <c r="AR80" s="179" t="str">
        <f aca="true" t="shared" si="66" ref="AR80:AR141">IF(D80&gt;0,AQ80+AR79,"")</f>
        <v/>
      </c>
      <c r="AS80" s="218"/>
      <c r="AT80" s="177" t="e">
        <f t="shared" si="35"/>
        <v>#VALUE!</v>
      </c>
      <c r="AU80" s="99" t="str">
        <f t="shared" si="36"/>
        <v/>
      </c>
      <c r="AV80" s="89" t="e">
        <f t="shared" si="37"/>
        <v>#VALUE!</v>
      </c>
      <c r="AW80" s="89" t="e">
        <f t="shared" si="38"/>
        <v>#VALUE!</v>
      </c>
      <c r="AX80" s="89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</row>
    <row r="81" spans="1:106" s="60" customFormat="1" ht="12.75">
      <c r="A81" s="11"/>
      <c r="B81" s="90"/>
      <c r="C81" s="194"/>
      <c r="D81" s="169"/>
      <c r="E81" s="170"/>
      <c r="F81" s="171"/>
      <c r="G81" s="113" t="str">
        <f t="shared" si="55"/>
        <v/>
      </c>
      <c r="H81" s="164"/>
      <c r="I81" s="165"/>
      <c r="J81" s="122" t="str">
        <f t="shared" si="56"/>
        <v/>
      </c>
      <c r="K81" s="123"/>
      <c r="L81" s="219" t="str">
        <f t="shared" si="57"/>
        <v/>
      </c>
      <c r="M81" s="119" t="str">
        <f t="shared" si="39"/>
        <v/>
      </c>
      <c r="N81" s="120" t="str">
        <f t="shared" si="58"/>
        <v/>
      </c>
      <c r="O81" s="221"/>
      <c r="P81" s="124" t="str">
        <f t="shared" si="59"/>
        <v/>
      </c>
      <c r="Q81" s="158"/>
      <c r="R81" s="159"/>
      <c r="S81" s="160"/>
      <c r="T81" s="161"/>
      <c r="U81" s="161"/>
      <c r="V81" s="138" t="str">
        <f t="shared" si="40"/>
        <v/>
      </c>
      <c r="W81" s="150" t="str">
        <f t="shared" si="41"/>
        <v/>
      </c>
      <c r="X81" s="140" t="str">
        <f t="shared" si="42"/>
        <v/>
      </c>
      <c r="Y81" s="215" t="str">
        <f t="shared" si="43"/>
        <v/>
      </c>
      <c r="Z81" s="216" t="str">
        <f t="shared" si="44"/>
        <v/>
      </c>
      <c r="AA81" s="217" t="str">
        <f t="shared" si="60"/>
        <v/>
      </c>
      <c r="AB81" s="141" t="str">
        <f t="shared" si="45"/>
        <v/>
      </c>
      <c r="AC81" s="142" t="str">
        <f t="shared" si="46"/>
        <v/>
      </c>
      <c r="AD81" s="143" t="str">
        <f t="shared" si="47"/>
        <v/>
      </c>
      <c r="AE81" s="144" t="str">
        <f t="shared" si="48"/>
        <v/>
      </c>
      <c r="AF81" s="144" t="str">
        <f t="shared" si="49"/>
        <v/>
      </c>
      <c r="AG81" s="151" t="str">
        <f t="shared" si="50"/>
        <v/>
      </c>
      <c r="AH81" s="152" t="str">
        <f t="shared" si="51"/>
        <v/>
      </c>
      <c r="AI81" s="146" t="str">
        <f t="shared" si="52"/>
        <v/>
      </c>
      <c r="AJ81" s="142" t="str">
        <f t="shared" si="53"/>
        <v/>
      </c>
      <c r="AK81" s="143" t="str">
        <f t="shared" si="61"/>
        <v/>
      </c>
      <c r="AL81" s="143" t="str">
        <f t="shared" si="62"/>
        <v/>
      </c>
      <c r="AM81" s="147" t="str">
        <f t="shared" si="63"/>
        <v/>
      </c>
      <c r="AN81" s="148" t="str">
        <f t="shared" si="54"/>
        <v/>
      </c>
      <c r="AO81" s="184" t="str">
        <f t="shared" si="64"/>
        <v/>
      </c>
      <c r="AP81" s="184" t="str">
        <f t="shared" si="34"/>
        <v/>
      </c>
      <c r="AQ81" s="149" t="str">
        <f t="shared" si="65"/>
        <v/>
      </c>
      <c r="AR81" s="179" t="str">
        <f t="shared" si="66"/>
        <v/>
      </c>
      <c r="AS81" s="218"/>
      <c r="AT81" s="177" t="e">
        <f t="shared" si="35"/>
        <v>#VALUE!</v>
      </c>
      <c r="AU81" s="99" t="str">
        <f t="shared" si="36"/>
        <v/>
      </c>
      <c r="AV81" s="89" t="e">
        <f t="shared" si="37"/>
        <v>#VALUE!</v>
      </c>
      <c r="AW81" s="89" t="e">
        <f t="shared" si="38"/>
        <v>#VALUE!</v>
      </c>
      <c r="AX81" s="89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</row>
    <row r="82" spans="1:106" s="60" customFormat="1" ht="12.75">
      <c r="A82" s="11"/>
      <c r="B82" s="90"/>
      <c r="C82" s="194"/>
      <c r="D82" s="169"/>
      <c r="E82" s="170"/>
      <c r="F82" s="171"/>
      <c r="G82" s="113" t="str">
        <f t="shared" si="55"/>
        <v/>
      </c>
      <c r="H82" s="164"/>
      <c r="I82" s="165"/>
      <c r="J82" s="122" t="str">
        <f t="shared" si="56"/>
        <v/>
      </c>
      <c r="K82" s="123"/>
      <c r="L82" s="219" t="str">
        <f t="shared" si="57"/>
        <v/>
      </c>
      <c r="M82" s="119" t="str">
        <f t="shared" si="39"/>
        <v/>
      </c>
      <c r="N82" s="120" t="str">
        <f t="shared" si="58"/>
        <v/>
      </c>
      <c r="O82" s="221"/>
      <c r="P82" s="124" t="str">
        <f t="shared" si="59"/>
        <v/>
      </c>
      <c r="Q82" s="158"/>
      <c r="R82" s="159"/>
      <c r="S82" s="160"/>
      <c r="T82" s="161"/>
      <c r="U82" s="161"/>
      <c r="V82" s="138" t="str">
        <f t="shared" si="40"/>
        <v/>
      </c>
      <c r="W82" s="150" t="str">
        <f t="shared" si="41"/>
        <v/>
      </c>
      <c r="X82" s="140" t="str">
        <f t="shared" si="42"/>
        <v/>
      </c>
      <c r="Y82" s="215" t="str">
        <f t="shared" si="43"/>
        <v/>
      </c>
      <c r="Z82" s="216" t="str">
        <f t="shared" si="44"/>
        <v/>
      </c>
      <c r="AA82" s="217" t="str">
        <f t="shared" si="60"/>
        <v/>
      </c>
      <c r="AB82" s="141" t="str">
        <f t="shared" si="45"/>
        <v/>
      </c>
      <c r="AC82" s="142" t="str">
        <f t="shared" si="46"/>
        <v/>
      </c>
      <c r="AD82" s="143" t="str">
        <f t="shared" si="47"/>
        <v/>
      </c>
      <c r="AE82" s="144" t="str">
        <f t="shared" si="48"/>
        <v/>
      </c>
      <c r="AF82" s="144" t="str">
        <f t="shared" si="49"/>
        <v/>
      </c>
      <c r="AG82" s="151" t="str">
        <f t="shared" si="50"/>
        <v/>
      </c>
      <c r="AH82" s="152" t="str">
        <f t="shared" si="51"/>
        <v/>
      </c>
      <c r="AI82" s="146" t="str">
        <f t="shared" si="52"/>
        <v/>
      </c>
      <c r="AJ82" s="142" t="str">
        <f t="shared" si="53"/>
        <v/>
      </c>
      <c r="AK82" s="143" t="str">
        <f t="shared" si="61"/>
        <v/>
      </c>
      <c r="AL82" s="143" t="str">
        <f t="shared" si="62"/>
        <v/>
      </c>
      <c r="AM82" s="147" t="str">
        <f t="shared" si="63"/>
        <v/>
      </c>
      <c r="AN82" s="148" t="str">
        <f t="shared" si="54"/>
        <v/>
      </c>
      <c r="AO82" s="184" t="str">
        <f t="shared" si="64"/>
        <v/>
      </c>
      <c r="AP82" s="184" t="str">
        <f t="shared" si="34"/>
        <v/>
      </c>
      <c r="AQ82" s="149" t="str">
        <f t="shared" si="65"/>
        <v/>
      </c>
      <c r="AR82" s="179" t="str">
        <f t="shared" si="66"/>
        <v/>
      </c>
      <c r="AS82" s="218"/>
      <c r="AT82" s="177" t="e">
        <f t="shared" si="35"/>
        <v>#VALUE!</v>
      </c>
      <c r="AU82" s="99" t="str">
        <f t="shared" si="36"/>
        <v/>
      </c>
      <c r="AV82" s="89" t="e">
        <f t="shared" si="37"/>
        <v>#VALUE!</v>
      </c>
      <c r="AW82" s="89" t="e">
        <f t="shared" si="38"/>
        <v>#VALUE!</v>
      </c>
      <c r="AX82" s="89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</row>
    <row r="83" spans="1:106" s="60" customFormat="1" ht="12.75">
      <c r="A83" s="11"/>
      <c r="B83" s="90"/>
      <c r="C83" s="194"/>
      <c r="D83" s="169"/>
      <c r="E83" s="170"/>
      <c r="F83" s="171"/>
      <c r="G83" s="113" t="str">
        <f t="shared" si="55"/>
        <v/>
      </c>
      <c r="H83" s="164"/>
      <c r="I83" s="165"/>
      <c r="J83" s="122" t="str">
        <f t="shared" si="56"/>
        <v/>
      </c>
      <c r="K83" s="123"/>
      <c r="L83" s="219" t="str">
        <f t="shared" si="57"/>
        <v/>
      </c>
      <c r="M83" s="119" t="str">
        <f t="shared" si="39"/>
        <v/>
      </c>
      <c r="N83" s="120" t="str">
        <f t="shared" si="58"/>
        <v/>
      </c>
      <c r="O83" s="221"/>
      <c r="P83" s="124" t="str">
        <f t="shared" si="59"/>
        <v/>
      </c>
      <c r="Q83" s="158"/>
      <c r="R83" s="159"/>
      <c r="S83" s="160"/>
      <c r="T83" s="161"/>
      <c r="U83" s="161"/>
      <c r="V83" s="138" t="str">
        <f t="shared" si="40"/>
        <v/>
      </c>
      <c r="W83" s="150" t="str">
        <f t="shared" si="41"/>
        <v/>
      </c>
      <c r="X83" s="140" t="str">
        <f t="shared" si="42"/>
        <v/>
      </c>
      <c r="Y83" s="215" t="str">
        <f t="shared" si="43"/>
        <v/>
      </c>
      <c r="Z83" s="216" t="str">
        <f t="shared" si="44"/>
        <v/>
      </c>
      <c r="AA83" s="217" t="str">
        <f t="shared" si="60"/>
        <v/>
      </c>
      <c r="AB83" s="141" t="str">
        <f t="shared" si="45"/>
        <v/>
      </c>
      <c r="AC83" s="142" t="str">
        <f t="shared" si="46"/>
        <v/>
      </c>
      <c r="AD83" s="143" t="str">
        <f t="shared" si="47"/>
        <v/>
      </c>
      <c r="AE83" s="144" t="str">
        <f t="shared" si="48"/>
        <v/>
      </c>
      <c r="AF83" s="144" t="str">
        <f t="shared" si="49"/>
        <v/>
      </c>
      <c r="AG83" s="151" t="str">
        <f t="shared" si="50"/>
        <v/>
      </c>
      <c r="AH83" s="152" t="str">
        <f t="shared" si="51"/>
        <v/>
      </c>
      <c r="AI83" s="146" t="str">
        <f t="shared" si="52"/>
        <v/>
      </c>
      <c r="AJ83" s="142" t="str">
        <f t="shared" si="53"/>
        <v/>
      </c>
      <c r="AK83" s="143" t="str">
        <f t="shared" si="61"/>
        <v/>
      </c>
      <c r="AL83" s="143" t="str">
        <f t="shared" si="62"/>
        <v/>
      </c>
      <c r="AM83" s="147" t="str">
        <f t="shared" si="63"/>
        <v/>
      </c>
      <c r="AN83" s="148" t="str">
        <f t="shared" si="54"/>
        <v/>
      </c>
      <c r="AO83" s="184" t="str">
        <f t="shared" si="64"/>
        <v/>
      </c>
      <c r="AP83" s="184" t="str">
        <f t="shared" si="34"/>
        <v/>
      </c>
      <c r="AQ83" s="149" t="str">
        <f t="shared" si="65"/>
        <v/>
      </c>
      <c r="AR83" s="179" t="str">
        <f t="shared" si="66"/>
        <v/>
      </c>
      <c r="AS83" s="218"/>
      <c r="AT83" s="177" t="e">
        <f t="shared" si="35"/>
        <v>#VALUE!</v>
      </c>
      <c r="AU83" s="99" t="str">
        <f t="shared" si="36"/>
        <v/>
      </c>
      <c r="AV83" s="89" t="e">
        <f t="shared" si="37"/>
        <v>#VALUE!</v>
      </c>
      <c r="AW83" s="89" t="e">
        <f t="shared" si="38"/>
        <v>#VALUE!</v>
      </c>
      <c r="AX83" s="89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</row>
    <row r="84" spans="1:106" s="60" customFormat="1" ht="12.75">
      <c r="A84" s="11"/>
      <c r="B84" s="90"/>
      <c r="C84" s="194"/>
      <c r="D84" s="169"/>
      <c r="E84" s="170"/>
      <c r="F84" s="171"/>
      <c r="G84" s="113" t="str">
        <f t="shared" si="55"/>
        <v/>
      </c>
      <c r="H84" s="164"/>
      <c r="I84" s="165"/>
      <c r="J84" s="122" t="str">
        <f t="shared" si="56"/>
        <v/>
      </c>
      <c r="K84" s="123"/>
      <c r="L84" s="219" t="str">
        <f t="shared" si="57"/>
        <v/>
      </c>
      <c r="M84" s="119" t="str">
        <f t="shared" si="39"/>
        <v/>
      </c>
      <c r="N84" s="120" t="str">
        <f t="shared" si="58"/>
        <v/>
      </c>
      <c r="O84" s="221"/>
      <c r="P84" s="124" t="str">
        <f t="shared" si="59"/>
        <v/>
      </c>
      <c r="Q84" s="158"/>
      <c r="R84" s="159"/>
      <c r="S84" s="160"/>
      <c r="T84" s="161"/>
      <c r="U84" s="161"/>
      <c r="V84" s="138" t="str">
        <f t="shared" si="40"/>
        <v/>
      </c>
      <c r="W84" s="150" t="str">
        <f t="shared" si="41"/>
        <v/>
      </c>
      <c r="X84" s="140" t="str">
        <f t="shared" si="42"/>
        <v/>
      </c>
      <c r="Y84" s="215" t="str">
        <f t="shared" si="43"/>
        <v/>
      </c>
      <c r="Z84" s="216" t="str">
        <f t="shared" si="44"/>
        <v/>
      </c>
      <c r="AA84" s="217" t="str">
        <f t="shared" si="60"/>
        <v/>
      </c>
      <c r="AB84" s="141" t="str">
        <f t="shared" si="45"/>
        <v/>
      </c>
      <c r="AC84" s="142" t="str">
        <f t="shared" si="46"/>
        <v/>
      </c>
      <c r="AD84" s="143" t="str">
        <f t="shared" si="47"/>
        <v/>
      </c>
      <c r="AE84" s="144" t="str">
        <f t="shared" si="48"/>
        <v/>
      </c>
      <c r="AF84" s="144" t="str">
        <f t="shared" si="49"/>
        <v/>
      </c>
      <c r="AG84" s="151" t="str">
        <f t="shared" si="50"/>
        <v/>
      </c>
      <c r="AH84" s="152" t="str">
        <f t="shared" si="51"/>
        <v/>
      </c>
      <c r="AI84" s="146" t="str">
        <f t="shared" si="52"/>
        <v/>
      </c>
      <c r="AJ84" s="142" t="str">
        <f t="shared" si="53"/>
        <v/>
      </c>
      <c r="AK84" s="143" t="str">
        <f t="shared" si="61"/>
        <v/>
      </c>
      <c r="AL84" s="143" t="str">
        <f t="shared" si="62"/>
        <v/>
      </c>
      <c r="AM84" s="147" t="str">
        <f t="shared" si="63"/>
        <v/>
      </c>
      <c r="AN84" s="148" t="str">
        <f t="shared" si="54"/>
        <v/>
      </c>
      <c r="AO84" s="184" t="str">
        <f t="shared" si="64"/>
        <v/>
      </c>
      <c r="AP84" s="184" t="str">
        <f t="shared" si="34"/>
        <v/>
      </c>
      <c r="AQ84" s="149" t="str">
        <f t="shared" si="65"/>
        <v/>
      </c>
      <c r="AR84" s="179" t="str">
        <f t="shared" si="66"/>
        <v/>
      </c>
      <c r="AS84" s="218"/>
      <c r="AT84" s="177" t="e">
        <f t="shared" si="35"/>
        <v>#VALUE!</v>
      </c>
      <c r="AU84" s="99" t="str">
        <f t="shared" si="36"/>
        <v/>
      </c>
      <c r="AV84" s="89" t="e">
        <f t="shared" si="37"/>
        <v>#VALUE!</v>
      </c>
      <c r="AW84" s="89" t="e">
        <f t="shared" si="38"/>
        <v>#VALUE!</v>
      </c>
      <c r="AX84" s="89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</row>
    <row r="85" spans="1:106" s="60" customFormat="1" ht="12.75">
      <c r="A85" s="11"/>
      <c r="B85" s="90"/>
      <c r="C85" s="194"/>
      <c r="D85" s="169"/>
      <c r="E85" s="170"/>
      <c r="F85" s="171"/>
      <c r="G85" s="113" t="str">
        <f t="shared" si="55"/>
        <v/>
      </c>
      <c r="H85" s="164"/>
      <c r="I85" s="165"/>
      <c r="J85" s="122" t="str">
        <f t="shared" si="56"/>
        <v/>
      </c>
      <c r="K85" s="123"/>
      <c r="L85" s="219" t="str">
        <f t="shared" si="57"/>
        <v/>
      </c>
      <c r="M85" s="119" t="str">
        <f t="shared" si="39"/>
        <v/>
      </c>
      <c r="N85" s="120" t="str">
        <f t="shared" si="58"/>
        <v/>
      </c>
      <c r="O85" s="221"/>
      <c r="P85" s="124" t="str">
        <f t="shared" si="59"/>
        <v/>
      </c>
      <c r="Q85" s="158"/>
      <c r="R85" s="159"/>
      <c r="S85" s="160"/>
      <c r="T85" s="161"/>
      <c r="U85" s="161"/>
      <c r="V85" s="138" t="str">
        <f t="shared" si="40"/>
        <v/>
      </c>
      <c r="W85" s="150" t="str">
        <f t="shared" si="41"/>
        <v/>
      </c>
      <c r="X85" s="140" t="str">
        <f t="shared" si="42"/>
        <v/>
      </c>
      <c r="Y85" s="215" t="str">
        <f t="shared" si="43"/>
        <v/>
      </c>
      <c r="Z85" s="216" t="str">
        <f t="shared" si="44"/>
        <v/>
      </c>
      <c r="AA85" s="217" t="str">
        <f t="shared" si="60"/>
        <v/>
      </c>
      <c r="AB85" s="141" t="str">
        <f t="shared" si="45"/>
        <v/>
      </c>
      <c r="AC85" s="142" t="str">
        <f t="shared" si="46"/>
        <v/>
      </c>
      <c r="AD85" s="143" t="str">
        <f t="shared" si="47"/>
        <v/>
      </c>
      <c r="AE85" s="144" t="str">
        <f t="shared" si="48"/>
        <v/>
      </c>
      <c r="AF85" s="144" t="str">
        <f t="shared" si="49"/>
        <v/>
      </c>
      <c r="AG85" s="151" t="str">
        <f t="shared" si="50"/>
        <v/>
      </c>
      <c r="AH85" s="152" t="str">
        <f t="shared" si="51"/>
        <v/>
      </c>
      <c r="AI85" s="146" t="str">
        <f t="shared" si="52"/>
        <v/>
      </c>
      <c r="AJ85" s="142" t="str">
        <f t="shared" si="53"/>
        <v/>
      </c>
      <c r="AK85" s="143" t="str">
        <f t="shared" si="61"/>
        <v/>
      </c>
      <c r="AL85" s="143" t="str">
        <f t="shared" si="62"/>
        <v/>
      </c>
      <c r="AM85" s="147" t="str">
        <f t="shared" si="63"/>
        <v/>
      </c>
      <c r="AN85" s="148" t="str">
        <f t="shared" si="54"/>
        <v/>
      </c>
      <c r="AO85" s="184" t="str">
        <f t="shared" si="64"/>
        <v/>
      </c>
      <c r="AP85" s="184" t="str">
        <f t="shared" si="34"/>
        <v/>
      </c>
      <c r="AQ85" s="149" t="str">
        <f t="shared" si="65"/>
        <v/>
      </c>
      <c r="AR85" s="179" t="str">
        <f t="shared" si="66"/>
        <v/>
      </c>
      <c r="AS85" s="218"/>
      <c r="AT85" s="177" t="e">
        <f t="shared" si="35"/>
        <v>#VALUE!</v>
      </c>
      <c r="AU85" s="99" t="str">
        <f t="shared" si="36"/>
        <v/>
      </c>
      <c r="AV85" s="89" t="e">
        <f t="shared" si="37"/>
        <v>#VALUE!</v>
      </c>
      <c r="AW85" s="89" t="e">
        <f t="shared" si="38"/>
        <v>#VALUE!</v>
      </c>
      <c r="AX85" s="89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</row>
    <row r="86" spans="1:106" s="60" customFormat="1" ht="12.75">
      <c r="A86" s="11"/>
      <c r="B86" s="90"/>
      <c r="C86" s="194"/>
      <c r="D86" s="169"/>
      <c r="E86" s="170"/>
      <c r="F86" s="171"/>
      <c r="G86" s="113" t="str">
        <f t="shared" si="55"/>
        <v/>
      </c>
      <c r="H86" s="164"/>
      <c r="I86" s="165"/>
      <c r="J86" s="122" t="str">
        <f t="shared" si="56"/>
        <v/>
      </c>
      <c r="K86" s="123"/>
      <c r="L86" s="219" t="str">
        <f t="shared" si="57"/>
        <v/>
      </c>
      <c r="M86" s="119" t="str">
        <f t="shared" si="39"/>
        <v/>
      </c>
      <c r="N86" s="120" t="str">
        <f t="shared" si="58"/>
        <v/>
      </c>
      <c r="O86" s="221"/>
      <c r="P86" s="124" t="str">
        <f t="shared" si="59"/>
        <v/>
      </c>
      <c r="Q86" s="158"/>
      <c r="R86" s="159"/>
      <c r="S86" s="160"/>
      <c r="T86" s="161"/>
      <c r="U86" s="161"/>
      <c r="V86" s="138" t="str">
        <f t="shared" si="40"/>
        <v/>
      </c>
      <c r="W86" s="150" t="str">
        <f t="shared" si="41"/>
        <v/>
      </c>
      <c r="X86" s="140" t="str">
        <f t="shared" si="42"/>
        <v/>
      </c>
      <c r="Y86" s="215" t="str">
        <f t="shared" si="43"/>
        <v/>
      </c>
      <c r="Z86" s="216" t="str">
        <f t="shared" si="44"/>
        <v/>
      </c>
      <c r="AA86" s="217" t="str">
        <f t="shared" si="60"/>
        <v/>
      </c>
      <c r="AB86" s="141" t="str">
        <f t="shared" si="45"/>
        <v/>
      </c>
      <c r="AC86" s="142" t="str">
        <f t="shared" si="46"/>
        <v/>
      </c>
      <c r="AD86" s="143" t="str">
        <f t="shared" si="47"/>
        <v/>
      </c>
      <c r="AE86" s="144" t="str">
        <f t="shared" si="48"/>
        <v/>
      </c>
      <c r="AF86" s="144" t="str">
        <f t="shared" si="49"/>
        <v/>
      </c>
      <c r="AG86" s="151" t="str">
        <f t="shared" si="50"/>
        <v/>
      </c>
      <c r="AH86" s="152" t="str">
        <f t="shared" si="51"/>
        <v/>
      </c>
      <c r="AI86" s="146" t="str">
        <f t="shared" si="52"/>
        <v/>
      </c>
      <c r="AJ86" s="142" t="str">
        <f t="shared" si="53"/>
        <v/>
      </c>
      <c r="AK86" s="143" t="str">
        <f t="shared" si="61"/>
        <v/>
      </c>
      <c r="AL86" s="143" t="str">
        <f t="shared" si="62"/>
        <v/>
      </c>
      <c r="AM86" s="147" t="str">
        <f t="shared" si="63"/>
        <v/>
      </c>
      <c r="AN86" s="148" t="str">
        <f t="shared" si="54"/>
        <v/>
      </c>
      <c r="AO86" s="184" t="str">
        <f t="shared" si="64"/>
        <v/>
      </c>
      <c r="AP86" s="184" t="str">
        <f t="shared" si="34"/>
        <v/>
      </c>
      <c r="AQ86" s="149" t="str">
        <f t="shared" si="65"/>
        <v/>
      </c>
      <c r="AR86" s="179" t="str">
        <f t="shared" si="66"/>
        <v/>
      </c>
      <c r="AS86" s="218"/>
      <c r="AT86" s="177" t="e">
        <f t="shared" si="35"/>
        <v>#VALUE!</v>
      </c>
      <c r="AU86" s="99" t="str">
        <f t="shared" si="36"/>
        <v/>
      </c>
      <c r="AV86" s="89" t="e">
        <f t="shared" si="37"/>
        <v>#VALUE!</v>
      </c>
      <c r="AW86" s="89" t="e">
        <f t="shared" si="38"/>
        <v>#VALUE!</v>
      </c>
      <c r="AX86" s="89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</row>
    <row r="87" spans="1:106" s="60" customFormat="1" ht="12.75">
      <c r="A87" s="11"/>
      <c r="B87" s="90"/>
      <c r="C87" s="194"/>
      <c r="D87" s="169"/>
      <c r="E87" s="170"/>
      <c r="F87" s="171"/>
      <c r="G87" s="113" t="str">
        <f t="shared" si="55"/>
        <v/>
      </c>
      <c r="H87" s="164"/>
      <c r="I87" s="165"/>
      <c r="J87" s="122" t="str">
        <f t="shared" si="56"/>
        <v/>
      </c>
      <c r="K87" s="123"/>
      <c r="L87" s="219" t="str">
        <f t="shared" si="57"/>
        <v/>
      </c>
      <c r="M87" s="119" t="str">
        <f t="shared" si="39"/>
        <v/>
      </c>
      <c r="N87" s="120" t="str">
        <f t="shared" si="58"/>
        <v/>
      </c>
      <c r="O87" s="221"/>
      <c r="P87" s="124" t="str">
        <f t="shared" si="59"/>
        <v/>
      </c>
      <c r="Q87" s="158"/>
      <c r="R87" s="159"/>
      <c r="S87" s="160"/>
      <c r="T87" s="161"/>
      <c r="U87" s="161"/>
      <c r="V87" s="138" t="str">
        <f t="shared" si="40"/>
        <v/>
      </c>
      <c r="W87" s="150" t="str">
        <f t="shared" si="41"/>
        <v/>
      </c>
      <c r="X87" s="140" t="str">
        <f t="shared" si="42"/>
        <v/>
      </c>
      <c r="Y87" s="215" t="str">
        <f t="shared" si="43"/>
        <v/>
      </c>
      <c r="Z87" s="216" t="str">
        <f t="shared" si="44"/>
        <v/>
      </c>
      <c r="AA87" s="217" t="str">
        <f t="shared" si="60"/>
        <v/>
      </c>
      <c r="AB87" s="141" t="str">
        <f t="shared" si="45"/>
        <v/>
      </c>
      <c r="AC87" s="142" t="str">
        <f t="shared" si="46"/>
        <v/>
      </c>
      <c r="AD87" s="143" t="str">
        <f t="shared" si="47"/>
        <v/>
      </c>
      <c r="AE87" s="144" t="str">
        <f t="shared" si="48"/>
        <v/>
      </c>
      <c r="AF87" s="144" t="str">
        <f t="shared" si="49"/>
        <v/>
      </c>
      <c r="AG87" s="151" t="str">
        <f t="shared" si="50"/>
        <v/>
      </c>
      <c r="AH87" s="152" t="str">
        <f t="shared" si="51"/>
        <v/>
      </c>
      <c r="AI87" s="146" t="str">
        <f t="shared" si="52"/>
        <v/>
      </c>
      <c r="AJ87" s="142" t="str">
        <f t="shared" si="53"/>
        <v/>
      </c>
      <c r="AK87" s="143" t="str">
        <f t="shared" si="61"/>
        <v/>
      </c>
      <c r="AL87" s="143" t="str">
        <f t="shared" si="62"/>
        <v/>
      </c>
      <c r="AM87" s="147" t="str">
        <f t="shared" si="63"/>
        <v/>
      </c>
      <c r="AN87" s="148" t="str">
        <f t="shared" si="54"/>
        <v/>
      </c>
      <c r="AO87" s="184" t="str">
        <f t="shared" si="64"/>
        <v/>
      </c>
      <c r="AP87" s="184" t="str">
        <f t="shared" si="34"/>
        <v/>
      </c>
      <c r="AQ87" s="149" t="str">
        <f t="shared" si="65"/>
        <v/>
      </c>
      <c r="AR87" s="179" t="str">
        <f t="shared" si="66"/>
        <v/>
      </c>
      <c r="AS87" s="218"/>
      <c r="AT87" s="177" t="e">
        <f t="shared" si="35"/>
        <v>#VALUE!</v>
      </c>
      <c r="AU87" s="99" t="str">
        <f t="shared" si="36"/>
        <v/>
      </c>
      <c r="AV87" s="89" t="e">
        <f t="shared" si="37"/>
        <v>#VALUE!</v>
      </c>
      <c r="AW87" s="89" t="e">
        <f t="shared" si="38"/>
        <v>#VALUE!</v>
      </c>
      <c r="AX87" s="89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</row>
    <row r="88" spans="1:106" s="60" customFormat="1" ht="12.75">
      <c r="A88" s="11"/>
      <c r="B88" s="90"/>
      <c r="C88" s="194"/>
      <c r="D88" s="169"/>
      <c r="E88" s="170"/>
      <c r="F88" s="171"/>
      <c r="G88" s="113" t="str">
        <f t="shared" si="55"/>
        <v/>
      </c>
      <c r="H88" s="164"/>
      <c r="I88" s="165"/>
      <c r="J88" s="122" t="str">
        <f t="shared" si="56"/>
        <v/>
      </c>
      <c r="K88" s="123"/>
      <c r="L88" s="219" t="str">
        <f t="shared" si="57"/>
        <v/>
      </c>
      <c r="M88" s="119" t="str">
        <f t="shared" si="39"/>
        <v/>
      </c>
      <c r="N88" s="120" t="str">
        <f t="shared" si="58"/>
        <v/>
      </c>
      <c r="O88" s="221"/>
      <c r="P88" s="124" t="str">
        <f t="shared" si="59"/>
        <v/>
      </c>
      <c r="Q88" s="158"/>
      <c r="R88" s="159"/>
      <c r="S88" s="160"/>
      <c r="T88" s="161"/>
      <c r="U88" s="161"/>
      <c r="V88" s="138" t="str">
        <f t="shared" si="40"/>
        <v/>
      </c>
      <c r="W88" s="150" t="str">
        <f t="shared" si="41"/>
        <v/>
      </c>
      <c r="X88" s="140" t="str">
        <f t="shared" si="42"/>
        <v/>
      </c>
      <c r="Y88" s="215" t="str">
        <f t="shared" si="43"/>
        <v/>
      </c>
      <c r="Z88" s="216" t="str">
        <f t="shared" si="44"/>
        <v/>
      </c>
      <c r="AA88" s="217" t="str">
        <f t="shared" si="60"/>
        <v/>
      </c>
      <c r="AB88" s="141" t="str">
        <f t="shared" si="45"/>
        <v/>
      </c>
      <c r="AC88" s="142" t="str">
        <f t="shared" si="46"/>
        <v/>
      </c>
      <c r="AD88" s="143" t="str">
        <f t="shared" si="47"/>
        <v/>
      </c>
      <c r="AE88" s="144" t="str">
        <f t="shared" si="48"/>
        <v/>
      </c>
      <c r="AF88" s="144" t="str">
        <f t="shared" si="49"/>
        <v/>
      </c>
      <c r="AG88" s="151" t="str">
        <f t="shared" si="50"/>
        <v/>
      </c>
      <c r="AH88" s="152" t="str">
        <f t="shared" si="51"/>
        <v/>
      </c>
      <c r="AI88" s="146" t="str">
        <f t="shared" si="52"/>
        <v/>
      </c>
      <c r="AJ88" s="142" t="str">
        <f t="shared" si="53"/>
        <v/>
      </c>
      <c r="AK88" s="143" t="str">
        <f t="shared" si="61"/>
        <v/>
      </c>
      <c r="AL88" s="143" t="str">
        <f t="shared" si="62"/>
        <v/>
      </c>
      <c r="AM88" s="147" t="str">
        <f t="shared" si="63"/>
        <v/>
      </c>
      <c r="AN88" s="148" t="str">
        <f t="shared" si="54"/>
        <v/>
      </c>
      <c r="AO88" s="184" t="str">
        <f t="shared" si="64"/>
        <v/>
      </c>
      <c r="AP88" s="184" t="str">
        <f t="shared" si="34"/>
        <v/>
      </c>
      <c r="AQ88" s="149" t="str">
        <f t="shared" si="65"/>
        <v/>
      </c>
      <c r="AR88" s="179" t="str">
        <f t="shared" si="66"/>
        <v/>
      </c>
      <c r="AS88" s="218"/>
      <c r="AT88" s="177" t="e">
        <f t="shared" si="35"/>
        <v>#VALUE!</v>
      </c>
      <c r="AU88" s="99" t="str">
        <f t="shared" si="36"/>
        <v/>
      </c>
      <c r="AV88" s="89" t="e">
        <f t="shared" si="37"/>
        <v>#VALUE!</v>
      </c>
      <c r="AW88" s="89" t="e">
        <f t="shared" si="38"/>
        <v>#VALUE!</v>
      </c>
      <c r="AX88" s="89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</row>
    <row r="89" spans="1:106" s="60" customFormat="1" ht="12.75">
      <c r="A89" s="11"/>
      <c r="B89" s="90"/>
      <c r="C89" s="194"/>
      <c r="D89" s="169"/>
      <c r="E89" s="170"/>
      <c r="F89" s="171"/>
      <c r="G89" s="113" t="str">
        <f t="shared" si="55"/>
        <v/>
      </c>
      <c r="H89" s="164"/>
      <c r="I89" s="165"/>
      <c r="J89" s="122" t="str">
        <f t="shared" si="56"/>
        <v/>
      </c>
      <c r="K89" s="123"/>
      <c r="L89" s="219" t="str">
        <f t="shared" si="57"/>
        <v/>
      </c>
      <c r="M89" s="119" t="str">
        <f t="shared" si="39"/>
        <v/>
      </c>
      <c r="N89" s="120" t="str">
        <f t="shared" si="58"/>
        <v/>
      </c>
      <c r="O89" s="221"/>
      <c r="P89" s="124" t="str">
        <f t="shared" si="59"/>
        <v/>
      </c>
      <c r="Q89" s="158"/>
      <c r="R89" s="159"/>
      <c r="S89" s="160"/>
      <c r="T89" s="161"/>
      <c r="U89" s="161"/>
      <c r="V89" s="138" t="str">
        <f t="shared" si="40"/>
        <v/>
      </c>
      <c r="W89" s="150" t="str">
        <f t="shared" si="41"/>
        <v/>
      </c>
      <c r="X89" s="140" t="str">
        <f t="shared" si="42"/>
        <v/>
      </c>
      <c r="Y89" s="215" t="str">
        <f t="shared" si="43"/>
        <v/>
      </c>
      <c r="Z89" s="216" t="str">
        <f t="shared" si="44"/>
        <v/>
      </c>
      <c r="AA89" s="217" t="str">
        <f t="shared" si="60"/>
        <v/>
      </c>
      <c r="AB89" s="141" t="str">
        <f t="shared" si="45"/>
        <v/>
      </c>
      <c r="AC89" s="142" t="str">
        <f t="shared" si="46"/>
        <v/>
      </c>
      <c r="AD89" s="143" t="str">
        <f t="shared" si="47"/>
        <v/>
      </c>
      <c r="AE89" s="144" t="str">
        <f t="shared" si="48"/>
        <v/>
      </c>
      <c r="AF89" s="144" t="str">
        <f t="shared" si="49"/>
        <v/>
      </c>
      <c r="AG89" s="151" t="str">
        <f t="shared" si="50"/>
        <v/>
      </c>
      <c r="AH89" s="152" t="str">
        <f t="shared" si="51"/>
        <v/>
      </c>
      <c r="AI89" s="146" t="str">
        <f t="shared" si="52"/>
        <v/>
      </c>
      <c r="AJ89" s="142" t="str">
        <f t="shared" si="53"/>
        <v/>
      </c>
      <c r="AK89" s="143" t="str">
        <f t="shared" si="61"/>
        <v/>
      </c>
      <c r="AL89" s="143" t="str">
        <f t="shared" si="62"/>
        <v/>
      </c>
      <c r="AM89" s="147" t="str">
        <f t="shared" si="63"/>
        <v/>
      </c>
      <c r="AN89" s="148" t="str">
        <f t="shared" si="54"/>
        <v/>
      </c>
      <c r="AO89" s="184" t="str">
        <f t="shared" si="64"/>
        <v/>
      </c>
      <c r="AP89" s="184" t="str">
        <f t="shared" si="34"/>
        <v/>
      </c>
      <c r="AQ89" s="149" t="str">
        <f t="shared" si="65"/>
        <v/>
      </c>
      <c r="AR89" s="179" t="str">
        <f t="shared" si="66"/>
        <v/>
      </c>
      <c r="AS89" s="218"/>
      <c r="AT89" s="177" t="e">
        <f t="shared" si="35"/>
        <v>#VALUE!</v>
      </c>
      <c r="AU89" s="99" t="str">
        <f t="shared" si="36"/>
        <v/>
      </c>
      <c r="AV89" s="89" t="e">
        <f t="shared" si="37"/>
        <v>#VALUE!</v>
      </c>
      <c r="AW89" s="89" t="e">
        <f t="shared" si="38"/>
        <v>#VALUE!</v>
      </c>
      <c r="AX89" s="89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</row>
    <row r="90" spans="1:106" s="60" customFormat="1" ht="12.75">
      <c r="A90" s="11"/>
      <c r="B90" s="90"/>
      <c r="C90" s="194"/>
      <c r="D90" s="169"/>
      <c r="E90" s="170"/>
      <c r="F90" s="171"/>
      <c r="G90" s="113" t="str">
        <f t="shared" si="55"/>
        <v/>
      </c>
      <c r="H90" s="164"/>
      <c r="I90" s="165"/>
      <c r="J90" s="122" t="str">
        <f t="shared" si="56"/>
        <v/>
      </c>
      <c r="K90" s="123"/>
      <c r="L90" s="219" t="str">
        <f t="shared" si="57"/>
        <v/>
      </c>
      <c r="M90" s="119" t="str">
        <f t="shared" si="39"/>
        <v/>
      </c>
      <c r="N90" s="120" t="str">
        <f t="shared" si="58"/>
        <v/>
      </c>
      <c r="O90" s="221"/>
      <c r="P90" s="124" t="str">
        <f t="shared" si="59"/>
        <v/>
      </c>
      <c r="Q90" s="158"/>
      <c r="R90" s="159"/>
      <c r="S90" s="160"/>
      <c r="T90" s="161"/>
      <c r="U90" s="161"/>
      <c r="V90" s="138" t="str">
        <f t="shared" si="40"/>
        <v/>
      </c>
      <c r="W90" s="150" t="str">
        <f t="shared" si="41"/>
        <v/>
      </c>
      <c r="X90" s="140" t="str">
        <f t="shared" si="42"/>
        <v/>
      </c>
      <c r="Y90" s="215" t="str">
        <f t="shared" si="43"/>
        <v/>
      </c>
      <c r="Z90" s="216" t="str">
        <f t="shared" si="44"/>
        <v/>
      </c>
      <c r="AA90" s="217" t="str">
        <f t="shared" si="60"/>
        <v/>
      </c>
      <c r="AB90" s="141" t="str">
        <f t="shared" si="45"/>
        <v/>
      </c>
      <c r="AC90" s="142" t="str">
        <f t="shared" si="46"/>
        <v/>
      </c>
      <c r="AD90" s="143" t="str">
        <f t="shared" si="47"/>
        <v/>
      </c>
      <c r="AE90" s="144" t="str">
        <f t="shared" si="48"/>
        <v/>
      </c>
      <c r="AF90" s="144" t="str">
        <f t="shared" si="49"/>
        <v/>
      </c>
      <c r="AG90" s="151" t="str">
        <f t="shared" si="50"/>
        <v/>
      </c>
      <c r="AH90" s="152" t="str">
        <f t="shared" si="51"/>
        <v/>
      </c>
      <c r="AI90" s="146" t="str">
        <f t="shared" si="52"/>
        <v/>
      </c>
      <c r="AJ90" s="142" t="str">
        <f t="shared" si="53"/>
        <v/>
      </c>
      <c r="AK90" s="143" t="str">
        <f t="shared" si="61"/>
        <v/>
      </c>
      <c r="AL90" s="143" t="str">
        <f t="shared" si="62"/>
        <v/>
      </c>
      <c r="AM90" s="147" t="str">
        <f t="shared" si="63"/>
        <v/>
      </c>
      <c r="AN90" s="148" t="str">
        <f t="shared" si="54"/>
        <v/>
      </c>
      <c r="AO90" s="184" t="str">
        <f t="shared" si="64"/>
        <v/>
      </c>
      <c r="AP90" s="184" t="str">
        <f t="shared" si="34"/>
        <v/>
      </c>
      <c r="AQ90" s="149" t="str">
        <f t="shared" si="65"/>
        <v/>
      </c>
      <c r="AR90" s="179" t="str">
        <f t="shared" si="66"/>
        <v/>
      </c>
      <c r="AS90" s="218"/>
      <c r="AT90" s="177" t="e">
        <f t="shared" si="35"/>
        <v>#VALUE!</v>
      </c>
      <c r="AU90" s="99" t="str">
        <f t="shared" si="36"/>
        <v/>
      </c>
      <c r="AV90" s="89" t="e">
        <f t="shared" si="37"/>
        <v>#VALUE!</v>
      </c>
      <c r="AW90" s="89" t="e">
        <f t="shared" si="38"/>
        <v>#VALUE!</v>
      </c>
      <c r="AX90" s="89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</row>
    <row r="91" spans="1:106" s="60" customFormat="1" ht="12.75">
      <c r="A91" s="11"/>
      <c r="B91" s="90"/>
      <c r="C91" s="194"/>
      <c r="D91" s="169"/>
      <c r="E91" s="170"/>
      <c r="F91" s="171"/>
      <c r="G91" s="113" t="str">
        <f t="shared" si="55"/>
        <v/>
      </c>
      <c r="H91" s="164"/>
      <c r="I91" s="165"/>
      <c r="J91" s="122" t="str">
        <f t="shared" si="56"/>
        <v/>
      </c>
      <c r="K91" s="123"/>
      <c r="L91" s="219" t="str">
        <f t="shared" si="57"/>
        <v/>
      </c>
      <c r="M91" s="119" t="str">
        <f t="shared" si="39"/>
        <v/>
      </c>
      <c r="N91" s="120" t="str">
        <f t="shared" si="58"/>
        <v/>
      </c>
      <c r="O91" s="221"/>
      <c r="P91" s="124" t="str">
        <f t="shared" si="59"/>
        <v/>
      </c>
      <c r="Q91" s="158"/>
      <c r="R91" s="159"/>
      <c r="S91" s="160"/>
      <c r="T91" s="161"/>
      <c r="U91" s="161"/>
      <c r="V91" s="138" t="str">
        <f t="shared" si="40"/>
        <v/>
      </c>
      <c r="W91" s="150" t="str">
        <f t="shared" si="41"/>
        <v/>
      </c>
      <c r="X91" s="140" t="str">
        <f t="shared" si="42"/>
        <v/>
      </c>
      <c r="Y91" s="215" t="str">
        <f t="shared" si="43"/>
        <v/>
      </c>
      <c r="Z91" s="216" t="str">
        <f t="shared" si="44"/>
        <v/>
      </c>
      <c r="AA91" s="217" t="str">
        <f t="shared" si="60"/>
        <v/>
      </c>
      <c r="AB91" s="141" t="str">
        <f t="shared" si="45"/>
        <v/>
      </c>
      <c r="AC91" s="142" t="str">
        <f t="shared" si="46"/>
        <v/>
      </c>
      <c r="AD91" s="143" t="str">
        <f t="shared" si="47"/>
        <v/>
      </c>
      <c r="AE91" s="144" t="str">
        <f t="shared" si="48"/>
        <v/>
      </c>
      <c r="AF91" s="144" t="str">
        <f t="shared" si="49"/>
        <v/>
      </c>
      <c r="AG91" s="151" t="str">
        <f t="shared" si="50"/>
        <v/>
      </c>
      <c r="AH91" s="152" t="str">
        <f t="shared" si="51"/>
        <v/>
      </c>
      <c r="AI91" s="146" t="str">
        <f t="shared" si="52"/>
        <v/>
      </c>
      <c r="AJ91" s="142" t="str">
        <f t="shared" si="53"/>
        <v/>
      </c>
      <c r="AK91" s="143" t="str">
        <f t="shared" si="61"/>
        <v/>
      </c>
      <c r="AL91" s="143" t="str">
        <f t="shared" si="62"/>
        <v/>
      </c>
      <c r="AM91" s="147" t="str">
        <f t="shared" si="63"/>
        <v/>
      </c>
      <c r="AN91" s="148" t="str">
        <f t="shared" si="54"/>
        <v/>
      </c>
      <c r="AO91" s="184" t="str">
        <f t="shared" si="64"/>
        <v/>
      </c>
      <c r="AP91" s="184" t="str">
        <f t="shared" si="34"/>
        <v/>
      </c>
      <c r="AQ91" s="149" t="str">
        <f t="shared" si="65"/>
        <v/>
      </c>
      <c r="AR91" s="179" t="str">
        <f t="shared" si="66"/>
        <v/>
      </c>
      <c r="AS91" s="218"/>
      <c r="AT91" s="177" t="e">
        <f t="shared" si="35"/>
        <v>#VALUE!</v>
      </c>
      <c r="AU91" s="99" t="str">
        <f t="shared" si="36"/>
        <v/>
      </c>
      <c r="AV91" s="89" t="e">
        <f t="shared" si="37"/>
        <v>#VALUE!</v>
      </c>
      <c r="AW91" s="89" t="e">
        <f t="shared" si="38"/>
        <v>#VALUE!</v>
      </c>
      <c r="AX91" s="89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</row>
    <row r="92" spans="1:106" s="60" customFormat="1" ht="12.75">
      <c r="A92" s="11"/>
      <c r="B92" s="90"/>
      <c r="C92" s="194"/>
      <c r="D92" s="169"/>
      <c r="E92" s="170"/>
      <c r="F92" s="171"/>
      <c r="G92" s="113" t="str">
        <f t="shared" si="55"/>
        <v/>
      </c>
      <c r="H92" s="164"/>
      <c r="I92" s="165"/>
      <c r="J92" s="122" t="str">
        <f t="shared" si="56"/>
        <v/>
      </c>
      <c r="K92" s="123"/>
      <c r="L92" s="219" t="str">
        <f t="shared" si="57"/>
        <v/>
      </c>
      <c r="M92" s="119" t="str">
        <f t="shared" si="39"/>
        <v/>
      </c>
      <c r="N92" s="120" t="str">
        <f t="shared" si="58"/>
        <v/>
      </c>
      <c r="O92" s="221"/>
      <c r="P92" s="124" t="str">
        <f t="shared" si="59"/>
        <v/>
      </c>
      <c r="Q92" s="158"/>
      <c r="R92" s="159"/>
      <c r="S92" s="160"/>
      <c r="T92" s="161"/>
      <c r="U92" s="161"/>
      <c r="V92" s="138" t="str">
        <f t="shared" si="40"/>
        <v/>
      </c>
      <c r="W92" s="150" t="str">
        <f t="shared" si="41"/>
        <v/>
      </c>
      <c r="X92" s="140" t="str">
        <f t="shared" si="42"/>
        <v/>
      </c>
      <c r="Y92" s="215" t="str">
        <f t="shared" si="43"/>
        <v/>
      </c>
      <c r="Z92" s="216" t="str">
        <f t="shared" si="44"/>
        <v/>
      </c>
      <c r="AA92" s="217" t="str">
        <f t="shared" si="60"/>
        <v/>
      </c>
      <c r="AB92" s="141" t="str">
        <f t="shared" si="45"/>
        <v/>
      </c>
      <c r="AC92" s="142" t="str">
        <f t="shared" si="46"/>
        <v/>
      </c>
      <c r="AD92" s="143" t="str">
        <f t="shared" si="47"/>
        <v/>
      </c>
      <c r="AE92" s="144" t="str">
        <f t="shared" si="48"/>
        <v/>
      </c>
      <c r="AF92" s="144" t="str">
        <f t="shared" si="49"/>
        <v/>
      </c>
      <c r="AG92" s="151" t="str">
        <f t="shared" si="50"/>
        <v/>
      </c>
      <c r="AH92" s="152" t="str">
        <f t="shared" si="51"/>
        <v/>
      </c>
      <c r="AI92" s="146" t="str">
        <f t="shared" si="52"/>
        <v/>
      </c>
      <c r="AJ92" s="142" t="str">
        <f t="shared" si="53"/>
        <v/>
      </c>
      <c r="AK92" s="143" t="str">
        <f t="shared" si="61"/>
        <v/>
      </c>
      <c r="AL92" s="143" t="str">
        <f t="shared" si="62"/>
        <v/>
      </c>
      <c r="AM92" s="147" t="str">
        <f t="shared" si="63"/>
        <v/>
      </c>
      <c r="AN92" s="148" t="str">
        <f t="shared" si="54"/>
        <v/>
      </c>
      <c r="AO92" s="184" t="str">
        <f t="shared" si="64"/>
        <v/>
      </c>
      <c r="AP92" s="184" t="str">
        <f t="shared" si="34"/>
        <v/>
      </c>
      <c r="AQ92" s="149" t="str">
        <f t="shared" si="65"/>
        <v/>
      </c>
      <c r="AR92" s="179" t="str">
        <f t="shared" si="66"/>
        <v/>
      </c>
      <c r="AS92" s="218"/>
      <c r="AT92" s="177" t="e">
        <f t="shared" si="35"/>
        <v>#VALUE!</v>
      </c>
      <c r="AU92" s="99" t="str">
        <f t="shared" si="36"/>
        <v/>
      </c>
      <c r="AV92" s="89" t="e">
        <f t="shared" si="37"/>
        <v>#VALUE!</v>
      </c>
      <c r="AW92" s="89" t="e">
        <f t="shared" si="38"/>
        <v>#VALUE!</v>
      </c>
      <c r="AX92" s="89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</row>
    <row r="93" spans="1:106" s="60" customFormat="1" ht="12.75">
      <c r="A93" s="11"/>
      <c r="B93" s="90"/>
      <c r="C93" s="194"/>
      <c r="D93" s="169"/>
      <c r="E93" s="170"/>
      <c r="F93" s="171"/>
      <c r="G93" s="113" t="str">
        <f t="shared" si="55"/>
        <v/>
      </c>
      <c r="H93" s="164"/>
      <c r="I93" s="165"/>
      <c r="J93" s="122" t="str">
        <f t="shared" si="56"/>
        <v/>
      </c>
      <c r="K93" s="123"/>
      <c r="L93" s="219" t="str">
        <f t="shared" si="57"/>
        <v/>
      </c>
      <c r="M93" s="119" t="str">
        <f t="shared" si="39"/>
        <v/>
      </c>
      <c r="N93" s="120" t="str">
        <f t="shared" si="58"/>
        <v/>
      </c>
      <c r="O93" s="221"/>
      <c r="P93" s="124" t="str">
        <f t="shared" si="59"/>
        <v/>
      </c>
      <c r="Q93" s="158"/>
      <c r="R93" s="159"/>
      <c r="S93" s="160"/>
      <c r="T93" s="161"/>
      <c r="U93" s="161"/>
      <c r="V93" s="138" t="str">
        <f t="shared" si="40"/>
        <v/>
      </c>
      <c r="W93" s="150" t="str">
        <f t="shared" si="41"/>
        <v/>
      </c>
      <c r="X93" s="140" t="str">
        <f t="shared" si="42"/>
        <v/>
      </c>
      <c r="Y93" s="215" t="str">
        <f t="shared" si="43"/>
        <v/>
      </c>
      <c r="Z93" s="216" t="str">
        <f t="shared" si="44"/>
        <v/>
      </c>
      <c r="AA93" s="217" t="str">
        <f t="shared" si="60"/>
        <v/>
      </c>
      <c r="AB93" s="141" t="str">
        <f t="shared" si="45"/>
        <v/>
      </c>
      <c r="AC93" s="142" t="str">
        <f t="shared" si="46"/>
        <v/>
      </c>
      <c r="AD93" s="143" t="str">
        <f t="shared" si="47"/>
        <v/>
      </c>
      <c r="AE93" s="144" t="str">
        <f t="shared" si="48"/>
        <v/>
      </c>
      <c r="AF93" s="144" t="str">
        <f t="shared" si="49"/>
        <v/>
      </c>
      <c r="AG93" s="151" t="str">
        <f t="shared" si="50"/>
        <v/>
      </c>
      <c r="AH93" s="152" t="str">
        <f t="shared" si="51"/>
        <v/>
      </c>
      <c r="AI93" s="146" t="str">
        <f t="shared" si="52"/>
        <v/>
      </c>
      <c r="AJ93" s="142" t="str">
        <f t="shared" si="53"/>
        <v/>
      </c>
      <c r="AK93" s="143" t="str">
        <f t="shared" si="61"/>
        <v/>
      </c>
      <c r="AL93" s="143" t="str">
        <f t="shared" si="62"/>
        <v/>
      </c>
      <c r="AM93" s="147" t="str">
        <f t="shared" si="63"/>
        <v/>
      </c>
      <c r="AN93" s="148" t="str">
        <f t="shared" si="54"/>
        <v/>
      </c>
      <c r="AO93" s="184" t="str">
        <f t="shared" si="64"/>
        <v/>
      </c>
      <c r="AP93" s="184" t="str">
        <f t="shared" si="34"/>
        <v/>
      </c>
      <c r="AQ93" s="149" t="str">
        <f t="shared" si="65"/>
        <v/>
      </c>
      <c r="AR93" s="179" t="str">
        <f t="shared" si="66"/>
        <v/>
      </c>
      <c r="AS93" s="218"/>
      <c r="AT93" s="177" t="e">
        <f t="shared" si="35"/>
        <v>#VALUE!</v>
      </c>
      <c r="AU93" s="99" t="str">
        <f t="shared" si="36"/>
        <v/>
      </c>
      <c r="AV93" s="89" t="e">
        <f t="shared" si="37"/>
        <v>#VALUE!</v>
      </c>
      <c r="AW93" s="89" t="e">
        <f t="shared" si="38"/>
        <v>#VALUE!</v>
      </c>
      <c r="AX93" s="89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</row>
    <row r="94" spans="1:106" s="60" customFormat="1" ht="12.75">
      <c r="A94" s="11"/>
      <c r="B94" s="90"/>
      <c r="C94" s="194"/>
      <c r="D94" s="169"/>
      <c r="E94" s="170"/>
      <c r="F94" s="171"/>
      <c r="G94" s="113" t="str">
        <f t="shared" si="55"/>
        <v/>
      </c>
      <c r="H94" s="164"/>
      <c r="I94" s="165"/>
      <c r="J94" s="122" t="str">
        <f t="shared" si="56"/>
        <v/>
      </c>
      <c r="K94" s="123"/>
      <c r="L94" s="219" t="str">
        <f t="shared" si="57"/>
        <v/>
      </c>
      <c r="M94" s="119" t="str">
        <f t="shared" si="39"/>
        <v/>
      </c>
      <c r="N94" s="120" t="str">
        <f t="shared" si="58"/>
        <v/>
      </c>
      <c r="O94" s="221"/>
      <c r="P94" s="124" t="str">
        <f t="shared" si="59"/>
        <v/>
      </c>
      <c r="Q94" s="158"/>
      <c r="R94" s="159"/>
      <c r="S94" s="160"/>
      <c r="T94" s="161"/>
      <c r="U94" s="161"/>
      <c r="V94" s="138" t="str">
        <f t="shared" si="40"/>
        <v/>
      </c>
      <c r="W94" s="150" t="str">
        <f t="shared" si="41"/>
        <v/>
      </c>
      <c r="X94" s="140" t="str">
        <f t="shared" si="42"/>
        <v/>
      </c>
      <c r="Y94" s="215" t="str">
        <f t="shared" si="43"/>
        <v/>
      </c>
      <c r="Z94" s="216" t="str">
        <f t="shared" si="44"/>
        <v/>
      </c>
      <c r="AA94" s="217" t="str">
        <f t="shared" si="60"/>
        <v/>
      </c>
      <c r="AB94" s="141" t="str">
        <f t="shared" si="45"/>
        <v/>
      </c>
      <c r="AC94" s="142" t="str">
        <f t="shared" si="46"/>
        <v/>
      </c>
      <c r="AD94" s="143" t="str">
        <f t="shared" si="47"/>
        <v/>
      </c>
      <c r="AE94" s="144" t="str">
        <f t="shared" si="48"/>
        <v/>
      </c>
      <c r="AF94" s="144" t="str">
        <f t="shared" si="49"/>
        <v/>
      </c>
      <c r="AG94" s="151" t="str">
        <f t="shared" si="50"/>
        <v/>
      </c>
      <c r="AH94" s="152" t="str">
        <f t="shared" si="51"/>
        <v/>
      </c>
      <c r="AI94" s="146" t="str">
        <f t="shared" si="52"/>
        <v/>
      </c>
      <c r="AJ94" s="142" t="str">
        <f t="shared" si="53"/>
        <v/>
      </c>
      <c r="AK94" s="143" t="str">
        <f t="shared" si="61"/>
        <v/>
      </c>
      <c r="AL94" s="143" t="str">
        <f t="shared" si="62"/>
        <v/>
      </c>
      <c r="AM94" s="147" t="str">
        <f t="shared" si="63"/>
        <v/>
      </c>
      <c r="AN94" s="148" t="str">
        <f t="shared" si="54"/>
        <v/>
      </c>
      <c r="AO94" s="184" t="str">
        <f t="shared" si="64"/>
        <v/>
      </c>
      <c r="AP94" s="184" t="str">
        <f t="shared" si="34"/>
        <v/>
      </c>
      <c r="AQ94" s="149" t="str">
        <f t="shared" si="65"/>
        <v/>
      </c>
      <c r="AR94" s="179" t="str">
        <f t="shared" si="66"/>
        <v/>
      </c>
      <c r="AS94" s="218"/>
      <c r="AT94" s="177" t="e">
        <f t="shared" si="35"/>
        <v>#VALUE!</v>
      </c>
      <c r="AU94" s="99" t="str">
        <f t="shared" si="36"/>
        <v/>
      </c>
      <c r="AV94" s="89" t="e">
        <f t="shared" si="37"/>
        <v>#VALUE!</v>
      </c>
      <c r="AW94" s="89" t="e">
        <f t="shared" si="38"/>
        <v>#VALUE!</v>
      </c>
      <c r="AX94" s="89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</row>
    <row r="95" spans="1:106" s="60" customFormat="1" ht="12.75">
      <c r="A95" s="11"/>
      <c r="B95" s="90"/>
      <c r="C95" s="194"/>
      <c r="D95" s="169"/>
      <c r="E95" s="170"/>
      <c r="F95" s="171"/>
      <c r="G95" s="113" t="str">
        <f t="shared" si="55"/>
        <v/>
      </c>
      <c r="H95" s="164"/>
      <c r="I95" s="165"/>
      <c r="J95" s="122" t="str">
        <f t="shared" si="56"/>
        <v/>
      </c>
      <c r="K95" s="123"/>
      <c r="L95" s="219" t="str">
        <f t="shared" si="57"/>
        <v/>
      </c>
      <c r="M95" s="119" t="str">
        <f t="shared" si="39"/>
        <v/>
      </c>
      <c r="N95" s="120" t="str">
        <f t="shared" si="58"/>
        <v/>
      </c>
      <c r="O95" s="221"/>
      <c r="P95" s="124" t="str">
        <f t="shared" si="59"/>
        <v/>
      </c>
      <c r="Q95" s="158"/>
      <c r="R95" s="159"/>
      <c r="S95" s="160"/>
      <c r="T95" s="161"/>
      <c r="U95" s="161"/>
      <c r="V95" s="138" t="str">
        <f t="shared" si="40"/>
        <v/>
      </c>
      <c r="W95" s="150" t="str">
        <f t="shared" si="41"/>
        <v/>
      </c>
      <c r="X95" s="140" t="str">
        <f t="shared" si="42"/>
        <v/>
      </c>
      <c r="Y95" s="215" t="str">
        <f t="shared" si="43"/>
        <v/>
      </c>
      <c r="Z95" s="216" t="str">
        <f t="shared" si="44"/>
        <v/>
      </c>
      <c r="AA95" s="217" t="str">
        <f t="shared" si="60"/>
        <v/>
      </c>
      <c r="AB95" s="141" t="str">
        <f t="shared" si="45"/>
        <v/>
      </c>
      <c r="AC95" s="142" t="str">
        <f t="shared" si="46"/>
        <v/>
      </c>
      <c r="AD95" s="143" t="str">
        <f t="shared" si="47"/>
        <v/>
      </c>
      <c r="AE95" s="144" t="str">
        <f t="shared" si="48"/>
        <v/>
      </c>
      <c r="AF95" s="144" t="str">
        <f t="shared" si="49"/>
        <v/>
      </c>
      <c r="AG95" s="151" t="str">
        <f t="shared" si="50"/>
        <v/>
      </c>
      <c r="AH95" s="152" t="str">
        <f t="shared" si="51"/>
        <v/>
      </c>
      <c r="AI95" s="146" t="str">
        <f t="shared" si="52"/>
        <v/>
      </c>
      <c r="AJ95" s="142" t="str">
        <f t="shared" si="53"/>
        <v/>
      </c>
      <c r="AK95" s="143" t="str">
        <f t="shared" si="61"/>
        <v/>
      </c>
      <c r="AL95" s="143" t="str">
        <f t="shared" si="62"/>
        <v/>
      </c>
      <c r="AM95" s="147" t="str">
        <f t="shared" si="63"/>
        <v/>
      </c>
      <c r="AN95" s="148" t="str">
        <f t="shared" si="54"/>
        <v/>
      </c>
      <c r="AO95" s="184" t="str">
        <f t="shared" si="64"/>
        <v/>
      </c>
      <c r="AP95" s="184" t="str">
        <f aca="true" t="shared" si="67" ref="AP95:AP139">IF(E95&gt;0,AO95-AN95,"")</f>
        <v/>
      </c>
      <c r="AQ95" s="149" t="str">
        <f t="shared" si="65"/>
        <v/>
      </c>
      <c r="AR95" s="179" t="str">
        <f t="shared" si="66"/>
        <v/>
      </c>
      <c r="AS95" s="218"/>
      <c r="AT95" s="177" t="e">
        <f t="shared" si="35"/>
        <v>#VALUE!</v>
      </c>
      <c r="AU95" s="99" t="str">
        <f t="shared" si="36"/>
        <v/>
      </c>
      <c r="AV95" s="89" t="e">
        <f t="shared" si="37"/>
        <v>#VALUE!</v>
      </c>
      <c r="AW95" s="89" t="e">
        <f t="shared" si="38"/>
        <v>#VALUE!</v>
      </c>
      <c r="AX95" s="89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</row>
    <row r="96" spans="1:106" s="60" customFormat="1" ht="12.75">
      <c r="A96" s="11"/>
      <c r="B96" s="90"/>
      <c r="C96" s="194"/>
      <c r="D96" s="169"/>
      <c r="E96" s="170"/>
      <c r="F96" s="171"/>
      <c r="G96" s="113" t="str">
        <f t="shared" si="55"/>
        <v/>
      </c>
      <c r="H96" s="164"/>
      <c r="I96" s="165"/>
      <c r="J96" s="122" t="str">
        <f t="shared" si="56"/>
        <v/>
      </c>
      <c r="K96" s="123"/>
      <c r="L96" s="219" t="str">
        <f t="shared" si="57"/>
        <v/>
      </c>
      <c r="M96" s="119" t="str">
        <f t="shared" si="39"/>
        <v/>
      </c>
      <c r="N96" s="120" t="str">
        <f t="shared" si="58"/>
        <v/>
      </c>
      <c r="O96" s="221"/>
      <c r="P96" s="124" t="str">
        <f t="shared" si="59"/>
        <v/>
      </c>
      <c r="Q96" s="158"/>
      <c r="R96" s="159"/>
      <c r="S96" s="160"/>
      <c r="T96" s="161"/>
      <c r="U96" s="161"/>
      <c r="V96" s="138" t="str">
        <f t="shared" si="40"/>
        <v/>
      </c>
      <c r="W96" s="150" t="str">
        <f t="shared" si="41"/>
        <v/>
      </c>
      <c r="X96" s="140" t="str">
        <f t="shared" si="42"/>
        <v/>
      </c>
      <c r="Y96" s="215" t="str">
        <f t="shared" si="43"/>
        <v/>
      </c>
      <c r="Z96" s="216" t="str">
        <f t="shared" si="44"/>
        <v/>
      </c>
      <c r="AA96" s="217" t="str">
        <f t="shared" si="60"/>
        <v/>
      </c>
      <c r="AB96" s="141" t="str">
        <f t="shared" si="45"/>
        <v/>
      </c>
      <c r="AC96" s="142" t="str">
        <f t="shared" si="46"/>
        <v/>
      </c>
      <c r="AD96" s="143" t="str">
        <f t="shared" si="47"/>
        <v/>
      </c>
      <c r="AE96" s="144" t="str">
        <f t="shared" si="48"/>
        <v/>
      </c>
      <c r="AF96" s="144" t="str">
        <f t="shared" si="49"/>
        <v/>
      </c>
      <c r="AG96" s="151" t="str">
        <f t="shared" si="50"/>
        <v/>
      </c>
      <c r="AH96" s="152" t="str">
        <f t="shared" si="51"/>
        <v/>
      </c>
      <c r="AI96" s="146" t="str">
        <f t="shared" si="52"/>
        <v/>
      </c>
      <c r="AJ96" s="142" t="str">
        <f t="shared" si="53"/>
        <v/>
      </c>
      <c r="AK96" s="143" t="str">
        <f t="shared" si="61"/>
        <v/>
      </c>
      <c r="AL96" s="143" t="str">
        <f t="shared" si="62"/>
        <v/>
      </c>
      <c r="AM96" s="147" t="str">
        <f t="shared" si="63"/>
        <v/>
      </c>
      <c r="AN96" s="148" t="str">
        <f t="shared" si="54"/>
        <v/>
      </c>
      <c r="AO96" s="184" t="str">
        <f t="shared" si="64"/>
        <v/>
      </c>
      <c r="AP96" s="184" t="str">
        <f t="shared" si="67"/>
        <v/>
      </c>
      <c r="AQ96" s="149" t="str">
        <f t="shared" si="65"/>
        <v/>
      </c>
      <c r="AR96" s="179" t="str">
        <f t="shared" si="66"/>
        <v/>
      </c>
      <c r="AS96" s="218"/>
      <c r="AT96" s="177" t="e">
        <f aca="true" t="shared" si="68" ref="AT96:AT139">IF(L96&gt;1,(R96*L96)/M96,"")</f>
        <v>#VALUE!</v>
      </c>
      <c r="AU96" s="99" t="str">
        <f aca="true" t="shared" si="69" ref="AU96:AU139">IF(D96&gt;0,AT96/$P$10,"")</f>
        <v/>
      </c>
      <c r="AV96" s="89" t="e">
        <f aca="true" t="shared" si="70" ref="AV96:AV139">IF(L96&gt;1,(AT96*M96),"")</f>
        <v>#VALUE!</v>
      </c>
      <c r="AW96" s="89" t="e">
        <f aca="true" t="shared" si="71" ref="AW96:AW139">IF(L96&gt;1,(AT96/L96),"")</f>
        <v>#VALUE!</v>
      </c>
      <c r="AX96" s="89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</row>
    <row r="97" spans="1:106" s="60" customFormat="1" ht="12.75">
      <c r="A97" s="11"/>
      <c r="B97" s="90"/>
      <c r="C97" s="194"/>
      <c r="D97" s="169"/>
      <c r="E97" s="170"/>
      <c r="F97" s="171"/>
      <c r="G97" s="113" t="str">
        <f t="shared" si="55"/>
        <v/>
      </c>
      <c r="H97" s="164"/>
      <c r="I97" s="165"/>
      <c r="J97" s="122" t="str">
        <f t="shared" si="56"/>
        <v/>
      </c>
      <c r="K97" s="123"/>
      <c r="L97" s="219" t="str">
        <f t="shared" si="57"/>
        <v/>
      </c>
      <c r="M97" s="119" t="str">
        <f t="shared" si="39"/>
        <v/>
      </c>
      <c r="N97" s="120" t="str">
        <f t="shared" si="58"/>
        <v/>
      </c>
      <c r="O97" s="221"/>
      <c r="P97" s="124" t="str">
        <f t="shared" si="59"/>
        <v/>
      </c>
      <c r="Q97" s="158"/>
      <c r="R97" s="159"/>
      <c r="S97" s="160"/>
      <c r="T97" s="161"/>
      <c r="U97" s="161"/>
      <c r="V97" s="138" t="str">
        <f t="shared" si="40"/>
        <v/>
      </c>
      <c r="W97" s="150" t="str">
        <f t="shared" si="41"/>
        <v/>
      </c>
      <c r="X97" s="140" t="str">
        <f t="shared" si="42"/>
        <v/>
      </c>
      <c r="Y97" s="215" t="str">
        <f t="shared" si="43"/>
        <v/>
      </c>
      <c r="Z97" s="216" t="str">
        <f t="shared" si="44"/>
        <v/>
      </c>
      <c r="AA97" s="217" t="str">
        <f t="shared" si="60"/>
        <v/>
      </c>
      <c r="AB97" s="141" t="str">
        <f t="shared" si="45"/>
        <v/>
      </c>
      <c r="AC97" s="142" t="str">
        <f t="shared" si="46"/>
        <v/>
      </c>
      <c r="AD97" s="143" t="str">
        <f t="shared" si="47"/>
        <v/>
      </c>
      <c r="AE97" s="144" t="str">
        <f t="shared" si="48"/>
        <v/>
      </c>
      <c r="AF97" s="144" t="str">
        <f t="shared" si="49"/>
        <v/>
      </c>
      <c r="AG97" s="151" t="str">
        <f t="shared" si="50"/>
        <v/>
      </c>
      <c r="AH97" s="152" t="str">
        <f t="shared" si="51"/>
        <v/>
      </c>
      <c r="AI97" s="146" t="str">
        <f t="shared" si="52"/>
        <v/>
      </c>
      <c r="AJ97" s="142" t="str">
        <f t="shared" si="53"/>
        <v/>
      </c>
      <c r="AK97" s="143" t="str">
        <f t="shared" si="61"/>
        <v/>
      </c>
      <c r="AL97" s="143" t="str">
        <f t="shared" si="62"/>
        <v/>
      </c>
      <c r="AM97" s="147" t="str">
        <f t="shared" si="63"/>
        <v/>
      </c>
      <c r="AN97" s="148" t="str">
        <f t="shared" si="54"/>
        <v/>
      </c>
      <c r="AO97" s="184" t="str">
        <f t="shared" si="64"/>
        <v/>
      </c>
      <c r="AP97" s="184" t="str">
        <f t="shared" si="67"/>
        <v/>
      </c>
      <c r="AQ97" s="149" t="str">
        <f t="shared" si="65"/>
        <v/>
      </c>
      <c r="AR97" s="179" t="str">
        <f t="shared" si="66"/>
        <v/>
      </c>
      <c r="AS97" s="218"/>
      <c r="AT97" s="177" t="e">
        <f t="shared" si="68"/>
        <v>#VALUE!</v>
      </c>
      <c r="AU97" s="99" t="str">
        <f t="shared" si="69"/>
        <v/>
      </c>
      <c r="AV97" s="89" t="e">
        <f t="shared" si="70"/>
        <v>#VALUE!</v>
      </c>
      <c r="AW97" s="89" t="e">
        <f t="shared" si="71"/>
        <v>#VALUE!</v>
      </c>
      <c r="AX97" s="89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</row>
    <row r="98" spans="1:106" s="60" customFormat="1" ht="12.75">
      <c r="A98" s="11"/>
      <c r="B98" s="90"/>
      <c r="C98" s="194"/>
      <c r="D98" s="169"/>
      <c r="E98" s="170"/>
      <c r="F98" s="171"/>
      <c r="G98" s="113" t="str">
        <f t="shared" si="55"/>
        <v/>
      </c>
      <c r="H98" s="164"/>
      <c r="I98" s="165"/>
      <c r="J98" s="122" t="str">
        <f t="shared" si="56"/>
        <v/>
      </c>
      <c r="K98" s="123"/>
      <c r="L98" s="219" t="str">
        <f t="shared" si="57"/>
        <v/>
      </c>
      <c r="M98" s="119" t="str">
        <f t="shared" si="39"/>
        <v/>
      </c>
      <c r="N98" s="120" t="str">
        <f t="shared" si="58"/>
        <v/>
      </c>
      <c r="O98" s="221"/>
      <c r="P98" s="124" t="str">
        <f t="shared" si="59"/>
        <v/>
      </c>
      <c r="Q98" s="158"/>
      <c r="R98" s="159"/>
      <c r="S98" s="160"/>
      <c r="T98" s="161"/>
      <c r="U98" s="161"/>
      <c r="V98" s="138" t="str">
        <f t="shared" si="40"/>
        <v/>
      </c>
      <c r="W98" s="150" t="str">
        <f t="shared" si="41"/>
        <v/>
      </c>
      <c r="X98" s="140" t="str">
        <f t="shared" si="42"/>
        <v/>
      </c>
      <c r="Y98" s="215" t="str">
        <f t="shared" si="43"/>
        <v/>
      </c>
      <c r="Z98" s="216" t="str">
        <f t="shared" si="44"/>
        <v/>
      </c>
      <c r="AA98" s="217" t="str">
        <f t="shared" si="60"/>
        <v/>
      </c>
      <c r="AB98" s="141" t="str">
        <f t="shared" si="45"/>
        <v/>
      </c>
      <c r="AC98" s="142" t="str">
        <f t="shared" si="46"/>
        <v/>
      </c>
      <c r="AD98" s="143" t="str">
        <f t="shared" si="47"/>
        <v/>
      </c>
      <c r="AE98" s="144" t="str">
        <f t="shared" si="48"/>
        <v/>
      </c>
      <c r="AF98" s="144" t="str">
        <f t="shared" si="49"/>
        <v/>
      </c>
      <c r="AG98" s="151" t="str">
        <f t="shared" si="50"/>
        <v/>
      </c>
      <c r="AH98" s="152" t="str">
        <f t="shared" si="51"/>
        <v/>
      </c>
      <c r="AI98" s="146" t="str">
        <f t="shared" si="52"/>
        <v/>
      </c>
      <c r="AJ98" s="142" t="str">
        <f t="shared" si="53"/>
        <v/>
      </c>
      <c r="AK98" s="143" t="str">
        <f t="shared" si="61"/>
        <v/>
      </c>
      <c r="AL98" s="143" t="str">
        <f t="shared" si="62"/>
        <v/>
      </c>
      <c r="AM98" s="147" t="str">
        <f t="shared" si="63"/>
        <v/>
      </c>
      <c r="AN98" s="148" t="str">
        <f t="shared" si="54"/>
        <v/>
      </c>
      <c r="AO98" s="184" t="str">
        <f t="shared" si="64"/>
        <v/>
      </c>
      <c r="AP98" s="184" t="str">
        <f t="shared" si="67"/>
        <v/>
      </c>
      <c r="AQ98" s="149" t="str">
        <f t="shared" si="65"/>
        <v/>
      </c>
      <c r="AR98" s="179" t="str">
        <f t="shared" si="66"/>
        <v/>
      </c>
      <c r="AS98" s="218"/>
      <c r="AT98" s="177" t="e">
        <f t="shared" si="68"/>
        <v>#VALUE!</v>
      </c>
      <c r="AU98" s="99" t="str">
        <f t="shared" si="69"/>
        <v/>
      </c>
      <c r="AV98" s="89" t="e">
        <f t="shared" si="70"/>
        <v>#VALUE!</v>
      </c>
      <c r="AW98" s="89" t="e">
        <f t="shared" si="71"/>
        <v>#VALUE!</v>
      </c>
      <c r="AX98" s="89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</row>
    <row r="99" spans="1:106" s="60" customFormat="1" ht="12.75">
      <c r="A99" s="11"/>
      <c r="B99" s="90"/>
      <c r="C99" s="194"/>
      <c r="D99" s="169"/>
      <c r="E99" s="170"/>
      <c r="F99" s="171"/>
      <c r="G99" s="113" t="str">
        <f t="shared" si="55"/>
        <v/>
      </c>
      <c r="H99" s="164"/>
      <c r="I99" s="165"/>
      <c r="J99" s="122" t="str">
        <f t="shared" si="56"/>
        <v/>
      </c>
      <c r="K99" s="123"/>
      <c r="L99" s="219" t="str">
        <f t="shared" si="57"/>
        <v/>
      </c>
      <c r="M99" s="119" t="str">
        <f t="shared" si="39"/>
        <v/>
      </c>
      <c r="N99" s="120" t="str">
        <f t="shared" si="58"/>
        <v/>
      </c>
      <c r="O99" s="221"/>
      <c r="P99" s="124" t="str">
        <f t="shared" si="59"/>
        <v/>
      </c>
      <c r="Q99" s="158"/>
      <c r="R99" s="159"/>
      <c r="S99" s="160"/>
      <c r="T99" s="161"/>
      <c r="U99" s="161"/>
      <c r="V99" s="138" t="str">
        <f t="shared" si="40"/>
        <v/>
      </c>
      <c r="W99" s="150" t="str">
        <f t="shared" si="41"/>
        <v/>
      </c>
      <c r="X99" s="140" t="str">
        <f t="shared" si="42"/>
        <v/>
      </c>
      <c r="Y99" s="215" t="str">
        <f t="shared" si="43"/>
        <v/>
      </c>
      <c r="Z99" s="216" t="str">
        <f t="shared" si="44"/>
        <v/>
      </c>
      <c r="AA99" s="217" t="str">
        <f t="shared" si="60"/>
        <v/>
      </c>
      <c r="AB99" s="141" t="str">
        <f t="shared" si="45"/>
        <v/>
      </c>
      <c r="AC99" s="142" t="str">
        <f t="shared" si="46"/>
        <v/>
      </c>
      <c r="AD99" s="143" t="str">
        <f t="shared" si="47"/>
        <v/>
      </c>
      <c r="AE99" s="144" t="str">
        <f t="shared" si="48"/>
        <v/>
      </c>
      <c r="AF99" s="144" t="str">
        <f t="shared" si="49"/>
        <v/>
      </c>
      <c r="AG99" s="151" t="str">
        <f t="shared" si="50"/>
        <v/>
      </c>
      <c r="AH99" s="152" t="str">
        <f t="shared" si="51"/>
        <v/>
      </c>
      <c r="AI99" s="146" t="str">
        <f t="shared" si="52"/>
        <v/>
      </c>
      <c r="AJ99" s="142" t="str">
        <f t="shared" si="53"/>
        <v/>
      </c>
      <c r="AK99" s="143" t="str">
        <f t="shared" si="61"/>
        <v/>
      </c>
      <c r="AL99" s="143" t="str">
        <f t="shared" si="62"/>
        <v/>
      </c>
      <c r="AM99" s="147" t="str">
        <f t="shared" si="63"/>
        <v/>
      </c>
      <c r="AN99" s="148" t="str">
        <f t="shared" si="54"/>
        <v/>
      </c>
      <c r="AO99" s="184" t="str">
        <f t="shared" si="64"/>
        <v/>
      </c>
      <c r="AP99" s="184" t="str">
        <f t="shared" si="67"/>
        <v/>
      </c>
      <c r="AQ99" s="149" t="str">
        <f t="shared" si="65"/>
        <v/>
      </c>
      <c r="AR99" s="179" t="str">
        <f t="shared" si="66"/>
        <v/>
      </c>
      <c r="AS99" s="218"/>
      <c r="AT99" s="177" t="e">
        <f t="shared" si="68"/>
        <v>#VALUE!</v>
      </c>
      <c r="AU99" s="99" t="str">
        <f t="shared" si="69"/>
        <v/>
      </c>
      <c r="AV99" s="89" t="e">
        <f t="shared" si="70"/>
        <v>#VALUE!</v>
      </c>
      <c r="AW99" s="89" t="e">
        <f t="shared" si="71"/>
        <v>#VALUE!</v>
      </c>
      <c r="AX99" s="89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</row>
    <row r="100" spans="1:106" s="60" customFormat="1" ht="12.75">
      <c r="A100" s="11"/>
      <c r="B100" s="90"/>
      <c r="C100" s="194"/>
      <c r="D100" s="169"/>
      <c r="E100" s="170"/>
      <c r="F100" s="171"/>
      <c r="G100" s="113" t="str">
        <f t="shared" si="55"/>
        <v/>
      </c>
      <c r="H100" s="164"/>
      <c r="I100" s="165"/>
      <c r="J100" s="122" t="str">
        <f t="shared" si="56"/>
        <v/>
      </c>
      <c r="K100" s="123"/>
      <c r="L100" s="219" t="str">
        <f t="shared" si="57"/>
        <v/>
      </c>
      <c r="M100" s="119" t="str">
        <f t="shared" si="39"/>
        <v/>
      </c>
      <c r="N100" s="120" t="str">
        <f t="shared" si="58"/>
        <v/>
      </c>
      <c r="O100" s="221"/>
      <c r="P100" s="124" t="str">
        <f t="shared" si="59"/>
        <v/>
      </c>
      <c r="Q100" s="158"/>
      <c r="R100" s="159"/>
      <c r="S100" s="160"/>
      <c r="T100" s="161"/>
      <c r="U100" s="161"/>
      <c r="V100" s="138" t="str">
        <f t="shared" si="40"/>
        <v/>
      </c>
      <c r="W100" s="150" t="str">
        <f t="shared" si="41"/>
        <v/>
      </c>
      <c r="X100" s="140" t="str">
        <f t="shared" si="42"/>
        <v/>
      </c>
      <c r="Y100" s="215" t="str">
        <f t="shared" si="43"/>
        <v/>
      </c>
      <c r="Z100" s="216" t="str">
        <f t="shared" si="44"/>
        <v/>
      </c>
      <c r="AA100" s="217" t="str">
        <f t="shared" si="60"/>
        <v/>
      </c>
      <c r="AB100" s="141" t="str">
        <f t="shared" si="45"/>
        <v/>
      </c>
      <c r="AC100" s="142" t="str">
        <f t="shared" si="46"/>
        <v/>
      </c>
      <c r="AD100" s="143" t="str">
        <f t="shared" si="47"/>
        <v/>
      </c>
      <c r="AE100" s="144" t="str">
        <f t="shared" si="48"/>
        <v/>
      </c>
      <c r="AF100" s="144" t="str">
        <f t="shared" si="49"/>
        <v/>
      </c>
      <c r="AG100" s="151" t="str">
        <f t="shared" si="50"/>
        <v/>
      </c>
      <c r="AH100" s="152" t="str">
        <f t="shared" si="51"/>
        <v/>
      </c>
      <c r="AI100" s="146" t="str">
        <f t="shared" si="52"/>
        <v/>
      </c>
      <c r="AJ100" s="142" t="str">
        <f t="shared" si="53"/>
        <v/>
      </c>
      <c r="AK100" s="143" t="str">
        <f t="shared" si="61"/>
        <v/>
      </c>
      <c r="AL100" s="143" t="str">
        <f t="shared" si="62"/>
        <v/>
      </c>
      <c r="AM100" s="147" t="str">
        <f t="shared" si="63"/>
        <v/>
      </c>
      <c r="AN100" s="148" t="str">
        <f t="shared" si="54"/>
        <v/>
      </c>
      <c r="AO100" s="184" t="str">
        <f t="shared" si="64"/>
        <v/>
      </c>
      <c r="AP100" s="184" t="str">
        <f t="shared" si="67"/>
        <v/>
      </c>
      <c r="AQ100" s="149" t="str">
        <f t="shared" si="65"/>
        <v/>
      </c>
      <c r="AR100" s="179" t="str">
        <f t="shared" si="66"/>
        <v/>
      </c>
      <c r="AS100" s="218"/>
      <c r="AT100" s="177" t="e">
        <f t="shared" si="68"/>
        <v>#VALUE!</v>
      </c>
      <c r="AU100" s="99" t="str">
        <f t="shared" si="69"/>
        <v/>
      </c>
      <c r="AV100" s="89" t="e">
        <f t="shared" si="70"/>
        <v>#VALUE!</v>
      </c>
      <c r="AW100" s="89" t="e">
        <f t="shared" si="71"/>
        <v>#VALUE!</v>
      </c>
      <c r="AX100" s="89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</row>
    <row r="101" spans="1:106" s="60" customFormat="1" ht="12.75">
      <c r="A101" s="11"/>
      <c r="B101" s="90"/>
      <c r="C101" s="194"/>
      <c r="D101" s="169"/>
      <c r="E101" s="170"/>
      <c r="F101" s="171"/>
      <c r="G101" s="113" t="str">
        <f t="shared" si="55"/>
        <v/>
      </c>
      <c r="H101" s="164"/>
      <c r="I101" s="165"/>
      <c r="J101" s="122" t="str">
        <f t="shared" si="56"/>
        <v/>
      </c>
      <c r="K101" s="123"/>
      <c r="L101" s="219" t="str">
        <f t="shared" si="57"/>
        <v/>
      </c>
      <c r="M101" s="119" t="str">
        <f t="shared" si="39"/>
        <v/>
      </c>
      <c r="N101" s="120" t="str">
        <f t="shared" si="58"/>
        <v/>
      </c>
      <c r="O101" s="221"/>
      <c r="P101" s="124" t="str">
        <f t="shared" si="59"/>
        <v/>
      </c>
      <c r="Q101" s="158"/>
      <c r="R101" s="159"/>
      <c r="S101" s="160"/>
      <c r="T101" s="161"/>
      <c r="U101" s="161"/>
      <c r="V101" s="138" t="str">
        <f t="shared" si="40"/>
        <v/>
      </c>
      <c r="W101" s="150" t="str">
        <f t="shared" si="41"/>
        <v/>
      </c>
      <c r="X101" s="140" t="str">
        <f t="shared" si="42"/>
        <v/>
      </c>
      <c r="Y101" s="215" t="str">
        <f t="shared" si="43"/>
        <v/>
      </c>
      <c r="Z101" s="216" t="str">
        <f t="shared" si="44"/>
        <v/>
      </c>
      <c r="AA101" s="217" t="str">
        <f t="shared" si="60"/>
        <v/>
      </c>
      <c r="AB101" s="141" t="str">
        <f t="shared" si="45"/>
        <v/>
      </c>
      <c r="AC101" s="142" t="str">
        <f t="shared" si="46"/>
        <v/>
      </c>
      <c r="AD101" s="143" t="str">
        <f t="shared" si="47"/>
        <v/>
      </c>
      <c r="AE101" s="144" t="str">
        <f t="shared" si="48"/>
        <v/>
      </c>
      <c r="AF101" s="144" t="str">
        <f t="shared" si="49"/>
        <v/>
      </c>
      <c r="AG101" s="151" t="str">
        <f t="shared" si="50"/>
        <v/>
      </c>
      <c r="AH101" s="152" t="str">
        <f t="shared" si="51"/>
        <v/>
      </c>
      <c r="AI101" s="146" t="str">
        <f t="shared" si="52"/>
        <v/>
      </c>
      <c r="AJ101" s="142" t="str">
        <f t="shared" si="53"/>
        <v/>
      </c>
      <c r="AK101" s="143" t="str">
        <f t="shared" si="61"/>
        <v/>
      </c>
      <c r="AL101" s="143" t="str">
        <f t="shared" si="62"/>
        <v/>
      </c>
      <c r="AM101" s="147" t="str">
        <f t="shared" si="63"/>
        <v/>
      </c>
      <c r="AN101" s="148" t="str">
        <f t="shared" si="54"/>
        <v/>
      </c>
      <c r="AO101" s="184" t="str">
        <f t="shared" si="64"/>
        <v/>
      </c>
      <c r="AP101" s="184" t="str">
        <f t="shared" si="67"/>
        <v/>
      </c>
      <c r="AQ101" s="149" t="str">
        <f t="shared" si="65"/>
        <v/>
      </c>
      <c r="AR101" s="179" t="str">
        <f t="shared" si="66"/>
        <v/>
      </c>
      <c r="AS101" s="218"/>
      <c r="AT101" s="177" t="e">
        <f t="shared" si="68"/>
        <v>#VALUE!</v>
      </c>
      <c r="AU101" s="99" t="str">
        <f t="shared" si="69"/>
        <v/>
      </c>
      <c r="AV101" s="89" t="e">
        <f t="shared" si="70"/>
        <v>#VALUE!</v>
      </c>
      <c r="AW101" s="89" t="e">
        <f t="shared" si="71"/>
        <v>#VALUE!</v>
      </c>
      <c r="AX101" s="89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</row>
    <row r="102" spans="1:106" s="60" customFormat="1" ht="12.75">
      <c r="A102" s="11"/>
      <c r="B102" s="90"/>
      <c r="C102" s="194"/>
      <c r="D102" s="169"/>
      <c r="E102" s="170"/>
      <c r="F102" s="171"/>
      <c r="G102" s="113" t="str">
        <f t="shared" si="55"/>
        <v/>
      </c>
      <c r="H102" s="164"/>
      <c r="I102" s="165"/>
      <c r="J102" s="122" t="str">
        <f t="shared" si="56"/>
        <v/>
      </c>
      <c r="K102" s="123"/>
      <c r="L102" s="219" t="str">
        <f t="shared" si="57"/>
        <v/>
      </c>
      <c r="M102" s="119" t="str">
        <f t="shared" si="39"/>
        <v/>
      </c>
      <c r="N102" s="120" t="str">
        <f t="shared" si="58"/>
        <v/>
      </c>
      <c r="O102" s="221"/>
      <c r="P102" s="124" t="str">
        <f t="shared" si="59"/>
        <v/>
      </c>
      <c r="Q102" s="158"/>
      <c r="R102" s="159"/>
      <c r="S102" s="160"/>
      <c r="T102" s="161"/>
      <c r="U102" s="161"/>
      <c r="V102" s="138" t="str">
        <f t="shared" si="40"/>
        <v/>
      </c>
      <c r="W102" s="150" t="str">
        <f t="shared" si="41"/>
        <v/>
      </c>
      <c r="X102" s="140" t="str">
        <f t="shared" si="42"/>
        <v/>
      </c>
      <c r="Y102" s="215" t="str">
        <f t="shared" si="43"/>
        <v/>
      </c>
      <c r="Z102" s="216" t="str">
        <f t="shared" si="44"/>
        <v/>
      </c>
      <c r="AA102" s="217" t="str">
        <f t="shared" si="60"/>
        <v/>
      </c>
      <c r="AB102" s="141" t="str">
        <f t="shared" si="45"/>
        <v/>
      </c>
      <c r="AC102" s="142" t="str">
        <f t="shared" si="46"/>
        <v/>
      </c>
      <c r="AD102" s="143" t="str">
        <f t="shared" si="47"/>
        <v/>
      </c>
      <c r="AE102" s="144" t="str">
        <f t="shared" si="48"/>
        <v/>
      </c>
      <c r="AF102" s="144" t="str">
        <f t="shared" si="49"/>
        <v/>
      </c>
      <c r="AG102" s="151" t="str">
        <f t="shared" si="50"/>
        <v/>
      </c>
      <c r="AH102" s="152" t="str">
        <f t="shared" si="51"/>
        <v/>
      </c>
      <c r="AI102" s="146" t="str">
        <f t="shared" si="52"/>
        <v/>
      </c>
      <c r="AJ102" s="142" t="str">
        <f t="shared" si="53"/>
        <v/>
      </c>
      <c r="AK102" s="143" t="str">
        <f t="shared" si="61"/>
        <v/>
      </c>
      <c r="AL102" s="143" t="str">
        <f t="shared" si="62"/>
        <v/>
      </c>
      <c r="AM102" s="147" t="str">
        <f t="shared" si="63"/>
        <v/>
      </c>
      <c r="AN102" s="148" t="str">
        <f t="shared" si="54"/>
        <v/>
      </c>
      <c r="AO102" s="184" t="str">
        <f t="shared" si="64"/>
        <v/>
      </c>
      <c r="AP102" s="184" t="str">
        <f t="shared" si="67"/>
        <v/>
      </c>
      <c r="AQ102" s="149" t="str">
        <f t="shared" si="65"/>
        <v/>
      </c>
      <c r="AR102" s="179" t="str">
        <f t="shared" si="66"/>
        <v/>
      </c>
      <c r="AS102" s="218"/>
      <c r="AT102" s="177" t="e">
        <f t="shared" si="68"/>
        <v>#VALUE!</v>
      </c>
      <c r="AU102" s="99" t="str">
        <f t="shared" si="69"/>
        <v/>
      </c>
      <c r="AV102" s="89" t="e">
        <f t="shared" si="70"/>
        <v>#VALUE!</v>
      </c>
      <c r="AW102" s="89" t="e">
        <f t="shared" si="71"/>
        <v>#VALUE!</v>
      </c>
      <c r="AX102" s="89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</row>
    <row r="103" spans="1:106" s="60" customFormat="1" ht="12.75">
      <c r="A103" s="11"/>
      <c r="B103" s="90"/>
      <c r="C103" s="194"/>
      <c r="D103" s="169"/>
      <c r="E103" s="170"/>
      <c r="F103" s="171"/>
      <c r="G103" s="113" t="str">
        <f t="shared" si="55"/>
        <v/>
      </c>
      <c r="H103" s="164"/>
      <c r="I103" s="165"/>
      <c r="J103" s="122" t="str">
        <f t="shared" si="56"/>
        <v/>
      </c>
      <c r="K103" s="123"/>
      <c r="L103" s="219" t="str">
        <f t="shared" si="57"/>
        <v/>
      </c>
      <c r="M103" s="119" t="str">
        <f t="shared" si="39"/>
        <v/>
      </c>
      <c r="N103" s="120" t="str">
        <f t="shared" si="58"/>
        <v/>
      </c>
      <c r="O103" s="221"/>
      <c r="P103" s="124" t="str">
        <f t="shared" si="59"/>
        <v/>
      </c>
      <c r="Q103" s="158"/>
      <c r="R103" s="159"/>
      <c r="S103" s="160"/>
      <c r="T103" s="161"/>
      <c r="U103" s="161"/>
      <c r="V103" s="138" t="str">
        <f t="shared" si="40"/>
        <v/>
      </c>
      <c r="W103" s="150" t="str">
        <f t="shared" si="41"/>
        <v/>
      </c>
      <c r="X103" s="140" t="str">
        <f t="shared" si="42"/>
        <v/>
      </c>
      <c r="Y103" s="215" t="str">
        <f t="shared" si="43"/>
        <v/>
      </c>
      <c r="Z103" s="216" t="str">
        <f t="shared" si="44"/>
        <v/>
      </c>
      <c r="AA103" s="217" t="str">
        <f t="shared" si="60"/>
        <v/>
      </c>
      <c r="AB103" s="141" t="str">
        <f t="shared" si="45"/>
        <v/>
      </c>
      <c r="AC103" s="142" t="str">
        <f t="shared" si="46"/>
        <v/>
      </c>
      <c r="AD103" s="143" t="str">
        <f t="shared" si="47"/>
        <v/>
      </c>
      <c r="AE103" s="144" t="str">
        <f t="shared" si="48"/>
        <v/>
      </c>
      <c r="AF103" s="144" t="str">
        <f t="shared" si="49"/>
        <v/>
      </c>
      <c r="AG103" s="151" t="str">
        <f t="shared" si="50"/>
        <v/>
      </c>
      <c r="AH103" s="152" t="str">
        <f t="shared" si="51"/>
        <v/>
      </c>
      <c r="AI103" s="146" t="str">
        <f t="shared" si="52"/>
        <v/>
      </c>
      <c r="AJ103" s="142" t="str">
        <f t="shared" si="53"/>
        <v/>
      </c>
      <c r="AK103" s="143" t="str">
        <f t="shared" si="61"/>
        <v/>
      </c>
      <c r="AL103" s="143" t="str">
        <f t="shared" si="62"/>
        <v/>
      </c>
      <c r="AM103" s="147" t="str">
        <f t="shared" si="63"/>
        <v/>
      </c>
      <c r="AN103" s="148" t="str">
        <f t="shared" si="54"/>
        <v/>
      </c>
      <c r="AO103" s="184" t="str">
        <f t="shared" si="64"/>
        <v/>
      </c>
      <c r="AP103" s="184" t="str">
        <f t="shared" si="67"/>
        <v/>
      </c>
      <c r="AQ103" s="149" t="str">
        <f t="shared" si="65"/>
        <v/>
      </c>
      <c r="AR103" s="179" t="str">
        <f t="shared" si="66"/>
        <v/>
      </c>
      <c r="AS103" s="218"/>
      <c r="AT103" s="177" t="e">
        <f t="shared" si="68"/>
        <v>#VALUE!</v>
      </c>
      <c r="AU103" s="99" t="str">
        <f t="shared" si="69"/>
        <v/>
      </c>
      <c r="AV103" s="89" t="e">
        <f t="shared" si="70"/>
        <v>#VALUE!</v>
      </c>
      <c r="AW103" s="89" t="e">
        <f t="shared" si="71"/>
        <v>#VALUE!</v>
      </c>
      <c r="AX103" s="89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</row>
    <row r="104" spans="1:106" s="60" customFormat="1" ht="12.75">
      <c r="A104" s="11"/>
      <c r="B104" s="90"/>
      <c r="C104" s="194"/>
      <c r="D104" s="169"/>
      <c r="E104" s="170"/>
      <c r="F104" s="171"/>
      <c r="G104" s="113" t="str">
        <f t="shared" si="55"/>
        <v/>
      </c>
      <c r="H104" s="164"/>
      <c r="I104" s="165"/>
      <c r="J104" s="122" t="str">
        <f t="shared" si="56"/>
        <v/>
      </c>
      <c r="K104" s="123"/>
      <c r="L104" s="219" t="str">
        <f t="shared" si="57"/>
        <v/>
      </c>
      <c r="M104" s="119" t="str">
        <f t="shared" si="39"/>
        <v/>
      </c>
      <c r="N104" s="120" t="str">
        <f t="shared" si="58"/>
        <v/>
      </c>
      <c r="O104" s="221"/>
      <c r="P104" s="124" t="str">
        <f t="shared" si="59"/>
        <v/>
      </c>
      <c r="Q104" s="158"/>
      <c r="R104" s="159"/>
      <c r="S104" s="160"/>
      <c r="T104" s="161"/>
      <c r="U104" s="161"/>
      <c r="V104" s="138" t="str">
        <f t="shared" si="40"/>
        <v/>
      </c>
      <c r="W104" s="150" t="str">
        <f t="shared" si="41"/>
        <v/>
      </c>
      <c r="X104" s="140" t="str">
        <f t="shared" si="42"/>
        <v/>
      </c>
      <c r="Y104" s="215" t="str">
        <f t="shared" si="43"/>
        <v/>
      </c>
      <c r="Z104" s="216" t="str">
        <f t="shared" si="44"/>
        <v/>
      </c>
      <c r="AA104" s="217" t="str">
        <f t="shared" si="60"/>
        <v/>
      </c>
      <c r="AB104" s="141" t="str">
        <f t="shared" si="45"/>
        <v/>
      </c>
      <c r="AC104" s="142" t="str">
        <f t="shared" si="46"/>
        <v/>
      </c>
      <c r="AD104" s="143" t="str">
        <f t="shared" si="47"/>
        <v/>
      </c>
      <c r="AE104" s="144" t="str">
        <f t="shared" si="48"/>
        <v/>
      </c>
      <c r="AF104" s="144" t="str">
        <f t="shared" si="49"/>
        <v/>
      </c>
      <c r="AG104" s="151" t="str">
        <f t="shared" si="50"/>
        <v/>
      </c>
      <c r="AH104" s="152" t="str">
        <f t="shared" si="51"/>
        <v/>
      </c>
      <c r="AI104" s="146" t="str">
        <f t="shared" si="52"/>
        <v/>
      </c>
      <c r="AJ104" s="142" t="str">
        <f t="shared" si="53"/>
        <v/>
      </c>
      <c r="AK104" s="143" t="str">
        <f t="shared" si="61"/>
        <v/>
      </c>
      <c r="AL104" s="143" t="str">
        <f t="shared" si="62"/>
        <v/>
      </c>
      <c r="AM104" s="147" t="str">
        <f t="shared" si="63"/>
        <v/>
      </c>
      <c r="AN104" s="148" t="str">
        <f t="shared" si="54"/>
        <v/>
      </c>
      <c r="AO104" s="184" t="str">
        <f t="shared" si="64"/>
        <v/>
      </c>
      <c r="AP104" s="184" t="str">
        <f t="shared" si="67"/>
        <v/>
      </c>
      <c r="AQ104" s="149" t="str">
        <f t="shared" si="65"/>
        <v/>
      </c>
      <c r="AR104" s="179" t="str">
        <f t="shared" si="66"/>
        <v/>
      </c>
      <c r="AS104" s="218"/>
      <c r="AT104" s="177" t="e">
        <f t="shared" si="68"/>
        <v>#VALUE!</v>
      </c>
      <c r="AU104" s="99" t="str">
        <f t="shared" si="69"/>
        <v/>
      </c>
      <c r="AV104" s="89" t="e">
        <f t="shared" si="70"/>
        <v>#VALUE!</v>
      </c>
      <c r="AW104" s="89" t="e">
        <f t="shared" si="71"/>
        <v>#VALUE!</v>
      </c>
      <c r="AX104" s="89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</row>
    <row r="105" spans="1:106" s="60" customFormat="1" ht="12.75">
      <c r="A105" s="11"/>
      <c r="B105" s="90"/>
      <c r="C105" s="194"/>
      <c r="D105" s="169"/>
      <c r="E105" s="170"/>
      <c r="F105" s="171"/>
      <c r="G105" s="113" t="str">
        <f t="shared" si="55"/>
        <v/>
      </c>
      <c r="H105" s="164"/>
      <c r="I105" s="165"/>
      <c r="J105" s="122" t="str">
        <f t="shared" si="56"/>
        <v/>
      </c>
      <c r="K105" s="123"/>
      <c r="L105" s="219" t="str">
        <f t="shared" si="57"/>
        <v/>
      </c>
      <c r="M105" s="119" t="str">
        <f t="shared" si="39"/>
        <v/>
      </c>
      <c r="N105" s="120" t="str">
        <f t="shared" si="58"/>
        <v/>
      </c>
      <c r="O105" s="221"/>
      <c r="P105" s="124" t="str">
        <f t="shared" si="59"/>
        <v/>
      </c>
      <c r="Q105" s="158"/>
      <c r="R105" s="159"/>
      <c r="S105" s="160"/>
      <c r="T105" s="161"/>
      <c r="U105" s="161"/>
      <c r="V105" s="138" t="str">
        <f t="shared" si="40"/>
        <v/>
      </c>
      <c r="W105" s="150" t="str">
        <f t="shared" si="41"/>
        <v/>
      </c>
      <c r="X105" s="140" t="str">
        <f t="shared" si="42"/>
        <v/>
      </c>
      <c r="Y105" s="215" t="str">
        <f t="shared" si="43"/>
        <v/>
      </c>
      <c r="Z105" s="216" t="str">
        <f t="shared" si="44"/>
        <v/>
      </c>
      <c r="AA105" s="217" t="str">
        <f t="shared" si="60"/>
        <v/>
      </c>
      <c r="AB105" s="141" t="str">
        <f t="shared" si="45"/>
        <v/>
      </c>
      <c r="AC105" s="142" t="str">
        <f t="shared" si="46"/>
        <v/>
      </c>
      <c r="AD105" s="143" t="str">
        <f t="shared" si="47"/>
        <v/>
      </c>
      <c r="AE105" s="144" t="str">
        <f t="shared" si="48"/>
        <v/>
      </c>
      <c r="AF105" s="144" t="str">
        <f t="shared" si="49"/>
        <v/>
      </c>
      <c r="AG105" s="151" t="str">
        <f t="shared" si="50"/>
        <v/>
      </c>
      <c r="AH105" s="152" t="str">
        <f t="shared" si="51"/>
        <v/>
      </c>
      <c r="AI105" s="146" t="str">
        <f t="shared" si="52"/>
        <v/>
      </c>
      <c r="AJ105" s="142" t="str">
        <f t="shared" si="53"/>
        <v/>
      </c>
      <c r="AK105" s="143" t="str">
        <f t="shared" si="61"/>
        <v/>
      </c>
      <c r="AL105" s="143" t="str">
        <f t="shared" si="62"/>
        <v/>
      </c>
      <c r="AM105" s="147" t="str">
        <f t="shared" si="63"/>
        <v/>
      </c>
      <c r="AN105" s="148" t="str">
        <f t="shared" si="54"/>
        <v/>
      </c>
      <c r="AO105" s="184" t="str">
        <f t="shared" si="64"/>
        <v/>
      </c>
      <c r="AP105" s="184" t="str">
        <f t="shared" si="67"/>
        <v/>
      </c>
      <c r="AQ105" s="149" t="str">
        <f t="shared" si="65"/>
        <v/>
      </c>
      <c r="AR105" s="179" t="str">
        <f t="shared" si="66"/>
        <v/>
      </c>
      <c r="AS105" s="218"/>
      <c r="AT105" s="177" t="e">
        <f t="shared" si="68"/>
        <v>#VALUE!</v>
      </c>
      <c r="AU105" s="99" t="str">
        <f t="shared" si="69"/>
        <v/>
      </c>
      <c r="AV105" s="89" t="e">
        <f t="shared" si="70"/>
        <v>#VALUE!</v>
      </c>
      <c r="AW105" s="89" t="e">
        <f t="shared" si="71"/>
        <v>#VALUE!</v>
      </c>
      <c r="AX105" s="89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</row>
    <row r="106" spans="1:106" s="60" customFormat="1" ht="12.75">
      <c r="A106" s="11"/>
      <c r="B106" s="90"/>
      <c r="C106" s="194"/>
      <c r="D106" s="169"/>
      <c r="E106" s="170"/>
      <c r="F106" s="171"/>
      <c r="G106" s="113" t="str">
        <f t="shared" si="55"/>
        <v/>
      </c>
      <c r="H106" s="164"/>
      <c r="I106" s="165"/>
      <c r="J106" s="122" t="str">
        <f t="shared" si="56"/>
        <v/>
      </c>
      <c r="K106" s="123"/>
      <c r="L106" s="219" t="str">
        <f t="shared" si="57"/>
        <v/>
      </c>
      <c r="M106" s="119" t="str">
        <f t="shared" si="39"/>
        <v/>
      </c>
      <c r="N106" s="120" t="str">
        <f t="shared" si="58"/>
        <v/>
      </c>
      <c r="O106" s="221"/>
      <c r="P106" s="124" t="str">
        <f t="shared" si="59"/>
        <v/>
      </c>
      <c r="Q106" s="158"/>
      <c r="R106" s="159"/>
      <c r="S106" s="160"/>
      <c r="T106" s="161"/>
      <c r="U106" s="161"/>
      <c r="V106" s="138" t="str">
        <f t="shared" si="40"/>
        <v/>
      </c>
      <c r="W106" s="150" t="str">
        <f t="shared" si="41"/>
        <v/>
      </c>
      <c r="X106" s="140" t="str">
        <f t="shared" si="42"/>
        <v/>
      </c>
      <c r="Y106" s="215" t="str">
        <f t="shared" si="43"/>
        <v/>
      </c>
      <c r="Z106" s="216" t="str">
        <f t="shared" si="44"/>
        <v/>
      </c>
      <c r="AA106" s="217" t="str">
        <f t="shared" si="60"/>
        <v/>
      </c>
      <c r="AB106" s="141" t="str">
        <f t="shared" si="45"/>
        <v/>
      </c>
      <c r="AC106" s="142" t="str">
        <f t="shared" si="46"/>
        <v/>
      </c>
      <c r="AD106" s="143" t="str">
        <f t="shared" si="47"/>
        <v/>
      </c>
      <c r="AE106" s="144" t="str">
        <f t="shared" si="48"/>
        <v/>
      </c>
      <c r="AF106" s="144" t="str">
        <f t="shared" si="49"/>
        <v/>
      </c>
      <c r="AG106" s="151" t="str">
        <f t="shared" si="50"/>
        <v/>
      </c>
      <c r="AH106" s="152" t="str">
        <f t="shared" si="51"/>
        <v/>
      </c>
      <c r="AI106" s="146" t="str">
        <f t="shared" si="52"/>
        <v/>
      </c>
      <c r="AJ106" s="142" t="str">
        <f t="shared" si="53"/>
        <v/>
      </c>
      <c r="AK106" s="143" t="str">
        <f t="shared" si="61"/>
        <v/>
      </c>
      <c r="AL106" s="143" t="str">
        <f t="shared" si="62"/>
        <v/>
      </c>
      <c r="AM106" s="147" t="str">
        <f t="shared" si="63"/>
        <v/>
      </c>
      <c r="AN106" s="148" t="str">
        <f t="shared" si="54"/>
        <v/>
      </c>
      <c r="AO106" s="184" t="str">
        <f t="shared" si="64"/>
        <v/>
      </c>
      <c r="AP106" s="184" t="str">
        <f t="shared" si="67"/>
        <v/>
      </c>
      <c r="AQ106" s="149" t="str">
        <f t="shared" si="65"/>
        <v/>
      </c>
      <c r="AR106" s="179" t="str">
        <f t="shared" si="66"/>
        <v/>
      </c>
      <c r="AS106" s="218"/>
      <c r="AT106" s="177" t="e">
        <f t="shared" si="68"/>
        <v>#VALUE!</v>
      </c>
      <c r="AU106" s="99" t="str">
        <f t="shared" si="69"/>
        <v/>
      </c>
      <c r="AV106" s="89" t="e">
        <f t="shared" si="70"/>
        <v>#VALUE!</v>
      </c>
      <c r="AW106" s="89" t="e">
        <f t="shared" si="71"/>
        <v>#VALUE!</v>
      </c>
      <c r="AX106" s="89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</row>
    <row r="107" spans="1:106" s="60" customFormat="1" ht="12.75">
      <c r="A107" s="11"/>
      <c r="B107" s="90"/>
      <c r="C107" s="194"/>
      <c r="D107" s="169"/>
      <c r="E107" s="170"/>
      <c r="F107" s="171"/>
      <c r="G107" s="113" t="str">
        <f t="shared" si="55"/>
        <v/>
      </c>
      <c r="H107" s="164"/>
      <c r="I107" s="165"/>
      <c r="J107" s="122" t="str">
        <f t="shared" si="56"/>
        <v/>
      </c>
      <c r="K107" s="123"/>
      <c r="L107" s="219" t="str">
        <f t="shared" si="57"/>
        <v/>
      </c>
      <c r="M107" s="119" t="str">
        <f t="shared" si="39"/>
        <v/>
      </c>
      <c r="N107" s="120" t="str">
        <f t="shared" si="58"/>
        <v/>
      </c>
      <c r="O107" s="221"/>
      <c r="P107" s="124" t="str">
        <f t="shared" si="59"/>
        <v/>
      </c>
      <c r="Q107" s="158"/>
      <c r="R107" s="159"/>
      <c r="S107" s="160"/>
      <c r="T107" s="161"/>
      <c r="U107" s="161"/>
      <c r="V107" s="138" t="str">
        <f t="shared" si="40"/>
        <v/>
      </c>
      <c r="W107" s="150" t="str">
        <f t="shared" si="41"/>
        <v/>
      </c>
      <c r="X107" s="140" t="str">
        <f t="shared" si="42"/>
        <v/>
      </c>
      <c r="Y107" s="215" t="str">
        <f t="shared" si="43"/>
        <v/>
      </c>
      <c r="Z107" s="216" t="str">
        <f t="shared" si="44"/>
        <v/>
      </c>
      <c r="AA107" s="217" t="str">
        <f t="shared" si="60"/>
        <v/>
      </c>
      <c r="AB107" s="141" t="str">
        <f t="shared" si="45"/>
        <v/>
      </c>
      <c r="AC107" s="142" t="str">
        <f t="shared" si="46"/>
        <v/>
      </c>
      <c r="AD107" s="143" t="str">
        <f t="shared" si="47"/>
        <v/>
      </c>
      <c r="AE107" s="144" t="str">
        <f t="shared" si="48"/>
        <v/>
      </c>
      <c r="AF107" s="144" t="str">
        <f t="shared" si="49"/>
        <v/>
      </c>
      <c r="AG107" s="151" t="str">
        <f t="shared" si="50"/>
        <v/>
      </c>
      <c r="AH107" s="152" t="str">
        <f t="shared" si="51"/>
        <v/>
      </c>
      <c r="AI107" s="146" t="str">
        <f t="shared" si="52"/>
        <v/>
      </c>
      <c r="AJ107" s="142" t="str">
        <f t="shared" si="53"/>
        <v/>
      </c>
      <c r="AK107" s="143" t="str">
        <f t="shared" si="61"/>
        <v/>
      </c>
      <c r="AL107" s="143" t="str">
        <f t="shared" si="62"/>
        <v/>
      </c>
      <c r="AM107" s="147" t="str">
        <f t="shared" si="63"/>
        <v/>
      </c>
      <c r="AN107" s="148" t="str">
        <f t="shared" si="54"/>
        <v/>
      </c>
      <c r="AO107" s="184" t="str">
        <f t="shared" si="64"/>
        <v/>
      </c>
      <c r="AP107" s="184" t="str">
        <f t="shared" si="67"/>
        <v/>
      </c>
      <c r="AQ107" s="149" t="str">
        <f t="shared" si="65"/>
        <v/>
      </c>
      <c r="AR107" s="179" t="str">
        <f t="shared" si="66"/>
        <v/>
      </c>
      <c r="AS107" s="218"/>
      <c r="AT107" s="177" t="e">
        <f t="shared" si="68"/>
        <v>#VALUE!</v>
      </c>
      <c r="AU107" s="99" t="str">
        <f t="shared" si="69"/>
        <v/>
      </c>
      <c r="AV107" s="89" t="e">
        <f t="shared" si="70"/>
        <v>#VALUE!</v>
      </c>
      <c r="AW107" s="89" t="e">
        <f t="shared" si="71"/>
        <v>#VALUE!</v>
      </c>
      <c r="AX107" s="89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</row>
    <row r="108" spans="1:106" s="60" customFormat="1" ht="12.75">
      <c r="A108" s="11"/>
      <c r="B108" s="90"/>
      <c r="C108" s="194"/>
      <c r="D108" s="169"/>
      <c r="E108" s="170"/>
      <c r="F108" s="171"/>
      <c r="G108" s="113" t="str">
        <f t="shared" si="55"/>
        <v/>
      </c>
      <c r="H108" s="164"/>
      <c r="I108" s="165"/>
      <c r="J108" s="122" t="str">
        <f t="shared" si="56"/>
        <v/>
      </c>
      <c r="K108" s="123"/>
      <c r="L108" s="219" t="str">
        <f t="shared" si="57"/>
        <v/>
      </c>
      <c r="M108" s="119" t="str">
        <f t="shared" si="39"/>
        <v/>
      </c>
      <c r="N108" s="120" t="str">
        <f t="shared" si="58"/>
        <v/>
      </c>
      <c r="O108" s="221"/>
      <c r="P108" s="124" t="str">
        <f t="shared" si="59"/>
        <v/>
      </c>
      <c r="Q108" s="158"/>
      <c r="R108" s="159"/>
      <c r="S108" s="160"/>
      <c r="T108" s="161"/>
      <c r="U108" s="161"/>
      <c r="V108" s="138" t="str">
        <f t="shared" si="40"/>
        <v/>
      </c>
      <c r="W108" s="150" t="str">
        <f t="shared" si="41"/>
        <v/>
      </c>
      <c r="X108" s="140" t="str">
        <f t="shared" si="42"/>
        <v/>
      </c>
      <c r="Y108" s="215" t="str">
        <f t="shared" si="43"/>
        <v/>
      </c>
      <c r="Z108" s="216" t="str">
        <f t="shared" si="44"/>
        <v/>
      </c>
      <c r="AA108" s="217" t="str">
        <f t="shared" si="60"/>
        <v/>
      </c>
      <c r="AB108" s="141" t="str">
        <f t="shared" si="45"/>
        <v/>
      </c>
      <c r="AC108" s="142" t="str">
        <f t="shared" si="46"/>
        <v/>
      </c>
      <c r="AD108" s="143" t="str">
        <f t="shared" si="47"/>
        <v/>
      </c>
      <c r="AE108" s="144" t="str">
        <f t="shared" si="48"/>
        <v/>
      </c>
      <c r="AF108" s="144" t="str">
        <f t="shared" si="49"/>
        <v/>
      </c>
      <c r="AG108" s="151" t="str">
        <f t="shared" si="50"/>
        <v/>
      </c>
      <c r="AH108" s="152" t="str">
        <f t="shared" si="51"/>
        <v/>
      </c>
      <c r="AI108" s="146" t="str">
        <f t="shared" si="52"/>
        <v/>
      </c>
      <c r="AJ108" s="142" t="str">
        <f t="shared" si="53"/>
        <v/>
      </c>
      <c r="AK108" s="143" t="str">
        <f t="shared" si="61"/>
        <v/>
      </c>
      <c r="AL108" s="143" t="str">
        <f t="shared" si="62"/>
        <v/>
      </c>
      <c r="AM108" s="147" t="str">
        <f t="shared" si="63"/>
        <v/>
      </c>
      <c r="AN108" s="148" t="str">
        <f t="shared" si="54"/>
        <v/>
      </c>
      <c r="AO108" s="184" t="str">
        <f t="shared" si="64"/>
        <v/>
      </c>
      <c r="AP108" s="184" t="str">
        <f t="shared" si="67"/>
        <v/>
      </c>
      <c r="AQ108" s="149" t="str">
        <f t="shared" si="65"/>
        <v/>
      </c>
      <c r="AR108" s="179" t="str">
        <f t="shared" si="66"/>
        <v/>
      </c>
      <c r="AS108" s="218"/>
      <c r="AT108" s="177" t="e">
        <f t="shared" si="68"/>
        <v>#VALUE!</v>
      </c>
      <c r="AU108" s="99" t="str">
        <f t="shared" si="69"/>
        <v/>
      </c>
      <c r="AV108" s="89" t="e">
        <f t="shared" si="70"/>
        <v>#VALUE!</v>
      </c>
      <c r="AW108" s="89" t="e">
        <f t="shared" si="71"/>
        <v>#VALUE!</v>
      </c>
      <c r="AX108" s="89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</row>
    <row r="109" spans="1:106" s="60" customFormat="1" ht="12.75">
      <c r="A109" s="11"/>
      <c r="B109" s="90"/>
      <c r="C109" s="194"/>
      <c r="D109" s="169"/>
      <c r="E109" s="170"/>
      <c r="F109" s="171"/>
      <c r="G109" s="113" t="str">
        <f t="shared" si="55"/>
        <v/>
      </c>
      <c r="H109" s="164"/>
      <c r="I109" s="165"/>
      <c r="J109" s="122" t="str">
        <f t="shared" si="56"/>
        <v/>
      </c>
      <c r="K109" s="123"/>
      <c r="L109" s="219" t="str">
        <f t="shared" si="57"/>
        <v/>
      </c>
      <c r="M109" s="119" t="str">
        <f t="shared" si="39"/>
        <v/>
      </c>
      <c r="N109" s="120" t="str">
        <f t="shared" si="58"/>
        <v/>
      </c>
      <c r="O109" s="221"/>
      <c r="P109" s="124" t="str">
        <f t="shared" si="59"/>
        <v/>
      </c>
      <c r="Q109" s="158"/>
      <c r="R109" s="159"/>
      <c r="S109" s="160"/>
      <c r="T109" s="161"/>
      <c r="U109" s="161"/>
      <c r="V109" s="138" t="str">
        <f t="shared" si="40"/>
        <v/>
      </c>
      <c r="W109" s="150" t="str">
        <f t="shared" si="41"/>
        <v/>
      </c>
      <c r="X109" s="140" t="str">
        <f t="shared" si="42"/>
        <v/>
      </c>
      <c r="Y109" s="215" t="str">
        <f t="shared" si="43"/>
        <v/>
      </c>
      <c r="Z109" s="216" t="str">
        <f t="shared" si="44"/>
        <v/>
      </c>
      <c r="AA109" s="217" t="str">
        <f t="shared" si="60"/>
        <v/>
      </c>
      <c r="AB109" s="141" t="str">
        <f t="shared" si="45"/>
        <v/>
      </c>
      <c r="AC109" s="142" t="str">
        <f t="shared" si="46"/>
        <v/>
      </c>
      <c r="AD109" s="143" t="str">
        <f t="shared" si="47"/>
        <v/>
      </c>
      <c r="AE109" s="144" t="str">
        <f t="shared" si="48"/>
        <v/>
      </c>
      <c r="AF109" s="144" t="str">
        <f t="shared" si="49"/>
        <v/>
      </c>
      <c r="AG109" s="151" t="str">
        <f t="shared" si="50"/>
        <v/>
      </c>
      <c r="AH109" s="152" t="str">
        <f t="shared" si="51"/>
        <v/>
      </c>
      <c r="AI109" s="146" t="str">
        <f t="shared" si="52"/>
        <v/>
      </c>
      <c r="AJ109" s="142" t="str">
        <f t="shared" si="53"/>
        <v/>
      </c>
      <c r="AK109" s="143" t="str">
        <f t="shared" si="61"/>
        <v/>
      </c>
      <c r="AL109" s="143" t="str">
        <f t="shared" si="62"/>
        <v/>
      </c>
      <c r="AM109" s="147" t="str">
        <f t="shared" si="63"/>
        <v/>
      </c>
      <c r="AN109" s="148" t="str">
        <f t="shared" si="54"/>
        <v/>
      </c>
      <c r="AO109" s="184" t="str">
        <f t="shared" si="64"/>
        <v/>
      </c>
      <c r="AP109" s="184" t="str">
        <f t="shared" si="67"/>
        <v/>
      </c>
      <c r="AQ109" s="149" t="str">
        <f t="shared" si="65"/>
        <v/>
      </c>
      <c r="AR109" s="179" t="str">
        <f t="shared" si="66"/>
        <v/>
      </c>
      <c r="AS109" s="218"/>
      <c r="AT109" s="177" t="e">
        <f t="shared" si="68"/>
        <v>#VALUE!</v>
      </c>
      <c r="AU109" s="99" t="str">
        <f t="shared" si="69"/>
        <v/>
      </c>
      <c r="AV109" s="89" t="e">
        <f t="shared" si="70"/>
        <v>#VALUE!</v>
      </c>
      <c r="AW109" s="89" t="e">
        <f t="shared" si="71"/>
        <v>#VALUE!</v>
      </c>
      <c r="AX109" s="89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</row>
    <row r="110" spans="1:106" s="60" customFormat="1" ht="12.75">
      <c r="A110" s="11"/>
      <c r="B110" s="90"/>
      <c r="C110" s="194"/>
      <c r="D110" s="169"/>
      <c r="E110" s="170"/>
      <c r="F110" s="171"/>
      <c r="G110" s="113" t="str">
        <f t="shared" si="55"/>
        <v/>
      </c>
      <c r="H110" s="164"/>
      <c r="I110" s="165"/>
      <c r="J110" s="122" t="str">
        <f t="shared" si="56"/>
        <v/>
      </c>
      <c r="K110" s="123"/>
      <c r="L110" s="219" t="str">
        <f t="shared" si="57"/>
        <v/>
      </c>
      <c r="M110" s="119" t="str">
        <f t="shared" si="39"/>
        <v/>
      </c>
      <c r="N110" s="120" t="str">
        <f t="shared" si="58"/>
        <v/>
      </c>
      <c r="O110" s="221"/>
      <c r="P110" s="124" t="str">
        <f t="shared" si="59"/>
        <v/>
      </c>
      <c r="Q110" s="158"/>
      <c r="R110" s="159"/>
      <c r="S110" s="160"/>
      <c r="T110" s="161"/>
      <c r="U110" s="161"/>
      <c r="V110" s="138" t="str">
        <f t="shared" si="40"/>
        <v/>
      </c>
      <c r="W110" s="150" t="str">
        <f t="shared" si="41"/>
        <v/>
      </c>
      <c r="X110" s="140" t="str">
        <f t="shared" si="42"/>
        <v/>
      </c>
      <c r="Y110" s="215" t="str">
        <f t="shared" si="43"/>
        <v/>
      </c>
      <c r="Z110" s="216" t="str">
        <f t="shared" si="44"/>
        <v/>
      </c>
      <c r="AA110" s="217" t="str">
        <f t="shared" si="60"/>
        <v/>
      </c>
      <c r="AB110" s="141" t="str">
        <f t="shared" si="45"/>
        <v/>
      </c>
      <c r="AC110" s="142" t="str">
        <f t="shared" si="46"/>
        <v/>
      </c>
      <c r="AD110" s="143" t="str">
        <f t="shared" si="47"/>
        <v/>
      </c>
      <c r="AE110" s="144" t="str">
        <f t="shared" si="48"/>
        <v/>
      </c>
      <c r="AF110" s="144" t="str">
        <f t="shared" si="49"/>
        <v/>
      </c>
      <c r="AG110" s="151" t="str">
        <f t="shared" si="50"/>
        <v/>
      </c>
      <c r="AH110" s="152" t="str">
        <f t="shared" si="51"/>
        <v/>
      </c>
      <c r="AI110" s="146" t="str">
        <f t="shared" si="52"/>
        <v/>
      </c>
      <c r="AJ110" s="142" t="str">
        <f t="shared" si="53"/>
        <v/>
      </c>
      <c r="AK110" s="143" t="str">
        <f t="shared" si="61"/>
        <v/>
      </c>
      <c r="AL110" s="143" t="str">
        <f t="shared" si="62"/>
        <v/>
      </c>
      <c r="AM110" s="147" t="str">
        <f t="shared" si="63"/>
        <v/>
      </c>
      <c r="AN110" s="148" t="str">
        <f t="shared" si="54"/>
        <v/>
      </c>
      <c r="AO110" s="184" t="str">
        <f t="shared" si="64"/>
        <v/>
      </c>
      <c r="AP110" s="184" t="str">
        <f t="shared" si="67"/>
        <v/>
      </c>
      <c r="AQ110" s="149" t="str">
        <f t="shared" si="65"/>
        <v/>
      </c>
      <c r="AR110" s="179" t="str">
        <f t="shared" si="66"/>
        <v/>
      </c>
      <c r="AS110" s="218"/>
      <c r="AT110" s="177" t="e">
        <f t="shared" si="68"/>
        <v>#VALUE!</v>
      </c>
      <c r="AU110" s="99" t="str">
        <f t="shared" si="69"/>
        <v/>
      </c>
      <c r="AV110" s="89" t="e">
        <f t="shared" si="70"/>
        <v>#VALUE!</v>
      </c>
      <c r="AW110" s="89" t="e">
        <f t="shared" si="71"/>
        <v>#VALUE!</v>
      </c>
      <c r="AX110" s="89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</row>
    <row r="111" spans="1:106" s="60" customFormat="1" ht="12.75">
      <c r="A111" s="11"/>
      <c r="B111" s="90"/>
      <c r="C111" s="194"/>
      <c r="D111" s="169"/>
      <c r="E111" s="170"/>
      <c r="F111" s="171"/>
      <c r="G111" s="113" t="str">
        <f t="shared" si="55"/>
        <v/>
      </c>
      <c r="H111" s="164"/>
      <c r="I111" s="165"/>
      <c r="J111" s="122" t="str">
        <f t="shared" si="56"/>
        <v/>
      </c>
      <c r="K111" s="123"/>
      <c r="L111" s="219" t="str">
        <f t="shared" si="57"/>
        <v/>
      </c>
      <c r="M111" s="119" t="str">
        <f t="shared" si="39"/>
        <v/>
      </c>
      <c r="N111" s="120" t="str">
        <f t="shared" si="58"/>
        <v/>
      </c>
      <c r="O111" s="221"/>
      <c r="P111" s="124" t="str">
        <f t="shared" si="59"/>
        <v/>
      </c>
      <c r="Q111" s="158"/>
      <c r="R111" s="159"/>
      <c r="S111" s="160"/>
      <c r="T111" s="161"/>
      <c r="U111" s="161"/>
      <c r="V111" s="138" t="str">
        <f t="shared" si="40"/>
        <v/>
      </c>
      <c r="W111" s="150" t="str">
        <f t="shared" si="41"/>
        <v/>
      </c>
      <c r="X111" s="140" t="str">
        <f t="shared" si="42"/>
        <v/>
      </c>
      <c r="Y111" s="215" t="str">
        <f t="shared" si="43"/>
        <v/>
      </c>
      <c r="Z111" s="216" t="str">
        <f t="shared" si="44"/>
        <v/>
      </c>
      <c r="AA111" s="217" t="str">
        <f t="shared" si="60"/>
        <v/>
      </c>
      <c r="AB111" s="141" t="str">
        <f t="shared" si="45"/>
        <v/>
      </c>
      <c r="AC111" s="142" t="str">
        <f t="shared" si="46"/>
        <v/>
      </c>
      <c r="AD111" s="143" t="str">
        <f t="shared" si="47"/>
        <v/>
      </c>
      <c r="AE111" s="144" t="str">
        <f t="shared" si="48"/>
        <v/>
      </c>
      <c r="AF111" s="144" t="str">
        <f t="shared" si="49"/>
        <v/>
      </c>
      <c r="AG111" s="151" t="str">
        <f t="shared" si="50"/>
        <v/>
      </c>
      <c r="AH111" s="152" t="str">
        <f t="shared" si="51"/>
        <v/>
      </c>
      <c r="AI111" s="146" t="str">
        <f t="shared" si="52"/>
        <v/>
      </c>
      <c r="AJ111" s="142" t="str">
        <f t="shared" si="53"/>
        <v/>
      </c>
      <c r="AK111" s="143" t="str">
        <f t="shared" si="61"/>
        <v/>
      </c>
      <c r="AL111" s="143" t="str">
        <f t="shared" si="62"/>
        <v/>
      </c>
      <c r="AM111" s="147" t="str">
        <f t="shared" si="63"/>
        <v/>
      </c>
      <c r="AN111" s="148" t="str">
        <f t="shared" si="54"/>
        <v/>
      </c>
      <c r="AO111" s="184" t="str">
        <f t="shared" si="64"/>
        <v/>
      </c>
      <c r="AP111" s="184" t="str">
        <f t="shared" si="67"/>
        <v/>
      </c>
      <c r="AQ111" s="149" t="str">
        <f t="shared" si="65"/>
        <v/>
      </c>
      <c r="AR111" s="179" t="str">
        <f t="shared" si="66"/>
        <v/>
      </c>
      <c r="AS111" s="218"/>
      <c r="AT111" s="177" t="e">
        <f t="shared" si="68"/>
        <v>#VALUE!</v>
      </c>
      <c r="AU111" s="99" t="str">
        <f t="shared" si="69"/>
        <v/>
      </c>
      <c r="AV111" s="89" t="e">
        <f t="shared" si="70"/>
        <v>#VALUE!</v>
      </c>
      <c r="AW111" s="89" t="e">
        <f t="shared" si="71"/>
        <v>#VALUE!</v>
      </c>
      <c r="AX111" s="89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</row>
    <row r="112" spans="1:106" s="60" customFormat="1" ht="12.75">
      <c r="A112" s="11"/>
      <c r="B112" s="90"/>
      <c r="C112" s="194"/>
      <c r="D112" s="169"/>
      <c r="E112" s="170"/>
      <c r="F112" s="171"/>
      <c r="G112" s="113" t="str">
        <f t="shared" si="55"/>
        <v/>
      </c>
      <c r="H112" s="164"/>
      <c r="I112" s="165"/>
      <c r="J112" s="122" t="str">
        <f t="shared" si="56"/>
        <v/>
      </c>
      <c r="K112" s="123"/>
      <c r="L112" s="219" t="str">
        <f t="shared" si="57"/>
        <v/>
      </c>
      <c r="M112" s="119" t="str">
        <f t="shared" si="39"/>
        <v/>
      </c>
      <c r="N112" s="120" t="str">
        <f t="shared" si="58"/>
        <v/>
      </c>
      <c r="O112" s="221"/>
      <c r="P112" s="124" t="str">
        <f t="shared" si="59"/>
        <v/>
      </c>
      <c r="Q112" s="158"/>
      <c r="R112" s="159"/>
      <c r="S112" s="160"/>
      <c r="T112" s="161"/>
      <c r="U112" s="161"/>
      <c r="V112" s="138" t="str">
        <f t="shared" si="40"/>
        <v/>
      </c>
      <c r="W112" s="150" t="str">
        <f t="shared" si="41"/>
        <v/>
      </c>
      <c r="X112" s="140" t="str">
        <f t="shared" si="42"/>
        <v/>
      </c>
      <c r="Y112" s="215" t="str">
        <f t="shared" si="43"/>
        <v/>
      </c>
      <c r="Z112" s="216" t="str">
        <f t="shared" si="44"/>
        <v/>
      </c>
      <c r="AA112" s="217" t="str">
        <f t="shared" si="60"/>
        <v/>
      </c>
      <c r="AB112" s="141" t="str">
        <f t="shared" si="45"/>
        <v/>
      </c>
      <c r="AC112" s="142" t="str">
        <f t="shared" si="46"/>
        <v/>
      </c>
      <c r="AD112" s="143" t="str">
        <f t="shared" si="47"/>
        <v/>
      </c>
      <c r="AE112" s="144" t="str">
        <f t="shared" si="48"/>
        <v/>
      </c>
      <c r="AF112" s="144" t="str">
        <f t="shared" si="49"/>
        <v/>
      </c>
      <c r="AG112" s="151" t="str">
        <f t="shared" si="50"/>
        <v/>
      </c>
      <c r="AH112" s="152" t="str">
        <f t="shared" si="51"/>
        <v/>
      </c>
      <c r="AI112" s="146" t="str">
        <f t="shared" si="52"/>
        <v/>
      </c>
      <c r="AJ112" s="142" t="str">
        <f t="shared" si="53"/>
        <v/>
      </c>
      <c r="AK112" s="143" t="str">
        <f t="shared" si="61"/>
        <v/>
      </c>
      <c r="AL112" s="143" t="str">
        <f t="shared" si="62"/>
        <v/>
      </c>
      <c r="AM112" s="147" t="str">
        <f t="shared" si="63"/>
        <v/>
      </c>
      <c r="AN112" s="148" t="str">
        <f t="shared" si="54"/>
        <v/>
      </c>
      <c r="AO112" s="184" t="str">
        <f t="shared" si="64"/>
        <v/>
      </c>
      <c r="AP112" s="184" t="str">
        <f t="shared" si="67"/>
        <v/>
      </c>
      <c r="AQ112" s="149" t="str">
        <f t="shared" si="65"/>
        <v/>
      </c>
      <c r="AR112" s="179" t="str">
        <f t="shared" si="66"/>
        <v/>
      </c>
      <c r="AS112" s="218"/>
      <c r="AT112" s="177" t="e">
        <f t="shared" si="68"/>
        <v>#VALUE!</v>
      </c>
      <c r="AU112" s="99" t="str">
        <f t="shared" si="69"/>
        <v/>
      </c>
      <c r="AV112" s="89" t="e">
        <f t="shared" si="70"/>
        <v>#VALUE!</v>
      </c>
      <c r="AW112" s="89" t="e">
        <f t="shared" si="71"/>
        <v>#VALUE!</v>
      </c>
      <c r="AX112" s="89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</row>
    <row r="113" spans="1:106" s="60" customFormat="1" ht="12.75">
      <c r="A113" s="11"/>
      <c r="B113" s="90"/>
      <c r="C113" s="194"/>
      <c r="D113" s="169"/>
      <c r="E113" s="170"/>
      <c r="F113" s="171"/>
      <c r="G113" s="113" t="str">
        <f t="shared" si="55"/>
        <v/>
      </c>
      <c r="H113" s="164"/>
      <c r="I113" s="165"/>
      <c r="J113" s="122" t="str">
        <f t="shared" si="56"/>
        <v/>
      </c>
      <c r="K113" s="123"/>
      <c r="L113" s="219" t="str">
        <f t="shared" si="57"/>
        <v/>
      </c>
      <c r="M113" s="119" t="str">
        <f t="shared" si="39"/>
        <v/>
      </c>
      <c r="N113" s="120" t="str">
        <f t="shared" si="58"/>
        <v/>
      </c>
      <c r="O113" s="221"/>
      <c r="P113" s="124" t="str">
        <f t="shared" si="59"/>
        <v/>
      </c>
      <c r="Q113" s="158"/>
      <c r="R113" s="159"/>
      <c r="S113" s="160"/>
      <c r="T113" s="161"/>
      <c r="U113" s="161"/>
      <c r="V113" s="138" t="str">
        <f t="shared" si="40"/>
        <v/>
      </c>
      <c r="W113" s="150" t="str">
        <f t="shared" si="41"/>
        <v/>
      </c>
      <c r="X113" s="140" t="str">
        <f t="shared" si="42"/>
        <v/>
      </c>
      <c r="Y113" s="215" t="str">
        <f t="shared" si="43"/>
        <v/>
      </c>
      <c r="Z113" s="216" t="str">
        <f t="shared" si="44"/>
        <v/>
      </c>
      <c r="AA113" s="217" t="str">
        <f t="shared" si="60"/>
        <v/>
      </c>
      <c r="AB113" s="141" t="str">
        <f t="shared" si="45"/>
        <v/>
      </c>
      <c r="AC113" s="142" t="str">
        <f t="shared" si="46"/>
        <v/>
      </c>
      <c r="AD113" s="143" t="str">
        <f t="shared" si="47"/>
        <v/>
      </c>
      <c r="AE113" s="144" t="str">
        <f t="shared" si="48"/>
        <v/>
      </c>
      <c r="AF113" s="144" t="str">
        <f t="shared" si="49"/>
        <v/>
      </c>
      <c r="AG113" s="151" t="str">
        <f t="shared" si="50"/>
        <v/>
      </c>
      <c r="AH113" s="152" t="str">
        <f t="shared" si="51"/>
        <v/>
      </c>
      <c r="AI113" s="146" t="str">
        <f t="shared" si="52"/>
        <v/>
      </c>
      <c r="AJ113" s="142" t="str">
        <f t="shared" si="53"/>
        <v/>
      </c>
      <c r="AK113" s="143" t="str">
        <f t="shared" si="61"/>
        <v/>
      </c>
      <c r="AL113" s="143" t="str">
        <f t="shared" si="62"/>
        <v/>
      </c>
      <c r="AM113" s="147" t="str">
        <f t="shared" si="63"/>
        <v/>
      </c>
      <c r="AN113" s="148" t="str">
        <f t="shared" si="54"/>
        <v/>
      </c>
      <c r="AO113" s="184" t="str">
        <f t="shared" si="64"/>
        <v/>
      </c>
      <c r="AP113" s="184" t="str">
        <f t="shared" si="67"/>
        <v/>
      </c>
      <c r="AQ113" s="149" t="str">
        <f t="shared" si="65"/>
        <v/>
      </c>
      <c r="AR113" s="179" t="str">
        <f t="shared" si="66"/>
        <v/>
      </c>
      <c r="AS113" s="218"/>
      <c r="AT113" s="177" t="e">
        <f t="shared" si="68"/>
        <v>#VALUE!</v>
      </c>
      <c r="AU113" s="99" t="str">
        <f t="shared" si="69"/>
        <v/>
      </c>
      <c r="AV113" s="89" t="e">
        <f t="shared" si="70"/>
        <v>#VALUE!</v>
      </c>
      <c r="AW113" s="89" t="e">
        <f t="shared" si="71"/>
        <v>#VALUE!</v>
      </c>
      <c r="AX113" s="89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</row>
    <row r="114" spans="1:106" s="60" customFormat="1" ht="12.75">
      <c r="A114" s="11"/>
      <c r="B114" s="90"/>
      <c r="C114" s="194"/>
      <c r="D114" s="169"/>
      <c r="E114" s="170"/>
      <c r="F114" s="171"/>
      <c r="G114" s="113" t="str">
        <f t="shared" si="55"/>
        <v/>
      </c>
      <c r="H114" s="164"/>
      <c r="I114" s="165"/>
      <c r="J114" s="122" t="str">
        <f t="shared" si="56"/>
        <v/>
      </c>
      <c r="K114" s="123"/>
      <c r="L114" s="219" t="str">
        <f t="shared" si="57"/>
        <v/>
      </c>
      <c r="M114" s="119" t="str">
        <f t="shared" si="39"/>
        <v/>
      </c>
      <c r="N114" s="120" t="str">
        <f t="shared" si="58"/>
        <v/>
      </c>
      <c r="O114" s="221"/>
      <c r="P114" s="124" t="str">
        <f t="shared" si="59"/>
        <v/>
      </c>
      <c r="Q114" s="158"/>
      <c r="R114" s="159"/>
      <c r="S114" s="160"/>
      <c r="T114" s="161"/>
      <c r="U114" s="161"/>
      <c r="V114" s="138" t="str">
        <f t="shared" si="40"/>
        <v/>
      </c>
      <c r="W114" s="150" t="str">
        <f t="shared" si="41"/>
        <v/>
      </c>
      <c r="X114" s="140" t="str">
        <f t="shared" si="42"/>
        <v/>
      </c>
      <c r="Y114" s="215" t="str">
        <f t="shared" si="43"/>
        <v/>
      </c>
      <c r="Z114" s="216" t="str">
        <f t="shared" si="44"/>
        <v/>
      </c>
      <c r="AA114" s="217" t="str">
        <f t="shared" si="60"/>
        <v/>
      </c>
      <c r="AB114" s="141" t="str">
        <f t="shared" si="45"/>
        <v/>
      </c>
      <c r="AC114" s="142" t="str">
        <f t="shared" si="46"/>
        <v/>
      </c>
      <c r="AD114" s="143" t="str">
        <f t="shared" si="47"/>
        <v/>
      </c>
      <c r="AE114" s="144" t="str">
        <f t="shared" si="48"/>
        <v/>
      </c>
      <c r="AF114" s="144" t="str">
        <f t="shared" si="49"/>
        <v/>
      </c>
      <c r="AG114" s="151" t="str">
        <f t="shared" si="50"/>
        <v/>
      </c>
      <c r="AH114" s="152" t="str">
        <f t="shared" si="51"/>
        <v/>
      </c>
      <c r="AI114" s="146" t="str">
        <f t="shared" si="52"/>
        <v/>
      </c>
      <c r="AJ114" s="142" t="str">
        <f t="shared" si="53"/>
        <v/>
      </c>
      <c r="AK114" s="143" t="str">
        <f t="shared" si="61"/>
        <v/>
      </c>
      <c r="AL114" s="143" t="str">
        <f t="shared" si="62"/>
        <v/>
      </c>
      <c r="AM114" s="147" t="str">
        <f t="shared" si="63"/>
        <v/>
      </c>
      <c r="AN114" s="148" t="str">
        <f t="shared" si="54"/>
        <v/>
      </c>
      <c r="AO114" s="184" t="str">
        <f t="shared" si="64"/>
        <v/>
      </c>
      <c r="AP114" s="184" t="str">
        <f t="shared" si="67"/>
        <v/>
      </c>
      <c r="AQ114" s="149" t="str">
        <f t="shared" si="65"/>
        <v/>
      </c>
      <c r="AR114" s="179" t="str">
        <f t="shared" si="66"/>
        <v/>
      </c>
      <c r="AS114" s="218"/>
      <c r="AT114" s="177" t="e">
        <f t="shared" si="68"/>
        <v>#VALUE!</v>
      </c>
      <c r="AU114" s="99" t="str">
        <f t="shared" si="69"/>
        <v/>
      </c>
      <c r="AV114" s="89" t="e">
        <f t="shared" si="70"/>
        <v>#VALUE!</v>
      </c>
      <c r="AW114" s="89" t="e">
        <f t="shared" si="71"/>
        <v>#VALUE!</v>
      </c>
      <c r="AX114" s="89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</row>
    <row r="115" spans="1:106" s="60" customFormat="1" ht="12.75">
      <c r="A115" s="11"/>
      <c r="B115" s="90"/>
      <c r="C115" s="194"/>
      <c r="D115" s="169"/>
      <c r="E115" s="170"/>
      <c r="F115" s="171"/>
      <c r="G115" s="113" t="str">
        <f t="shared" si="55"/>
        <v/>
      </c>
      <c r="H115" s="164"/>
      <c r="I115" s="165"/>
      <c r="J115" s="122" t="str">
        <f t="shared" si="56"/>
        <v/>
      </c>
      <c r="K115" s="123"/>
      <c r="L115" s="219" t="str">
        <f t="shared" si="57"/>
        <v/>
      </c>
      <c r="M115" s="119" t="str">
        <f t="shared" si="39"/>
        <v/>
      </c>
      <c r="N115" s="120" t="str">
        <f t="shared" si="58"/>
        <v/>
      </c>
      <c r="O115" s="221"/>
      <c r="P115" s="124" t="str">
        <f t="shared" si="59"/>
        <v/>
      </c>
      <c r="Q115" s="158"/>
      <c r="R115" s="159"/>
      <c r="S115" s="160"/>
      <c r="T115" s="161"/>
      <c r="U115" s="161"/>
      <c r="V115" s="138" t="str">
        <f t="shared" si="40"/>
        <v/>
      </c>
      <c r="W115" s="150" t="str">
        <f t="shared" si="41"/>
        <v/>
      </c>
      <c r="X115" s="140" t="str">
        <f t="shared" si="42"/>
        <v/>
      </c>
      <c r="Y115" s="215" t="str">
        <f t="shared" si="43"/>
        <v/>
      </c>
      <c r="Z115" s="216" t="str">
        <f t="shared" si="44"/>
        <v/>
      </c>
      <c r="AA115" s="217" t="str">
        <f t="shared" si="60"/>
        <v/>
      </c>
      <c r="AB115" s="141" t="str">
        <f t="shared" si="45"/>
        <v/>
      </c>
      <c r="AC115" s="142" t="str">
        <f t="shared" si="46"/>
        <v/>
      </c>
      <c r="AD115" s="143" t="str">
        <f t="shared" si="47"/>
        <v/>
      </c>
      <c r="AE115" s="144" t="str">
        <f t="shared" si="48"/>
        <v/>
      </c>
      <c r="AF115" s="144" t="str">
        <f t="shared" si="49"/>
        <v/>
      </c>
      <c r="AG115" s="151" t="str">
        <f t="shared" si="50"/>
        <v/>
      </c>
      <c r="AH115" s="152" t="str">
        <f t="shared" si="51"/>
        <v/>
      </c>
      <c r="AI115" s="146" t="str">
        <f t="shared" si="52"/>
        <v/>
      </c>
      <c r="AJ115" s="142" t="str">
        <f t="shared" si="53"/>
        <v/>
      </c>
      <c r="AK115" s="143" t="str">
        <f t="shared" si="61"/>
        <v/>
      </c>
      <c r="AL115" s="143" t="str">
        <f t="shared" si="62"/>
        <v/>
      </c>
      <c r="AM115" s="147" t="str">
        <f t="shared" si="63"/>
        <v/>
      </c>
      <c r="AN115" s="148" t="str">
        <f t="shared" si="54"/>
        <v/>
      </c>
      <c r="AO115" s="184" t="str">
        <f t="shared" si="64"/>
        <v/>
      </c>
      <c r="AP115" s="184" t="str">
        <f t="shared" si="67"/>
        <v/>
      </c>
      <c r="AQ115" s="149" t="str">
        <f t="shared" si="65"/>
        <v/>
      </c>
      <c r="AR115" s="179" t="str">
        <f t="shared" si="66"/>
        <v/>
      </c>
      <c r="AS115" s="218"/>
      <c r="AT115" s="177" t="e">
        <f t="shared" si="68"/>
        <v>#VALUE!</v>
      </c>
      <c r="AU115" s="99" t="str">
        <f t="shared" si="69"/>
        <v/>
      </c>
      <c r="AV115" s="89" t="e">
        <f t="shared" si="70"/>
        <v>#VALUE!</v>
      </c>
      <c r="AW115" s="89" t="e">
        <f t="shared" si="71"/>
        <v>#VALUE!</v>
      </c>
      <c r="AX115" s="89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</row>
    <row r="116" spans="1:106" s="60" customFormat="1" ht="12.75">
      <c r="A116" s="11"/>
      <c r="B116" s="90"/>
      <c r="C116" s="194"/>
      <c r="D116" s="169"/>
      <c r="E116" s="170"/>
      <c r="F116" s="171"/>
      <c r="G116" s="113" t="str">
        <f t="shared" si="55"/>
        <v/>
      </c>
      <c r="H116" s="164"/>
      <c r="I116" s="165"/>
      <c r="J116" s="122" t="str">
        <f t="shared" si="56"/>
        <v/>
      </c>
      <c r="K116" s="123"/>
      <c r="L116" s="219" t="str">
        <f t="shared" si="57"/>
        <v/>
      </c>
      <c r="M116" s="119" t="str">
        <f t="shared" si="39"/>
        <v/>
      </c>
      <c r="N116" s="120" t="str">
        <f t="shared" si="58"/>
        <v/>
      </c>
      <c r="O116" s="221"/>
      <c r="P116" s="124" t="str">
        <f t="shared" si="59"/>
        <v/>
      </c>
      <c r="Q116" s="158"/>
      <c r="R116" s="159"/>
      <c r="S116" s="160"/>
      <c r="T116" s="161"/>
      <c r="U116" s="161"/>
      <c r="V116" s="138" t="str">
        <f t="shared" si="40"/>
        <v/>
      </c>
      <c r="W116" s="150" t="str">
        <f t="shared" si="41"/>
        <v/>
      </c>
      <c r="X116" s="140" t="str">
        <f t="shared" si="42"/>
        <v/>
      </c>
      <c r="Y116" s="215" t="str">
        <f t="shared" si="43"/>
        <v/>
      </c>
      <c r="Z116" s="216" t="str">
        <f t="shared" si="44"/>
        <v/>
      </c>
      <c r="AA116" s="217" t="str">
        <f t="shared" si="60"/>
        <v/>
      </c>
      <c r="AB116" s="141" t="str">
        <f t="shared" si="45"/>
        <v/>
      </c>
      <c r="AC116" s="142" t="str">
        <f t="shared" si="46"/>
        <v/>
      </c>
      <c r="AD116" s="143" t="str">
        <f t="shared" si="47"/>
        <v/>
      </c>
      <c r="AE116" s="144" t="str">
        <f t="shared" si="48"/>
        <v/>
      </c>
      <c r="AF116" s="144" t="str">
        <f t="shared" si="49"/>
        <v/>
      </c>
      <c r="AG116" s="151" t="str">
        <f t="shared" si="50"/>
        <v/>
      </c>
      <c r="AH116" s="152" t="str">
        <f t="shared" si="51"/>
        <v/>
      </c>
      <c r="AI116" s="146" t="str">
        <f t="shared" si="52"/>
        <v/>
      </c>
      <c r="AJ116" s="142" t="str">
        <f t="shared" si="53"/>
        <v/>
      </c>
      <c r="AK116" s="143" t="str">
        <f t="shared" si="61"/>
        <v/>
      </c>
      <c r="AL116" s="143" t="str">
        <f t="shared" si="62"/>
        <v/>
      </c>
      <c r="AM116" s="147" t="str">
        <f t="shared" si="63"/>
        <v/>
      </c>
      <c r="AN116" s="148" t="str">
        <f t="shared" si="54"/>
        <v/>
      </c>
      <c r="AO116" s="184" t="str">
        <f t="shared" si="64"/>
        <v/>
      </c>
      <c r="AP116" s="184" t="str">
        <f t="shared" si="67"/>
        <v/>
      </c>
      <c r="AQ116" s="149" t="str">
        <f t="shared" si="65"/>
        <v/>
      </c>
      <c r="AR116" s="179" t="str">
        <f t="shared" si="66"/>
        <v/>
      </c>
      <c r="AS116" s="218"/>
      <c r="AT116" s="177" t="e">
        <f t="shared" si="68"/>
        <v>#VALUE!</v>
      </c>
      <c r="AU116" s="99" t="str">
        <f t="shared" si="69"/>
        <v/>
      </c>
      <c r="AV116" s="89" t="e">
        <f t="shared" si="70"/>
        <v>#VALUE!</v>
      </c>
      <c r="AW116" s="89" t="e">
        <f t="shared" si="71"/>
        <v>#VALUE!</v>
      </c>
      <c r="AX116" s="89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</row>
    <row r="117" spans="1:106" s="60" customFormat="1" ht="12.75">
      <c r="A117" s="11"/>
      <c r="B117" s="90"/>
      <c r="C117" s="194"/>
      <c r="D117" s="169"/>
      <c r="E117" s="170"/>
      <c r="F117" s="171"/>
      <c r="G117" s="113" t="str">
        <f t="shared" si="55"/>
        <v/>
      </c>
      <c r="H117" s="164"/>
      <c r="I117" s="165"/>
      <c r="J117" s="122" t="str">
        <f t="shared" si="56"/>
        <v/>
      </c>
      <c r="K117" s="123"/>
      <c r="L117" s="219" t="str">
        <f t="shared" si="57"/>
        <v/>
      </c>
      <c r="M117" s="119" t="str">
        <f t="shared" si="39"/>
        <v/>
      </c>
      <c r="N117" s="120" t="str">
        <f t="shared" si="58"/>
        <v/>
      </c>
      <c r="O117" s="221"/>
      <c r="P117" s="124" t="str">
        <f t="shared" si="59"/>
        <v/>
      </c>
      <c r="Q117" s="158"/>
      <c r="R117" s="159"/>
      <c r="S117" s="160"/>
      <c r="T117" s="161"/>
      <c r="U117" s="161"/>
      <c r="V117" s="138" t="str">
        <f t="shared" si="40"/>
        <v/>
      </c>
      <c r="W117" s="150" t="str">
        <f t="shared" si="41"/>
        <v/>
      </c>
      <c r="X117" s="140" t="str">
        <f t="shared" si="42"/>
        <v/>
      </c>
      <c r="Y117" s="215" t="str">
        <f t="shared" si="43"/>
        <v/>
      </c>
      <c r="Z117" s="216" t="str">
        <f t="shared" si="44"/>
        <v/>
      </c>
      <c r="AA117" s="217" t="str">
        <f t="shared" si="60"/>
        <v/>
      </c>
      <c r="AB117" s="141" t="str">
        <f t="shared" si="45"/>
        <v/>
      </c>
      <c r="AC117" s="142" t="str">
        <f t="shared" si="46"/>
        <v/>
      </c>
      <c r="AD117" s="143" t="str">
        <f t="shared" si="47"/>
        <v/>
      </c>
      <c r="AE117" s="144" t="str">
        <f t="shared" si="48"/>
        <v/>
      </c>
      <c r="AF117" s="144" t="str">
        <f t="shared" si="49"/>
        <v/>
      </c>
      <c r="AG117" s="151" t="str">
        <f t="shared" si="50"/>
        <v/>
      </c>
      <c r="AH117" s="152" t="str">
        <f t="shared" si="51"/>
        <v/>
      </c>
      <c r="AI117" s="146" t="str">
        <f t="shared" si="52"/>
        <v/>
      </c>
      <c r="AJ117" s="142" t="str">
        <f t="shared" si="53"/>
        <v/>
      </c>
      <c r="AK117" s="143" t="str">
        <f t="shared" si="61"/>
        <v/>
      </c>
      <c r="AL117" s="143" t="str">
        <f t="shared" si="62"/>
        <v/>
      </c>
      <c r="AM117" s="147" t="str">
        <f t="shared" si="63"/>
        <v/>
      </c>
      <c r="AN117" s="148" t="str">
        <f t="shared" si="54"/>
        <v/>
      </c>
      <c r="AO117" s="184" t="str">
        <f t="shared" si="64"/>
        <v/>
      </c>
      <c r="AP117" s="184" t="str">
        <f t="shared" si="67"/>
        <v/>
      </c>
      <c r="AQ117" s="149" t="str">
        <f t="shared" si="65"/>
        <v/>
      </c>
      <c r="AR117" s="179" t="str">
        <f t="shared" si="66"/>
        <v/>
      </c>
      <c r="AS117" s="218"/>
      <c r="AT117" s="177" t="e">
        <f t="shared" si="68"/>
        <v>#VALUE!</v>
      </c>
      <c r="AU117" s="99" t="str">
        <f t="shared" si="69"/>
        <v/>
      </c>
      <c r="AV117" s="89" t="e">
        <f t="shared" si="70"/>
        <v>#VALUE!</v>
      </c>
      <c r="AW117" s="89" t="e">
        <f t="shared" si="71"/>
        <v>#VALUE!</v>
      </c>
      <c r="AX117" s="89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</row>
    <row r="118" spans="1:106" s="60" customFormat="1" ht="12.75">
      <c r="A118" s="11"/>
      <c r="B118" s="90"/>
      <c r="C118" s="194"/>
      <c r="D118" s="169"/>
      <c r="E118" s="170"/>
      <c r="F118" s="171"/>
      <c r="G118" s="113" t="str">
        <f t="shared" si="55"/>
        <v/>
      </c>
      <c r="H118" s="164"/>
      <c r="I118" s="165"/>
      <c r="J118" s="122" t="str">
        <f t="shared" si="56"/>
        <v/>
      </c>
      <c r="K118" s="123"/>
      <c r="L118" s="219" t="str">
        <f t="shared" si="57"/>
        <v/>
      </c>
      <c r="M118" s="119" t="str">
        <f t="shared" si="39"/>
        <v/>
      </c>
      <c r="N118" s="120" t="str">
        <f t="shared" si="58"/>
        <v/>
      </c>
      <c r="O118" s="221"/>
      <c r="P118" s="124" t="str">
        <f t="shared" si="59"/>
        <v/>
      </c>
      <c r="Q118" s="158"/>
      <c r="R118" s="159"/>
      <c r="S118" s="160"/>
      <c r="T118" s="161"/>
      <c r="U118" s="161"/>
      <c r="V118" s="138" t="str">
        <f t="shared" si="40"/>
        <v/>
      </c>
      <c r="W118" s="150" t="str">
        <f t="shared" si="41"/>
        <v/>
      </c>
      <c r="X118" s="140" t="str">
        <f t="shared" si="42"/>
        <v/>
      </c>
      <c r="Y118" s="215" t="str">
        <f t="shared" si="43"/>
        <v/>
      </c>
      <c r="Z118" s="216" t="str">
        <f t="shared" si="44"/>
        <v/>
      </c>
      <c r="AA118" s="217" t="str">
        <f t="shared" si="60"/>
        <v/>
      </c>
      <c r="AB118" s="141" t="str">
        <f t="shared" si="45"/>
        <v/>
      </c>
      <c r="AC118" s="142" t="str">
        <f t="shared" si="46"/>
        <v/>
      </c>
      <c r="AD118" s="143" t="str">
        <f t="shared" si="47"/>
        <v/>
      </c>
      <c r="AE118" s="144" t="str">
        <f t="shared" si="48"/>
        <v/>
      </c>
      <c r="AF118" s="144" t="str">
        <f t="shared" si="49"/>
        <v/>
      </c>
      <c r="AG118" s="151" t="str">
        <f t="shared" si="50"/>
        <v/>
      </c>
      <c r="AH118" s="152" t="str">
        <f t="shared" si="51"/>
        <v/>
      </c>
      <c r="AI118" s="146" t="str">
        <f t="shared" si="52"/>
        <v/>
      </c>
      <c r="AJ118" s="142" t="str">
        <f t="shared" si="53"/>
        <v/>
      </c>
      <c r="AK118" s="143" t="str">
        <f t="shared" si="61"/>
        <v/>
      </c>
      <c r="AL118" s="143" t="str">
        <f t="shared" si="62"/>
        <v/>
      </c>
      <c r="AM118" s="147" t="str">
        <f t="shared" si="63"/>
        <v/>
      </c>
      <c r="AN118" s="148" t="str">
        <f t="shared" si="54"/>
        <v/>
      </c>
      <c r="AO118" s="184" t="str">
        <f t="shared" si="64"/>
        <v/>
      </c>
      <c r="AP118" s="184" t="str">
        <f t="shared" si="67"/>
        <v/>
      </c>
      <c r="AQ118" s="149" t="str">
        <f t="shared" si="65"/>
        <v/>
      </c>
      <c r="AR118" s="179" t="str">
        <f t="shared" si="66"/>
        <v/>
      </c>
      <c r="AS118" s="218"/>
      <c r="AT118" s="177" t="e">
        <f t="shared" si="68"/>
        <v>#VALUE!</v>
      </c>
      <c r="AU118" s="99" t="str">
        <f t="shared" si="69"/>
        <v/>
      </c>
      <c r="AV118" s="89" t="e">
        <f t="shared" si="70"/>
        <v>#VALUE!</v>
      </c>
      <c r="AW118" s="89" t="e">
        <f t="shared" si="71"/>
        <v>#VALUE!</v>
      </c>
      <c r="AX118" s="89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</row>
    <row r="119" spans="1:106" s="60" customFormat="1" ht="12.75">
      <c r="A119" s="11"/>
      <c r="B119" s="90"/>
      <c r="C119" s="194"/>
      <c r="D119" s="169"/>
      <c r="E119" s="170"/>
      <c r="F119" s="171"/>
      <c r="G119" s="113" t="str">
        <f t="shared" si="55"/>
        <v/>
      </c>
      <c r="H119" s="164"/>
      <c r="I119" s="165"/>
      <c r="J119" s="122" t="str">
        <f t="shared" si="56"/>
        <v/>
      </c>
      <c r="K119" s="123"/>
      <c r="L119" s="219" t="str">
        <f t="shared" si="57"/>
        <v/>
      </c>
      <c r="M119" s="119" t="str">
        <f t="shared" si="39"/>
        <v/>
      </c>
      <c r="N119" s="120" t="str">
        <f t="shared" si="58"/>
        <v/>
      </c>
      <c r="O119" s="221"/>
      <c r="P119" s="124" t="str">
        <f t="shared" si="59"/>
        <v/>
      </c>
      <c r="Q119" s="158"/>
      <c r="R119" s="159"/>
      <c r="S119" s="160"/>
      <c r="T119" s="161"/>
      <c r="U119" s="161"/>
      <c r="V119" s="138" t="str">
        <f t="shared" si="40"/>
        <v/>
      </c>
      <c r="W119" s="150" t="str">
        <f t="shared" si="41"/>
        <v/>
      </c>
      <c r="X119" s="140" t="str">
        <f t="shared" si="42"/>
        <v/>
      </c>
      <c r="Y119" s="215" t="str">
        <f t="shared" si="43"/>
        <v/>
      </c>
      <c r="Z119" s="216" t="str">
        <f t="shared" si="44"/>
        <v/>
      </c>
      <c r="AA119" s="217" t="str">
        <f t="shared" si="60"/>
        <v/>
      </c>
      <c r="AB119" s="141" t="str">
        <f t="shared" si="45"/>
        <v/>
      </c>
      <c r="AC119" s="142" t="str">
        <f t="shared" si="46"/>
        <v/>
      </c>
      <c r="AD119" s="143" t="str">
        <f t="shared" si="47"/>
        <v/>
      </c>
      <c r="AE119" s="144" t="str">
        <f t="shared" si="48"/>
        <v/>
      </c>
      <c r="AF119" s="144" t="str">
        <f t="shared" si="49"/>
        <v/>
      </c>
      <c r="AG119" s="151" t="str">
        <f t="shared" si="50"/>
        <v/>
      </c>
      <c r="AH119" s="152" t="str">
        <f t="shared" si="51"/>
        <v/>
      </c>
      <c r="AI119" s="146" t="str">
        <f t="shared" si="52"/>
        <v/>
      </c>
      <c r="AJ119" s="142" t="str">
        <f t="shared" si="53"/>
        <v/>
      </c>
      <c r="AK119" s="143" t="str">
        <f t="shared" si="61"/>
        <v/>
      </c>
      <c r="AL119" s="143" t="str">
        <f t="shared" si="62"/>
        <v/>
      </c>
      <c r="AM119" s="147" t="str">
        <f t="shared" si="63"/>
        <v/>
      </c>
      <c r="AN119" s="148" t="str">
        <f t="shared" si="54"/>
        <v/>
      </c>
      <c r="AO119" s="184" t="str">
        <f t="shared" si="64"/>
        <v/>
      </c>
      <c r="AP119" s="184" t="str">
        <f t="shared" si="67"/>
        <v/>
      </c>
      <c r="AQ119" s="149" t="str">
        <f t="shared" si="65"/>
        <v/>
      </c>
      <c r="AR119" s="179" t="str">
        <f t="shared" si="66"/>
        <v/>
      </c>
      <c r="AS119" s="218"/>
      <c r="AT119" s="177" t="e">
        <f t="shared" si="68"/>
        <v>#VALUE!</v>
      </c>
      <c r="AU119" s="99" t="str">
        <f t="shared" si="69"/>
        <v/>
      </c>
      <c r="AV119" s="89" t="e">
        <f t="shared" si="70"/>
        <v>#VALUE!</v>
      </c>
      <c r="AW119" s="89" t="e">
        <f t="shared" si="71"/>
        <v>#VALUE!</v>
      </c>
      <c r="AX119" s="89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</row>
    <row r="120" spans="1:106" s="60" customFormat="1" ht="12.75">
      <c r="A120" s="11"/>
      <c r="B120" s="90"/>
      <c r="C120" s="194"/>
      <c r="D120" s="169"/>
      <c r="E120" s="170"/>
      <c r="F120" s="171"/>
      <c r="G120" s="113" t="str">
        <f t="shared" si="55"/>
        <v/>
      </c>
      <c r="H120" s="164"/>
      <c r="I120" s="165"/>
      <c r="J120" s="122" t="str">
        <f t="shared" si="56"/>
        <v/>
      </c>
      <c r="K120" s="123"/>
      <c r="L120" s="219" t="str">
        <f t="shared" si="57"/>
        <v/>
      </c>
      <c r="M120" s="119" t="str">
        <f t="shared" si="39"/>
        <v/>
      </c>
      <c r="N120" s="120" t="str">
        <f t="shared" si="58"/>
        <v/>
      </c>
      <c r="O120" s="221"/>
      <c r="P120" s="124" t="str">
        <f t="shared" si="59"/>
        <v/>
      </c>
      <c r="Q120" s="158"/>
      <c r="R120" s="159"/>
      <c r="S120" s="160"/>
      <c r="T120" s="161"/>
      <c r="U120" s="161"/>
      <c r="V120" s="138" t="str">
        <f t="shared" si="40"/>
        <v/>
      </c>
      <c r="W120" s="150" t="str">
        <f t="shared" si="41"/>
        <v/>
      </c>
      <c r="X120" s="140" t="str">
        <f t="shared" si="42"/>
        <v/>
      </c>
      <c r="Y120" s="215" t="str">
        <f t="shared" si="43"/>
        <v/>
      </c>
      <c r="Z120" s="216" t="str">
        <f t="shared" si="44"/>
        <v/>
      </c>
      <c r="AA120" s="217" t="str">
        <f t="shared" si="60"/>
        <v/>
      </c>
      <c r="AB120" s="141" t="str">
        <f t="shared" si="45"/>
        <v/>
      </c>
      <c r="AC120" s="142" t="str">
        <f t="shared" si="46"/>
        <v/>
      </c>
      <c r="AD120" s="143" t="str">
        <f t="shared" si="47"/>
        <v/>
      </c>
      <c r="AE120" s="144" t="str">
        <f t="shared" si="48"/>
        <v/>
      </c>
      <c r="AF120" s="144" t="str">
        <f t="shared" si="49"/>
        <v/>
      </c>
      <c r="AG120" s="151" t="str">
        <f t="shared" si="50"/>
        <v/>
      </c>
      <c r="AH120" s="152" t="str">
        <f t="shared" si="51"/>
        <v/>
      </c>
      <c r="AI120" s="146" t="str">
        <f t="shared" si="52"/>
        <v/>
      </c>
      <c r="AJ120" s="142" t="str">
        <f t="shared" si="53"/>
        <v/>
      </c>
      <c r="AK120" s="143" t="str">
        <f t="shared" si="61"/>
        <v/>
      </c>
      <c r="AL120" s="143" t="str">
        <f t="shared" si="62"/>
        <v/>
      </c>
      <c r="AM120" s="147" t="str">
        <f t="shared" si="63"/>
        <v/>
      </c>
      <c r="AN120" s="148" t="str">
        <f t="shared" si="54"/>
        <v/>
      </c>
      <c r="AO120" s="184" t="str">
        <f t="shared" si="64"/>
        <v/>
      </c>
      <c r="AP120" s="184" t="str">
        <f t="shared" si="67"/>
        <v/>
      </c>
      <c r="AQ120" s="149" t="str">
        <f t="shared" si="65"/>
        <v/>
      </c>
      <c r="AR120" s="179" t="str">
        <f t="shared" si="66"/>
        <v/>
      </c>
      <c r="AS120" s="218"/>
      <c r="AT120" s="177" t="e">
        <f t="shared" si="68"/>
        <v>#VALUE!</v>
      </c>
      <c r="AU120" s="99" t="str">
        <f t="shared" si="69"/>
        <v/>
      </c>
      <c r="AV120" s="89" t="e">
        <f t="shared" si="70"/>
        <v>#VALUE!</v>
      </c>
      <c r="AW120" s="89" t="e">
        <f t="shared" si="71"/>
        <v>#VALUE!</v>
      </c>
      <c r="AX120" s="89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</row>
    <row r="121" spans="1:106" s="60" customFormat="1" ht="12.75">
      <c r="A121" s="11"/>
      <c r="B121" s="90"/>
      <c r="C121" s="194"/>
      <c r="D121" s="169"/>
      <c r="E121" s="170"/>
      <c r="F121" s="171"/>
      <c r="G121" s="113" t="str">
        <f t="shared" si="55"/>
        <v/>
      </c>
      <c r="H121" s="164"/>
      <c r="I121" s="165"/>
      <c r="J121" s="122" t="str">
        <f t="shared" si="56"/>
        <v/>
      </c>
      <c r="K121" s="123"/>
      <c r="L121" s="219" t="str">
        <f t="shared" si="57"/>
        <v/>
      </c>
      <c r="M121" s="119" t="str">
        <f t="shared" si="39"/>
        <v/>
      </c>
      <c r="N121" s="120" t="str">
        <f t="shared" si="58"/>
        <v/>
      </c>
      <c r="O121" s="221"/>
      <c r="P121" s="124" t="str">
        <f t="shared" si="59"/>
        <v/>
      </c>
      <c r="Q121" s="158"/>
      <c r="R121" s="159"/>
      <c r="S121" s="160"/>
      <c r="T121" s="161"/>
      <c r="U121" s="161"/>
      <c r="V121" s="138" t="str">
        <f t="shared" si="40"/>
        <v/>
      </c>
      <c r="W121" s="150" t="str">
        <f t="shared" si="41"/>
        <v/>
      </c>
      <c r="X121" s="140" t="str">
        <f t="shared" si="42"/>
        <v/>
      </c>
      <c r="Y121" s="215" t="str">
        <f t="shared" si="43"/>
        <v/>
      </c>
      <c r="Z121" s="216" t="str">
        <f t="shared" si="44"/>
        <v/>
      </c>
      <c r="AA121" s="217" t="str">
        <f t="shared" si="60"/>
        <v/>
      </c>
      <c r="AB121" s="141" t="str">
        <f t="shared" si="45"/>
        <v/>
      </c>
      <c r="AC121" s="142" t="str">
        <f t="shared" si="46"/>
        <v/>
      </c>
      <c r="AD121" s="143" t="str">
        <f t="shared" si="47"/>
        <v/>
      </c>
      <c r="AE121" s="144" t="str">
        <f t="shared" si="48"/>
        <v/>
      </c>
      <c r="AF121" s="144" t="str">
        <f t="shared" si="49"/>
        <v/>
      </c>
      <c r="AG121" s="151" t="str">
        <f t="shared" si="50"/>
        <v/>
      </c>
      <c r="AH121" s="152" t="str">
        <f t="shared" si="51"/>
        <v/>
      </c>
      <c r="AI121" s="146" t="str">
        <f t="shared" si="52"/>
        <v/>
      </c>
      <c r="AJ121" s="142" t="str">
        <f t="shared" si="53"/>
        <v/>
      </c>
      <c r="AK121" s="143" t="str">
        <f t="shared" si="61"/>
        <v/>
      </c>
      <c r="AL121" s="143" t="str">
        <f t="shared" si="62"/>
        <v/>
      </c>
      <c r="AM121" s="147" t="str">
        <f t="shared" si="63"/>
        <v/>
      </c>
      <c r="AN121" s="148" t="str">
        <f t="shared" si="54"/>
        <v/>
      </c>
      <c r="AO121" s="184" t="str">
        <f t="shared" si="64"/>
        <v/>
      </c>
      <c r="AP121" s="184" t="str">
        <f t="shared" si="67"/>
        <v/>
      </c>
      <c r="AQ121" s="149" t="str">
        <f t="shared" si="65"/>
        <v/>
      </c>
      <c r="AR121" s="179" t="str">
        <f t="shared" si="66"/>
        <v/>
      </c>
      <c r="AS121" s="218"/>
      <c r="AT121" s="177" t="e">
        <f t="shared" si="68"/>
        <v>#VALUE!</v>
      </c>
      <c r="AU121" s="99" t="str">
        <f t="shared" si="69"/>
        <v/>
      </c>
      <c r="AV121" s="89" t="e">
        <f t="shared" si="70"/>
        <v>#VALUE!</v>
      </c>
      <c r="AW121" s="89" t="e">
        <f t="shared" si="71"/>
        <v>#VALUE!</v>
      </c>
      <c r="AX121" s="89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</row>
    <row r="122" spans="1:106" s="60" customFormat="1" ht="12.75">
      <c r="A122" s="11"/>
      <c r="B122" s="90"/>
      <c r="C122" s="194"/>
      <c r="D122" s="169"/>
      <c r="E122" s="170"/>
      <c r="F122" s="171"/>
      <c r="G122" s="113" t="str">
        <f t="shared" si="55"/>
        <v/>
      </c>
      <c r="H122" s="164"/>
      <c r="I122" s="165"/>
      <c r="J122" s="122" t="str">
        <f t="shared" si="56"/>
        <v/>
      </c>
      <c r="K122" s="123"/>
      <c r="L122" s="219" t="str">
        <f t="shared" si="57"/>
        <v/>
      </c>
      <c r="M122" s="119" t="str">
        <f t="shared" si="39"/>
        <v/>
      </c>
      <c r="N122" s="120" t="str">
        <f t="shared" si="58"/>
        <v/>
      </c>
      <c r="O122" s="221"/>
      <c r="P122" s="124" t="str">
        <f t="shared" si="59"/>
        <v/>
      </c>
      <c r="Q122" s="158"/>
      <c r="R122" s="159"/>
      <c r="S122" s="160"/>
      <c r="T122" s="161"/>
      <c r="U122" s="161"/>
      <c r="V122" s="138" t="str">
        <f t="shared" si="40"/>
        <v/>
      </c>
      <c r="W122" s="150" t="str">
        <f t="shared" si="41"/>
        <v/>
      </c>
      <c r="X122" s="140" t="str">
        <f t="shared" si="42"/>
        <v/>
      </c>
      <c r="Y122" s="215" t="str">
        <f t="shared" si="43"/>
        <v/>
      </c>
      <c r="Z122" s="216" t="str">
        <f t="shared" si="44"/>
        <v/>
      </c>
      <c r="AA122" s="217" t="str">
        <f t="shared" si="60"/>
        <v/>
      </c>
      <c r="AB122" s="141" t="str">
        <f t="shared" si="45"/>
        <v/>
      </c>
      <c r="AC122" s="142" t="str">
        <f t="shared" si="46"/>
        <v/>
      </c>
      <c r="AD122" s="143" t="str">
        <f t="shared" si="47"/>
        <v/>
      </c>
      <c r="AE122" s="144" t="str">
        <f t="shared" si="48"/>
        <v/>
      </c>
      <c r="AF122" s="144" t="str">
        <f t="shared" si="49"/>
        <v/>
      </c>
      <c r="AG122" s="151" t="str">
        <f t="shared" si="50"/>
        <v/>
      </c>
      <c r="AH122" s="152" t="str">
        <f t="shared" si="51"/>
        <v/>
      </c>
      <c r="AI122" s="146" t="str">
        <f t="shared" si="52"/>
        <v/>
      </c>
      <c r="AJ122" s="142" t="str">
        <f t="shared" si="53"/>
        <v/>
      </c>
      <c r="AK122" s="143" t="str">
        <f t="shared" si="61"/>
        <v/>
      </c>
      <c r="AL122" s="143" t="str">
        <f t="shared" si="62"/>
        <v/>
      </c>
      <c r="AM122" s="147" t="str">
        <f t="shared" si="63"/>
        <v/>
      </c>
      <c r="AN122" s="148" t="str">
        <f t="shared" si="54"/>
        <v/>
      </c>
      <c r="AO122" s="184" t="str">
        <f t="shared" si="64"/>
        <v/>
      </c>
      <c r="AP122" s="184" t="str">
        <f t="shared" si="67"/>
        <v/>
      </c>
      <c r="AQ122" s="149" t="str">
        <f t="shared" si="65"/>
        <v/>
      </c>
      <c r="AR122" s="179" t="str">
        <f t="shared" si="66"/>
        <v/>
      </c>
      <c r="AS122" s="218"/>
      <c r="AT122" s="177" t="e">
        <f t="shared" si="68"/>
        <v>#VALUE!</v>
      </c>
      <c r="AU122" s="99" t="str">
        <f t="shared" si="69"/>
        <v/>
      </c>
      <c r="AV122" s="89" t="e">
        <f t="shared" si="70"/>
        <v>#VALUE!</v>
      </c>
      <c r="AW122" s="89" t="e">
        <f t="shared" si="71"/>
        <v>#VALUE!</v>
      </c>
      <c r="AX122" s="89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</row>
    <row r="123" spans="1:106" s="60" customFormat="1" ht="12.75">
      <c r="A123" s="11"/>
      <c r="B123" s="90"/>
      <c r="C123" s="194"/>
      <c r="D123" s="169"/>
      <c r="E123" s="170"/>
      <c r="F123" s="171"/>
      <c r="G123" s="113" t="str">
        <f t="shared" si="55"/>
        <v/>
      </c>
      <c r="H123" s="164"/>
      <c r="I123" s="165"/>
      <c r="J123" s="122" t="str">
        <f t="shared" si="56"/>
        <v/>
      </c>
      <c r="K123" s="123"/>
      <c r="L123" s="219" t="str">
        <f t="shared" si="57"/>
        <v/>
      </c>
      <c r="M123" s="119" t="str">
        <f t="shared" si="39"/>
        <v/>
      </c>
      <c r="N123" s="120" t="str">
        <f t="shared" si="58"/>
        <v/>
      </c>
      <c r="O123" s="221"/>
      <c r="P123" s="124" t="str">
        <f t="shared" si="59"/>
        <v/>
      </c>
      <c r="Q123" s="158"/>
      <c r="R123" s="159"/>
      <c r="S123" s="160"/>
      <c r="T123" s="161"/>
      <c r="U123" s="161"/>
      <c r="V123" s="138" t="str">
        <f t="shared" si="40"/>
        <v/>
      </c>
      <c r="W123" s="150" t="str">
        <f t="shared" si="41"/>
        <v/>
      </c>
      <c r="X123" s="140" t="str">
        <f t="shared" si="42"/>
        <v/>
      </c>
      <c r="Y123" s="215" t="str">
        <f t="shared" si="43"/>
        <v/>
      </c>
      <c r="Z123" s="216" t="str">
        <f t="shared" si="44"/>
        <v/>
      </c>
      <c r="AA123" s="217" t="str">
        <f t="shared" si="60"/>
        <v/>
      </c>
      <c r="AB123" s="141" t="str">
        <f t="shared" si="45"/>
        <v/>
      </c>
      <c r="AC123" s="142" t="str">
        <f t="shared" si="46"/>
        <v/>
      </c>
      <c r="AD123" s="143" t="str">
        <f t="shared" si="47"/>
        <v/>
      </c>
      <c r="AE123" s="144" t="str">
        <f t="shared" si="48"/>
        <v/>
      </c>
      <c r="AF123" s="144" t="str">
        <f t="shared" si="49"/>
        <v/>
      </c>
      <c r="AG123" s="151" t="str">
        <f t="shared" si="50"/>
        <v/>
      </c>
      <c r="AH123" s="152" t="str">
        <f t="shared" si="51"/>
        <v/>
      </c>
      <c r="AI123" s="146" t="str">
        <f t="shared" si="52"/>
        <v/>
      </c>
      <c r="AJ123" s="142" t="str">
        <f t="shared" si="53"/>
        <v/>
      </c>
      <c r="AK123" s="143" t="str">
        <f t="shared" si="61"/>
        <v/>
      </c>
      <c r="AL123" s="143" t="str">
        <f t="shared" si="62"/>
        <v/>
      </c>
      <c r="AM123" s="147" t="str">
        <f t="shared" si="63"/>
        <v/>
      </c>
      <c r="AN123" s="148" t="str">
        <f t="shared" si="54"/>
        <v/>
      </c>
      <c r="AO123" s="184" t="str">
        <f t="shared" si="64"/>
        <v/>
      </c>
      <c r="AP123" s="184" t="str">
        <f t="shared" si="67"/>
        <v/>
      </c>
      <c r="AQ123" s="149" t="str">
        <f t="shared" si="65"/>
        <v/>
      </c>
      <c r="AR123" s="179" t="str">
        <f t="shared" si="66"/>
        <v/>
      </c>
      <c r="AS123" s="218"/>
      <c r="AT123" s="177" t="e">
        <f t="shared" si="68"/>
        <v>#VALUE!</v>
      </c>
      <c r="AU123" s="99" t="str">
        <f t="shared" si="69"/>
        <v/>
      </c>
      <c r="AV123" s="89" t="e">
        <f t="shared" si="70"/>
        <v>#VALUE!</v>
      </c>
      <c r="AW123" s="89" t="e">
        <f t="shared" si="71"/>
        <v>#VALUE!</v>
      </c>
      <c r="AX123" s="89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</row>
    <row r="124" spans="1:106" s="60" customFormat="1" ht="12.75">
      <c r="A124" s="11"/>
      <c r="B124" s="90"/>
      <c r="C124" s="194"/>
      <c r="D124" s="169"/>
      <c r="E124" s="170"/>
      <c r="F124" s="171"/>
      <c r="G124" s="113" t="str">
        <f t="shared" si="55"/>
        <v/>
      </c>
      <c r="H124" s="164"/>
      <c r="I124" s="165"/>
      <c r="J124" s="122" t="str">
        <f t="shared" si="56"/>
        <v/>
      </c>
      <c r="K124" s="123"/>
      <c r="L124" s="219" t="str">
        <f t="shared" si="57"/>
        <v/>
      </c>
      <c r="M124" s="119" t="str">
        <f t="shared" si="39"/>
        <v/>
      </c>
      <c r="N124" s="120" t="str">
        <f t="shared" si="58"/>
        <v/>
      </c>
      <c r="O124" s="221"/>
      <c r="P124" s="124" t="str">
        <f t="shared" si="59"/>
        <v/>
      </c>
      <c r="Q124" s="158"/>
      <c r="R124" s="159"/>
      <c r="S124" s="160"/>
      <c r="T124" s="161"/>
      <c r="U124" s="161"/>
      <c r="V124" s="138" t="str">
        <f t="shared" si="40"/>
        <v/>
      </c>
      <c r="W124" s="150" t="str">
        <f t="shared" si="41"/>
        <v/>
      </c>
      <c r="X124" s="140" t="str">
        <f t="shared" si="42"/>
        <v/>
      </c>
      <c r="Y124" s="215" t="str">
        <f t="shared" si="43"/>
        <v/>
      </c>
      <c r="Z124" s="216" t="str">
        <f t="shared" si="44"/>
        <v/>
      </c>
      <c r="AA124" s="217" t="str">
        <f t="shared" si="60"/>
        <v/>
      </c>
      <c r="AB124" s="141" t="str">
        <f t="shared" si="45"/>
        <v/>
      </c>
      <c r="AC124" s="142" t="str">
        <f t="shared" si="46"/>
        <v/>
      </c>
      <c r="AD124" s="143" t="str">
        <f t="shared" si="47"/>
        <v/>
      </c>
      <c r="AE124" s="144" t="str">
        <f t="shared" si="48"/>
        <v/>
      </c>
      <c r="AF124" s="144" t="str">
        <f t="shared" si="49"/>
        <v/>
      </c>
      <c r="AG124" s="151" t="str">
        <f t="shared" si="50"/>
        <v/>
      </c>
      <c r="AH124" s="152" t="str">
        <f t="shared" si="51"/>
        <v/>
      </c>
      <c r="AI124" s="146" t="str">
        <f t="shared" si="52"/>
        <v/>
      </c>
      <c r="AJ124" s="142" t="str">
        <f t="shared" si="53"/>
        <v/>
      </c>
      <c r="AK124" s="143" t="str">
        <f t="shared" si="61"/>
        <v/>
      </c>
      <c r="AL124" s="143" t="str">
        <f t="shared" si="62"/>
        <v/>
      </c>
      <c r="AM124" s="147" t="str">
        <f t="shared" si="63"/>
        <v/>
      </c>
      <c r="AN124" s="148" t="str">
        <f t="shared" si="54"/>
        <v/>
      </c>
      <c r="AO124" s="184" t="str">
        <f t="shared" si="64"/>
        <v/>
      </c>
      <c r="AP124" s="184" t="str">
        <f t="shared" si="67"/>
        <v/>
      </c>
      <c r="AQ124" s="149" t="str">
        <f t="shared" si="65"/>
        <v/>
      </c>
      <c r="AR124" s="179" t="str">
        <f t="shared" si="66"/>
        <v/>
      </c>
      <c r="AS124" s="218"/>
      <c r="AT124" s="177" t="e">
        <f t="shared" si="68"/>
        <v>#VALUE!</v>
      </c>
      <c r="AU124" s="99" t="str">
        <f t="shared" si="69"/>
        <v/>
      </c>
      <c r="AV124" s="89" t="e">
        <f t="shared" si="70"/>
        <v>#VALUE!</v>
      </c>
      <c r="AW124" s="89" t="e">
        <f t="shared" si="71"/>
        <v>#VALUE!</v>
      </c>
      <c r="AX124" s="89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</row>
    <row r="125" spans="1:106" s="60" customFormat="1" ht="12.75">
      <c r="A125" s="11"/>
      <c r="B125" s="90"/>
      <c r="C125" s="194"/>
      <c r="D125" s="169"/>
      <c r="E125" s="170"/>
      <c r="F125" s="171"/>
      <c r="G125" s="113" t="str">
        <f t="shared" si="55"/>
        <v/>
      </c>
      <c r="H125" s="164"/>
      <c r="I125" s="165"/>
      <c r="J125" s="122" t="str">
        <f t="shared" si="56"/>
        <v/>
      </c>
      <c r="K125" s="123"/>
      <c r="L125" s="219" t="str">
        <f t="shared" si="57"/>
        <v/>
      </c>
      <c r="M125" s="119" t="str">
        <f t="shared" si="39"/>
        <v/>
      </c>
      <c r="N125" s="120" t="str">
        <f t="shared" si="58"/>
        <v/>
      </c>
      <c r="O125" s="221"/>
      <c r="P125" s="124" t="str">
        <f t="shared" si="59"/>
        <v/>
      </c>
      <c r="Q125" s="158"/>
      <c r="R125" s="159"/>
      <c r="S125" s="160"/>
      <c r="T125" s="161"/>
      <c r="U125" s="161"/>
      <c r="V125" s="138" t="str">
        <f t="shared" si="40"/>
        <v/>
      </c>
      <c r="W125" s="150" t="str">
        <f t="shared" si="41"/>
        <v/>
      </c>
      <c r="X125" s="140" t="str">
        <f t="shared" si="42"/>
        <v/>
      </c>
      <c r="Y125" s="215" t="str">
        <f t="shared" si="43"/>
        <v/>
      </c>
      <c r="Z125" s="216" t="str">
        <f t="shared" si="44"/>
        <v/>
      </c>
      <c r="AA125" s="217" t="str">
        <f t="shared" si="60"/>
        <v/>
      </c>
      <c r="AB125" s="141" t="str">
        <f t="shared" si="45"/>
        <v/>
      </c>
      <c r="AC125" s="142" t="str">
        <f t="shared" si="46"/>
        <v/>
      </c>
      <c r="AD125" s="143" t="str">
        <f t="shared" si="47"/>
        <v/>
      </c>
      <c r="AE125" s="144" t="str">
        <f t="shared" si="48"/>
        <v/>
      </c>
      <c r="AF125" s="144" t="str">
        <f t="shared" si="49"/>
        <v/>
      </c>
      <c r="AG125" s="151" t="str">
        <f t="shared" si="50"/>
        <v/>
      </c>
      <c r="AH125" s="152" t="str">
        <f t="shared" si="51"/>
        <v/>
      </c>
      <c r="AI125" s="146" t="str">
        <f t="shared" si="52"/>
        <v/>
      </c>
      <c r="AJ125" s="142" t="str">
        <f t="shared" si="53"/>
        <v/>
      </c>
      <c r="AK125" s="143" t="str">
        <f t="shared" si="61"/>
        <v/>
      </c>
      <c r="AL125" s="143" t="str">
        <f t="shared" si="62"/>
        <v/>
      </c>
      <c r="AM125" s="147" t="str">
        <f t="shared" si="63"/>
        <v/>
      </c>
      <c r="AN125" s="148" t="str">
        <f t="shared" si="54"/>
        <v/>
      </c>
      <c r="AO125" s="184" t="str">
        <f t="shared" si="64"/>
        <v/>
      </c>
      <c r="AP125" s="184" t="str">
        <f t="shared" si="67"/>
        <v/>
      </c>
      <c r="AQ125" s="149" t="str">
        <f t="shared" si="65"/>
        <v/>
      </c>
      <c r="AR125" s="179" t="str">
        <f t="shared" si="66"/>
        <v/>
      </c>
      <c r="AS125" s="218"/>
      <c r="AT125" s="177" t="e">
        <f t="shared" si="68"/>
        <v>#VALUE!</v>
      </c>
      <c r="AU125" s="99" t="str">
        <f t="shared" si="69"/>
        <v/>
      </c>
      <c r="AV125" s="89" t="e">
        <f t="shared" si="70"/>
        <v>#VALUE!</v>
      </c>
      <c r="AW125" s="89" t="e">
        <f t="shared" si="71"/>
        <v>#VALUE!</v>
      </c>
      <c r="AX125" s="89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</row>
    <row r="126" spans="1:106" s="60" customFormat="1" ht="12.75">
      <c r="A126" s="11"/>
      <c r="B126" s="90"/>
      <c r="C126" s="194"/>
      <c r="D126" s="169"/>
      <c r="E126" s="170"/>
      <c r="F126" s="171"/>
      <c r="G126" s="113" t="str">
        <f t="shared" si="55"/>
        <v/>
      </c>
      <c r="H126" s="164"/>
      <c r="I126" s="165"/>
      <c r="J126" s="122" t="str">
        <f t="shared" si="56"/>
        <v/>
      </c>
      <c r="K126" s="123"/>
      <c r="L126" s="219" t="str">
        <f t="shared" si="57"/>
        <v/>
      </c>
      <c r="M126" s="119" t="str">
        <f t="shared" si="39"/>
        <v/>
      </c>
      <c r="N126" s="120" t="str">
        <f t="shared" si="58"/>
        <v/>
      </c>
      <c r="O126" s="221"/>
      <c r="P126" s="124" t="str">
        <f t="shared" si="59"/>
        <v/>
      </c>
      <c r="Q126" s="158"/>
      <c r="R126" s="159"/>
      <c r="S126" s="160"/>
      <c r="T126" s="161"/>
      <c r="U126" s="161"/>
      <c r="V126" s="138" t="str">
        <f t="shared" si="40"/>
        <v/>
      </c>
      <c r="W126" s="150" t="str">
        <f t="shared" si="41"/>
        <v/>
      </c>
      <c r="X126" s="140" t="str">
        <f t="shared" si="42"/>
        <v/>
      </c>
      <c r="Y126" s="215" t="str">
        <f t="shared" si="43"/>
        <v/>
      </c>
      <c r="Z126" s="216" t="str">
        <f t="shared" si="44"/>
        <v/>
      </c>
      <c r="AA126" s="217" t="str">
        <f t="shared" si="60"/>
        <v/>
      </c>
      <c r="AB126" s="141" t="str">
        <f t="shared" si="45"/>
        <v/>
      </c>
      <c r="AC126" s="142" t="str">
        <f t="shared" si="46"/>
        <v/>
      </c>
      <c r="AD126" s="143" t="str">
        <f t="shared" si="47"/>
        <v/>
      </c>
      <c r="AE126" s="144" t="str">
        <f t="shared" si="48"/>
        <v/>
      </c>
      <c r="AF126" s="144" t="str">
        <f t="shared" si="49"/>
        <v/>
      </c>
      <c r="AG126" s="151" t="str">
        <f t="shared" si="50"/>
        <v/>
      </c>
      <c r="AH126" s="152" t="str">
        <f t="shared" si="51"/>
        <v/>
      </c>
      <c r="AI126" s="146" t="str">
        <f t="shared" si="52"/>
        <v/>
      </c>
      <c r="AJ126" s="142" t="str">
        <f t="shared" si="53"/>
        <v/>
      </c>
      <c r="AK126" s="143" t="str">
        <f t="shared" si="61"/>
        <v/>
      </c>
      <c r="AL126" s="143" t="str">
        <f t="shared" si="62"/>
        <v/>
      </c>
      <c r="AM126" s="147" t="str">
        <f t="shared" si="63"/>
        <v/>
      </c>
      <c r="AN126" s="148" t="str">
        <f t="shared" si="54"/>
        <v/>
      </c>
      <c r="AO126" s="184" t="str">
        <f t="shared" si="64"/>
        <v/>
      </c>
      <c r="AP126" s="184" t="str">
        <f t="shared" si="67"/>
        <v/>
      </c>
      <c r="AQ126" s="149" t="str">
        <f t="shared" si="65"/>
        <v/>
      </c>
      <c r="AR126" s="179" t="str">
        <f t="shared" si="66"/>
        <v/>
      </c>
      <c r="AS126" s="218"/>
      <c r="AT126" s="177" t="e">
        <f t="shared" si="68"/>
        <v>#VALUE!</v>
      </c>
      <c r="AU126" s="99" t="str">
        <f t="shared" si="69"/>
        <v/>
      </c>
      <c r="AV126" s="89" t="e">
        <f t="shared" si="70"/>
        <v>#VALUE!</v>
      </c>
      <c r="AW126" s="89" t="e">
        <f t="shared" si="71"/>
        <v>#VALUE!</v>
      </c>
      <c r="AX126" s="89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</row>
    <row r="127" spans="1:106" s="60" customFormat="1" ht="12.75">
      <c r="A127" s="11"/>
      <c r="B127" s="90"/>
      <c r="C127" s="194"/>
      <c r="D127" s="169"/>
      <c r="E127" s="170"/>
      <c r="F127" s="171"/>
      <c r="G127" s="113" t="str">
        <f t="shared" si="55"/>
        <v/>
      </c>
      <c r="H127" s="164"/>
      <c r="I127" s="165"/>
      <c r="J127" s="122" t="str">
        <f t="shared" si="56"/>
        <v/>
      </c>
      <c r="K127" s="123"/>
      <c r="L127" s="219" t="str">
        <f t="shared" si="57"/>
        <v/>
      </c>
      <c r="M127" s="119" t="str">
        <f t="shared" si="39"/>
        <v/>
      </c>
      <c r="N127" s="120" t="str">
        <f t="shared" si="58"/>
        <v/>
      </c>
      <c r="O127" s="221"/>
      <c r="P127" s="124" t="str">
        <f t="shared" si="59"/>
        <v/>
      </c>
      <c r="Q127" s="158"/>
      <c r="R127" s="159"/>
      <c r="S127" s="160"/>
      <c r="T127" s="161"/>
      <c r="U127" s="161"/>
      <c r="V127" s="138" t="str">
        <f t="shared" si="40"/>
        <v/>
      </c>
      <c r="W127" s="150" t="str">
        <f t="shared" si="41"/>
        <v/>
      </c>
      <c r="X127" s="140" t="str">
        <f t="shared" si="42"/>
        <v/>
      </c>
      <c r="Y127" s="215" t="str">
        <f t="shared" si="43"/>
        <v/>
      </c>
      <c r="Z127" s="216" t="str">
        <f t="shared" si="44"/>
        <v/>
      </c>
      <c r="AA127" s="217" t="str">
        <f t="shared" si="60"/>
        <v/>
      </c>
      <c r="AB127" s="141" t="str">
        <f t="shared" si="45"/>
        <v/>
      </c>
      <c r="AC127" s="142" t="str">
        <f t="shared" si="46"/>
        <v/>
      </c>
      <c r="AD127" s="143" t="str">
        <f t="shared" si="47"/>
        <v/>
      </c>
      <c r="AE127" s="144" t="str">
        <f t="shared" si="48"/>
        <v/>
      </c>
      <c r="AF127" s="144" t="str">
        <f t="shared" si="49"/>
        <v/>
      </c>
      <c r="AG127" s="151" t="str">
        <f t="shared" si="50"/>
        <v/>
      </c>
      <c r="AH127" s="152" t="str">
        <f t="shared" si="51"/>
        <v/>
      </c>
      <c r="AI127" s="146" t="str">
        <f t="shared" si="52"/>
        <v/>
      </c>
      <c r="AJ127" s="142" t="str">
        <f t="shared" si="53"/>
        <v/>
      </c>
      <c r="AK127" s="143" t="str">
        <f t="shared" si="61"/>
        <v/>
      </c>
      <c r="AL127" s="143" t="str">
        <f t="shared" si="62"/>
        <v/>
      </c>
      <c r="AM127" s="147" t="str">
        <f t="shared" si="63"/>
        <v/>
      </c>
      <c r="AN127" s="148" t="str">
        <f t="shared" si="54"/>
        <v/>
      </c>
      <c r="AO127" s="184" t="str">
        <f t="shared" si="64"/>
        <v/>
      </c>
      <c r="AP127" s="184" t="str">
        <f t="shared" si="67"/>
        <v/>
      </c>
      <c r="AQ127" s="149" t="str">
        <f t="shared" si="65"/>
        <v/>
      </c>
      <c r="AR127" s="179" t="str">
        <f t="shared" si="66"/>
        <v/>
      </c>
      <c r="AS127" s="218"/>
      <c r="AT127" s="177" t="e">
        <f t="shared" si="68"/>
        <v>#VALUE!</v>
      </c>
      <c r="AU127" s="99" t="str">
        <f t="shared" si="69"/>
        <v/>
      </c>
      <c r="AV127" s="89" t="e">
        <f t="shared" si="70"/>
        <v>#VALUE!</v>
      </c>
      <c r="AW127" s="89" t="e">
        <f t="shared" si="71"/>
        <v>#VALUE!</v>
      </c>
      <c r="AX127" s="89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</row>
    <row r="128" spans="1:106" s="60" customFormat="1" ht="12.75">
      <c r="A128" s="11"/>
      <c r="B128" s="90"/>
      <c r="C128" s="194"/>
      <c r="D128" s="169"/>
      <c r="E128" s="170"/>
      <c r="F128" s="171"/>
      <c r="G128" s="113" t="str">
        <f t="shared" si="55"/>
        <v/>
      </c>
      <c r="H128" s="164"/>
      <c r="I128" s="165"/>
      <c r="J128" s="122" t="str">
        <f t="shared" si="56"/>
        <v/>
      </c>
      <c r="K128" s="123"/>
      <c r="L128" s="219" t="str">
        <f t="shared" si="57"/>
        <v/>
      </c>
      <c r="M128" s="119" t="str">
        <f t="shared" si="39"/>
        <v/>
      </c>
      <c r="N128" s="120" t="str">
        <f t="shared" si="58"/>
        <v/>
      </c>
      <c r="O128" s="221"/>
      <c r="P128" s="124" t="str">
        <f t="shared" si="59"/>
        <v/>
      </c>
      <c r="Q128" s="158"/>
      <c r="R128" s="159"/>
      <c r="S128" s="160"/>
      <c r="T128" s="161"/>
      <c r="U128" s="161"/>
      <c r="V128" s="138" t="str">
        <f t="shared" si="40"/>
        <v/>
      </c>
      <c r="W128" s="150" t="str">
        <f t="shared" si="41"/>
        <v/>
      </c>
      <c r="X128" s="140" t="str">
        <f t="shared" si="42"/>
        <v/>
      </c>
      <c r="Y128" s="215" t="str">
        <f t="shared" si="43"/>
        <v/>
      </c>
      <c r="Z128" s="216" t="str">
        <f t="shared" si="44"/>
        <v/>
      </c>
      <c r="AA128" s="217" t="str">
        <f t="shared" si="60"/>
        <v/>
      </c>
      <c r="AB128" s="141" t="str">
        <f t="shared" si="45"/>
        <v/>
      </c>
      <c r="AC128" s="142" t="str">
        <f t="shared" si="46"/>
        <v/>
      </c>
      <c r="AD128" s="143" t="str">
        <f t="shared" si="47"/>
        <v/>
      </c>
      <c r="AE128" s="144" t="str">
        <f t="shared" si="48"/>
        <v/>
      </c>
      <c r="AF128" s="144" t="str">
        <f t="shared" si="49"/>
        <v/>
      </c>
      <c r="AG128" s="151" t="str">
        <f t="shared" si="50"/>
        <v/>
      </c>
      <c r="AH128" s="152" t="str">
        <f t="shared" si="51"/>
        <v/>
      </c>
      <c r="AI128" s="146" t="str">
        <f t="shared" si="52"/>
        <v/>
      </c>
      <c r="AJ128" s="142" t="str">
        <f t="shared" si="53"/>
        <v/>
      </c>
      <c r="AK128" s="143" t="str">
        <f t="shared" si="61"/>
        <v/>
      </c>
      <c r="AL128" s="143" t="str">
        <f t="shared" si="62"/>
        <v/>
      </c>
      <c r="AM128" s="147" t="str">
        <f t="shared" si="63"/>
        <v/>
      </c>
      <c r="AN128" s="148" t="str">
        <f t="shared" si="54"/>
        <v/>
      </c>
      <c r="AO128" s="184" t="str">
        <f t="shared" si="64"/>
        <v/>
      </c>
      <c r="AP128" s="184" t="str">
        <f t="shared" si="67"/>
        <v/>
      </c>
      <c r="AQ128" s="149" t="str">
        <f t="shared" si="65"/>
        <v/>
      </c>
      <c r="AR128" s="179" t="str">
        <f t="shared" si="66"/>
        <v/>
      </c>
      <c r="AS128" s="218"/>
      <c r="AT128" s="177" t="e">
        <f t="shared" si="68"/>
        <v>#VALUE!</v>
      </c>
      <c r="AU128" s="99" t="str">
        <f t="shared" si="69"/>
        <v/>
      </c>
      <c r="AV128" s="89" t="e">
        <f t="shared" si="70"/>
        <v>#VALUE!</v>
      </c>
      <c r="AW128" s="89" t="e">
        <f t="shared" si="71"/>
        <v>#VALUE!</v>
      </c>
      <c r="AX128" s="89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</row>
    <row r="129" spans="1:106" s="60" customFormat="1" ht="12.75">
      <c r="A129" s="11"/>
      <c r="B129" s="90"/>
      <c r="C129" s="194"/>
      <c r="D129" s="169"/>
      <c r="E129" s="170"/>
      <c r="F129" s="171"/>
      <c r="G129" s="113" t="str">
        <f t="shared" si="55"/>
        <v/>
      </c>
      <c r="H129" s="164"/>
      <c r="I129" s="165"/>
      <c r="J129" s="122" t="str">
        <f t="shared" si="56"/>
        <v/>
      </c>
      <c r="K129" s="123"/>
      <c r="L129" s="219" t="str">
        <f t="shared" si="57"/>
        <v/>
      </c>
      <c r="M129" s="119" t="str">
        <f t="shared" si="39"/>
        <v/>
      </c>
      <c r="N129" s="120" t="str">
        <f t="shared" si="58"/>
        <v/>
      </c>
      <c r="O129" s="221"/>
      <c r="P129" s="124" t="str">
        <f t="shared" si="59"/>
        <v/>
      </c>
      <c r="Q129" s="158"/>
      <c r="R129" s="159"/>
      <c r="S129" s="160"/>
      <c r="T129" s="161"/>
      <c r="U129" s="161"/>
      <c r="V129" s="138" t="str">
        <f t="shared" si="40"/>
        <v/>
      </c>
      <c r="W129" s="150" t="str">
        <f t="shared" si="41"/>
        <v/>
      </c>
      <c r="X129" s="140" t="str">
        <f t="shared" si="42"/>
        <v/>
      </c>
      <c r="Y129" s="215" t="str">
        <f t="shared" si="43"/>
        <v/>
      </c>
      <c r="Z129" s="216" t="str">
        <f t="shared" si="44"/>
        <v/>
      </c>
      <c r="AA129" s="217" t="str">
        <f t="shared" si="60"/>
        <v/>
      </c>
      <c r="AB129" s="141" t="str">
        <f t="shared" si="45"/>
        <v/>
      </c>
      <c r="AC129" s="142" t="str">
        <f t="shared" si="46"/>
        <v/>
      </c>
      <c r="AD129" s="143" t="str">
        <f t="shared" si="47"/>
        <v/>
      </c>
      <c r="AE129" s="144" t="str">
        <f t="shared" si="48"/>
        <v/>
      </c>
      <c r="AF129" s="144" t="str">
        <f t="shared" si="49"/>
        <v/>
      </c>
      <c r="AG129" s="151" t="str">
        <f t="shared" si="50"/>
        <v/>
      </c>
      <c r="AH129" s="152" t="str">
        <f t="shared" si="51"/>
        <v/>
      </c>
      <c r="AI129" s="146" t="str">
        <f t="shared" si="52"/>
        <v/>
      </c>
      <c r="AJ129" s="142" t="str">
        <f t="shared" si="53"/>
        <v/>
      </c>
      <c r="AK129" s="143" t="str">
        <f t="shared" si="61"/>
        <v/>
      </c>
      <c r="AL129" s="143" t="str">
        <f t="shared" si="62"/>
        <v/>
      </c>
      <c r="AM129" s="147" t="str">
        <f t="shared" si="63"/>
        <v/>
      </c>
      <c r="AN129" s="148" t="str">
        <f t="shared" si="54"/>
        <v/>
      </c>
      <c r="AO129" s="184" t="str">
        <f t="shared" si="64"/>
        <v/>
      </c>
      <c r="AP129" s="184" t="str">
        <f t="shared" si="67"/>
        <v/>
      </c>
      <c r="AQ129" s="149" t="str">
        <f t="shared" si="65"/>
        <v/>
      </c>
      <c r="AR129" s="179" t="str">
        <f t="shared" si="66"/>
        <v/>
      </c>
      <c r="AS129" s="218"/>
      <c r="AT129" s="177" t="e">
        <f t="shared" si="68"/>
        <v>#VALUE!</v>
      </c>
      <c r="AU129" s="99" t="str">
        <f t="shared" si="69"/>
        <v/>
      </c>
      <c r="AV129" s="89" t="e">
        <f t="shared" si="70"/>
        <v>#VALUE!</v>
      </c>
      <c r="AW129" s="89" t="e">
        <f t="shared" si="71"/>
        <v>#VALUE!</v>
      </c>
      <c r="AX129" s="89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</row>
    <row r="130" spans="1:106" s="60" customFormat="1" ht="12.75">
      <c r="A130" s="11"/>
      <c r="B130" s="90"/>
      <c r="C130" s="194"/>
      <c r="D130" s="169"/>
      <c r="E130" s="170"/>
      <c r="F130" s="171"/>
      <c r="G130" s="113" t="str">
        <f t="shared" si="55"/>
        <v/>
      </c>
      <c r="H130" s="164"/>
      <c r="I130" s="165"/>
      <c r="J130" s="122" t="str">
        <f t="shared" si="56"/>
        <v/>
      </c>
      <c r="K130" s="123"/>
      <c r="L130" s="219" t="str">
        <f t="shared" si="57"/>
        <v/>
      </c>
      <c r="M130" s="119" t="str">
        <f t="shared" si="39"/>
        <v/>
      </c>
      <c r="N130" s="120" t="str">
        <f t="shared" si="58"/>
        <v/>
      </c>
      <c r="O130" s="221"/>
      <c r="P130" s="124" t="str">
        <f t="shared" si="59"/>
        <v/>
      </c>
      <c r="Q130" s="158"/>
      <c r="R130" s="159"/>
      <c r="S130" s="160"/>
      <c r="T130" s="161"/>
      <c r="U130" s="161"/>
      <c r="V130" s="138" t="str">
        <f t="shared" si="40"/>
        <v/>
      </c>
      <c r="W130" s="150" t="str">
        <f t="shared" si="41"/>
        <v/>
      </c>
      <c r="X130" s="140" t="str">
        <f t="shared" si="42"/>
        <v/>
      </c>
      <c r="Y130" s="215" t="str">
        <f t="shared" si="43"/>
        <v/>
      </c>
      <c r="Z130" s="216" t="str">
        <f t="shared" si="44"/>
        <v/>
      </c>
      <c r="AA130" s="217" t="str">
        <f t="shared" si="60"/>
        <v/>
      </c>
      <c r="AB130" s="141" t="str">
        <f t="shared" si="45"/>
        <v/>
      </c>
      <c r="AC130" s="142" t="str">
        <f t="shared" si="46"/>
        <v/>
      </c>
      <c r="AD130" s="143" t="str">
        <f t="shared" si="47"/>
        <v/>
      </c>
      <c r="AE130" s="144" t="str">
        <f t="shared" si="48"/>
        <v/>
      </c>
      <c r="AF130" s="144" t="str">
        <f t="shared" si="49"/>
        <v/>
      </c>
      <c r="AG130" s="151" t="str">
        <f t="shared" si="50"/>
        <v/>
      </c>
      <c r="AH130" s="152" t="str">
        <f t="shared" si="51"/>
        <v/>
      </c>
      <c r="AI130" s="146" t="str">
        <f t="shared" si="52"/>
        <v/>
      </c>
      <c r="AJ130" s="142" t="str">
        <f t="shared" si="53"/>
        <v/>
      </c>
      <c r="AK130" s="143" t="str">
        <f t="shared" si="61"/>
        <v/>
      </c>
      <c r="AL130" s="143" t="str">
        <f t="shared" si="62"/>
        <v/>
      </c>
      <c r="AM130" s="147" t="str">
        <f t="shared" si="63"/>
        <v/>
      </c>
      <c r="AN130" s="148" t="str">
        <f t="shared" si="54"/>
        <v/>
      </c>
      <c r="AO130" s="184" t="str">
        <f t="shared" si="64"/>
        <v/>
      </c>
      <c r="AP130" s="184" t="str">
        <f t="shared" si="67"/>
        <v/>
      </c>
      <c r="AQ130" s="149" t="str">
        <f t="shared" si="65"/>
        <v/>
      </c>
      <c r="AR130" s="179" t="str">
        <f t="shared" si="66"/>
        <v/>
      </c>
      <c r="AS130" s="218"/>
      <c r="AT130" s="177" t="e">
        <f t="shared" si="68"/>
        <v>#VALUE!</v>
      </c>
      <c r="AU130" s="99" t="str">
        <f t="shared" si="69"/>
        <v/>
      </c>
      <c r="AV130" s="89" t="e">
        <f t="shared" si="70"/>
        <v>#VALUE!</v>
      </c>
      <c r="AW130" s="89" t="e">
        <f t="shared" si="71"/>
        <v>#VALUE!</v>
      </c>
      <c r="AX130" s="89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</row>
    <row r="131" spans="1:106" s="60" customFormat="1" ht="12.75">
      <c r="A131" s="11"/>
      <c r="B131" s="90"/>
      <c r="C131" s="194"/>
      <c r="D131" s="169"/>
      <c r="E131" s="170"/>
      <c r="F131" s="171"/>
      <c r="G131" s="113" t="str">
        <f t="shared" si="55"/>
        <v/>
      </c>
      <c r="H131" s="164"/>
      <c r="I131" s="165"/>
      <c r="J131" s="122" t="str">
        <f t="shared" si="56"/>
        <v/>
      </c>
      <c r="K131" s="123"/>
      <c r="L131" s="219" t="str">
        <f t="shared" si="57"/>
        <v/>
      </c>
      <c r="M131" s="119" t="str">
        <f t="shared" si="39"/>
        <v/>
      </c>
      <c r="N131" s="120" t="str">
        <f t="shared" si="58"/>
        <v/>
      </c>
      <c r="O131" s="221"/>
      <c r="P131" s="124" t="str">
        <f t="shared" si="59"/>
        <v/>
      </c>
      <c r="Q131" s="158"/>
      <c r="R131" s="159"/>
      <c r="S131" s="160"/>
      <c r="T131" s="161"/>
      <c r="U131" s="161"/>
      <c r="V131" s="138" t="str">
        <f t="shared" si="40"/>
        <v/>
      </c>
      <c r="W131" s="150" t="str">
        <f t="shared" si="41"/>
        <v/>
      </c>
      <c r="X131" s="140" t="str">
        <f t="shared" si="42"/>
        <v/>
      </c>
      <c r="Y131" s="215" t="str">
        <f t="shared" si="43"/>
        <v/>
      </c>
      <c r="Z131" s="216" t="str">
        <f t="shared" si="44"/>
        <v/>
      </c>
      <c r="AA131" s="217" t="str">
        <f t="shared" si="60"/>
        <v/>
      </c>
      <c r="AB131" s="141" t="str">
        <f t="shared" si="45"/>
        <v/>
      </c>
      <c r="AC131" s="142" t="str">
        <f t="shared" si="46"/>
        <v/>
      </c>
      <c r="AD131" s="143" t="str">
        <f t="shared" si="47"/>
        <v/>
      </c>
      <c r="AE131" s="144" t="str">
        <f t="shared" si="48"/>
        <v/>
      </c>
      <c r="AF131" s="144" t="str">
        <f t="shared" si="49"/>
        <v/>
      </c>
      <c r="AG131" s="151" t="str">
        <f t="shared" si="50"/>
        <v/>
      </c>
      <c r="AH131" s="152" t="str">
        <f t="shared" si="51"/>
        <v/>
      </c>
      <c r="AI131" s="146" t="str">
        <f t="shared" si="52"/>
        <v/>
      </c>
      <c r="AJ131" s="142" t="str">
        <f t="shared" si="53"/>
        <v/>
      </c>
      <c r="AK131" s="143" t="str">
        <f t="shared" si="61"/>
        <v/>
      </c>
      <c r="AL131" s="143" t="str">
        <f t="shared" si="62"/>
        <v/>
      </c>
      <c r="AM131" s="147" t="str">
        <f t="shared" si="63"/>
        <v/>
      </c>
      <c r="AN131" s="148" t="str">
        <f t="shared" si="54"/>
        <v/>
      </c>
      <c r="AO131" s="184" t="str">
        <f t="shared" si="64"/>
        <v/>
      </c>
      <c r="AP131" s="184" t="str">
        <f t="shared" si="67"/>
        <v/>
      </c>
      <c r="AQ131" s="149" t="str">
        <f t="shared" si="65"/>
        <v/>
      </c>
      <c r="AR131" s="179" t="str">
        <f t="shared" si="66"/>
        <v/>
      </c>
      <c r="AS131" s="218"/>
      <c r="AT131" s="177" t="e">
        <f t="shared" si="68"/>
        <v>#VALUE!</v>
      </c>
      <c r="AU131" s="99" t="str">
        <f t="shared" si="69"/>
        <v/>
      </c>
      <c r="AV131" s="89" t="e">
        <f t="shared" si="70"/>
        <v>#VALUE!</v>
      </c>
      <c r="AW131" s="89" t="e">
        <f t="shared" si="71"/>
        <v>#VALUE!</v>
      </c>
      <c r="AX131" s="89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</row>
    <row r="132" spans="1:106" s="60" customFormat="1" ht="12.75">
      <c r="A132" s="11"/>
      <c r="B132" s="90"/>
      <c r="C132" s="194"/>
      <c r="D132" s="169"/>
      <c r="E132" s="170"/>
      <c r="F132" s="171"/>
      <c r="G132" s="113" t="str">
        <f t="shared" si="55"/>
        <v/>
      </c>
      <c r="H132" s="164"/>
      <c r="I132" s="165"/>
      <c r="J132" s="122" t="str">
        <f t="shared" si="56"/>
        <v/>
      </c>
      <c r="K132" s="123"/>
      <c r="L132" s="219" t="str">
        <f t="shared" si="57"/>
        <v/>
      </c>
      <c r="M132" s="119" t="str">
        <f t="shared" si="39"/>
        <v/>
      </c>
      <c r="N132" s="120" t="str">
        <f t="shared" si="58"/>
        <v/>
      </c>
      <c r="O132" s="221"/>
      <c r="P132" s="124" t="str">
        <f t="shared" si="59"/>
        <v/>
      </c>
      <c r="Q132" s="158"/>
      <c r="R132" s="159"/>
      <c r="S132" s="160"/>
      <c r="T132" s="161"/>
      <c r="U132" s="161"/>
      <c r="V132" s="138" t="str">
        <f t="shared" si="40"/>
        <v/>
      </c>
      <c r="W132" s="150" t="str">
        <f t="shared" si="41"/>
        <v/>
      </c>
      <c r="X132" s="140" t="str">
        <f t="shared" si="42"/>
        <v/>
      </c>
      <c r="Y132" s="215" t="str">
        <f t="shared" si="43"/>
        <v/>
      </c>
      <c r="Z132" s="216" t="str">
        <f t="shared" si="44"/>
        <v/>
      </c>
      <c r="AA132" s="217" t="str">
        <f t="shared" si="60"/>
        <v/>
      </c>
      <c r="AB132" s="141" t="str">
        <f t="shared" si="45"/>
        <v/>
      </c>
      <c r="AC132" s="142" t="str">
        <f t="shared" si="46"/>
        <v/>
      </c>
      <c r="AD132" s="143" t="str">
        <f t="shared" si="47"/>
        <v/>
      </c>
      <c r="AE132" s="144" t="str">
        <f t="shared" si="48"/>
        <v/>
      </c>
      <c r="AF132" s="144" t="str">
        <f t="shared" si="49"/>
        <v/>
      </c>
      <c r="AG132" s="151" t="str">
        <f t="shared" si="50"/>
        <v/>
      </c>
      <c r="AH132" s="152" t="str">
        <f t="shared" si="51"/>
        <v/>
      </c>
      <c r="AI132" s="146" t="str">
        <f t="shared" si="52"/>
        <v/>
      </c>
      <c r="AJ132" s="142" t="str">
        <f t="shared" si="53"/>
        <v/>
      </c>
      <c r="AK132" s="143" t="str">
        <f t="shared" si="61"/>
        <v/>
      </c>
      <c r="AL132" s="143" t="str">
        <f t="shared" si="62"/>
        <v/>
      </c>
      <c r="AM132" s="147" t="str">
        <f t="shared" si="63"/>
        <v/>
      </c>
      <c r="AN132" s="148" t="str">
        <f t="shared" si="54"/>
        <v/>
      </c>
      <c r="AO132" s="184" t="str">
        <f t="shared" si="64"/>
        <v/>
      </c>
      <c r="AP132" s="184" t="str">
        <f t="shared" si="67"/>
        <v/>
      </c>
      <c r="AQ132" s="149" t="str">
        <f t="shared" si="65"/>
        <v/>
      </c>
      <c r="AR132" s="179" t="str">
        <f t="shared" si="66"/>
        <v/>
      </c>
      <c r="AS132" s="218"/>
      <c r="AT132" s="177" t="e">
        <f t="shared" si="68"/>
        <v>#VALUE!</v>
      </c>
      <c r="AU132" s="99" t="str">
        <f t="shared" si="69"/>
        <v/>
      </c>
      <c r="AV132" s="89" t="e">
        <f t="shared" si="70"/>
        <v>#VALUE!</v>
      </c>
      <c r="AW132" s="89" t="e">
        <f t="shared" si="71"/>
        <v>#VALUE!</v>
      </c>
      <c r="AX132" s="89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</row>
    <row r="133" spans="1:106" s="60" customFormat="1" ht="12.75">
      <c r="A133" s="11"/>
      <c r="B133" s="90"/>
      <c r="C133" s="194"/>
      <c r="D133" s="169"/>
      <c r="E133" s="170"/>
      <c r="F133" s="171"/>
      <c r="G133" s="113" t="str">
        <f t="shared" si="55"/>
        <v/>
      </c>
      <c r="H133" s="164"/>
      <c r="I133" s="165"/>
      <c r="J133" s="122" t="str">
        <f t="shared" si="56"/>
        <v/>
      </c>
      <c r="K133" s="123"/>
      <c r="L133" s="219" t="str">
        <f t="shared" si="57"/>
        <v/>
      </c>
      <c r="M133" s="119" t="str">
        <f t="shared" si="39"/>
        <v/>
      </c>
      <c r="N133" s="120" t="str">
        <f t="shared" si="58"/>
        <v/>
      </c>
      <c r="O133" s="221"/>
      <c r="P133" s="124" t="str">
        <f t="shared" si="59"/>
        <v/>
      </c>
      <c r="Q133" s="158"/>
      <c r="R133" s="159"/>
      <c r="S133" s="160"/>
      <c r="T133" s="161"/>
      <c r="U133" s="161"/>
      <c r="V133" s="138" t="str">
        <f t="shared" si="40"/>
        <v/>
      </c>
      <c r="W133" s="150" t="str">
        <f t="shared" si="41"/>
        <v/>
      </c>
      <c r="X133" s="140" t="str">
        <f t="shared" si="42"/>
        <v/>
      </c>
      <c r="Y133" s="215" t="str">
        <f t="shared" si="43"/>
        <v/>
      </c>
      <c r="Z133" s="216" t="str">
        <f t="shared" si="44"/>
        <v/>
      </c>
      <c r="AA133" s="217" t="str">
        <f t="shared" si="60"/>
        <v/>
      </c>
      <c r="AB133" s="141" t="str">
        <f t="shared" si="45"/>
        <v/>
      </c>
      <c r="AC133" s="142" t="str">
        <f t="shared" si="46"/>
        <v/>
      </c>
      <c r="AD133" s="143" t="str">
        <f t="shared" si="47"/>
        <v/>
      </c>
      <c r="AE133" s="144" t="str">
        <f t="shared" si="48"/>
        <v/>
      </c>
      <c r="AF133" s="144" t="str">
        <f t="shared" si="49"/>
        <v/>
      </c>
      <c r="AG133" s="151" t="str">
        <f t="shared" si="50"/>
        <v/>
      </c>
      <c r="AH133" s="152" t="str">
        <f t="shared" si="51"/>
        <v/>
      </c>
      <c r="AI133" s="146" t="str">
        <f t="shared" si="52"/>
        <v/>
      </c>
      <c r="AJ133" s="142" t="str">
        <f t="shared" si="53"/>
        <v/>
      </c>
      <c r="AK133" s="143" t="str">
        <f t="shared" si="61"/>
        <v/>
      </c>
      <c r="AL133" s="143" t="str">
        <f t="shared" si="62"/>
        <v/>
      </c>
      <c r="AM133" s="147" t="str">
        <f t="shared" si="63"/>
        <v/>
      </c>
      <c r="AN133" s="148" t="str">
        <f t="shared" si="54"/>
        <v/>
      </c>
      <c r="AO133" s="184" t="str">
        <f t="shared" si="64"/>
        <v/>
      </c>
      <c r="AP133" s="184" t="str">
        <f t="shared" si="67"/>
        <v/>
      </c>
      <c r="AQ133" s="149" t="str">
        <f t="shared" si="65"/>
        <v/>
      </c>
      <c r="AR133" s="179" t="str">
        <f t="shared" si="66"/>
        <v/>
      </c>
      <c r="AS133" s="218"/>
      <c r="AT133" s="177" t="e">
        <f t="shared" si="68"/>
        <v>#VALUE!</v>
      </c>
      <c r="AU133" s="99" t="str">
        <f t="shared" si="69"/>
        <v/>
      </c>
      <c r="AV133" s="89" t="e">
        <f t="shared" si="70"/>
        <v>#VALUE!</v>
      </c>
      <c r="AW133" s="89" t="e">
        <f t="shared" si="71"/>
        <v>#VALUE!</v>
      </c>
      <c r="AX133" s="89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</row>
    <row r="134" spans="1:106" s="60" customFormat="1" ht="12.75">
      <c r="A134" s="11"/>
      <c r="B134" s="90"/>
      <c r="C134" s="194"/>
      <c r="D134" s="169"/>
      <c r="E134" s="170"/>
      <c r="F134" s="171"/>
      <c r="G134" s="113" t="str">
        <f t="shared" si="55"/>
        <v/>
      </c>
      <c r="H134" s="164"/>
      <c r="I134" s="165"/>
      <c r="J134" s="122" t="str">
        <f t="shared" si="56"/>
        <v/>
      </c>
      <c r="K134" s="123"/>
      <c r="L134" s="219" t="str">
        <f t="shared" si="57"/>
        <v/>
      </c>
      <c r="M134" s="119" t="str">
        <f t="shared" si="39"/>
        <v/>
      </c>
      <c r="N134" s="120" t="str">
        <f t="shared" si="58"/>
        <v/>
      </c>
      <c r="O134" s="221"/>
      <c r="P134" s="124" t="str">
        <f t="shared" si="59"/>
        <v/>
      </c>
      <c r="Q134" s="158"/>
      <c r="R134" s="159"/>
      <c r="S134" s="160"/>
      <c r="T134" s="161"/>
      <c r="U134" s="161"/>
      <c r="V134" s="138" t="str">
        <f t="shared" si="40"/>
        <v/>
      </c>
      <c r="W134" s="150" t="str">
        <f t="shared" si="41"/>
        <v/>
      </c>
      <c r="X134" s="140" t="str">
        <f t="shared" si="42"/>
        <v/>
      </c>
      <c r="Y134" s="215" t="str">
        <f t="shared" si="43"/>
        <v/>
      </c>
      <c r="Z134" s="216" t="str">
        <f t="shared" si="44"/>
        <v/>
      </c>
      <c r="AA134" s="217" t="str">
        <f t="shared" si="60"/>
        <v/>
      </c>
      <c r="AB134" s="141" t="str">
        <f t="shared" si="45"/>
        <v/>
      </c>
      <c r="AC134" s="142" t="str">
        <f t="shared" si="46"/>
        <v/>
      </c>
      <c r="AD134" s="143" t="str">
        <f t="shared" si="47"/>
        <v/>
      </c>
      <c r="AE134" s="144" t="str">
        <f t="shared" si="48"/>
        <v/>
      </c>
      <c r="AF134" s="144" t="str">
        <f t="shared" si="49"/>
        <v/>
      </c>
      <c r="AG134" s="151" t="str">
        <f t="shared" si="50"/>
        <v/>
      </c>
      <c r="AH134" s="152" t="str">
        <f t="shared" si="51"/>
        <v/>
      </c>
      <c r="AI134" s="146" t="str">
        <f t="shared" si="52"/>
        <v/>
      </c>
      <c r="AJ134" s="142" t="str">
        <f t="shared" si="53"/>
        <v/>
      </c>
      <c r="AK134" s="143" t="str">
        <f t="shared" si="61"/>
        <v/>
      </c>
      <c r="AL134" s="143" t="str">
        <f t="shared" si="62"/>
        <v/>
      </c>
      <c r="AM134" s="147" t="str">
        <f t="shared" si="63"/>
        <v/>
      </c>
      <c r="AN134" s="148" t="str">
        <f t="shared" si="54"/>
        <v/>
      </c>
      <c r="AO134" s="184" t="str">
        <f t="shared" si="64"/>
        <v/>
      </c>
      <c r="AP134" s="184" t="str">
        <f t="shared" si="67"/>
        <v/>
      </c>
      <c r="AQ134" s="149" t="str">
        <f t="shared" si="65"/>
        <v/>
      </c>
      <c r="AR134" s="179" t="str">
        <f t="shared" si="66"/>
        <v/>
      </c>
      <c r="AS134" s="218"/>
      <c r="AT134" s="177" t="e">
        <f t="shared" si="68"/>
        <v>#VALUE!</v>
      </c>
      <c r="AU134" s="99" t="str">
        <f t="shared" si="69"/>
        <v/>
      </c>
      <c r="AV134" s="89" t="e">
        <f t="shared" si="70"/>
        <v>#VALUE!</v>
      </c>
      <c r="AW134" s="89" t="e">
        <f t="shared" si="71"/>
        <v>#VALUE!</v>
      </c>
      <c r="AX134" s="89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</row>
    <row r="135" spans="1:106" s="60" customFormat="1" ht="12.75">
      <c r="A135" s="11"/>
      <c r="B135" s="90"/>
      <c r="C135" s="194"/>
      <c r="D135" s="169"/>
      <c r="E135" s="170"/>
      <c r="F135" s="171"/>
      <c r="G135" s="113" t="str">
        <f t="shared" si="55"/>
        <v/>
      </c>
      <c r="H135" s="164"/>
      <c r="I135" s="165"/>
      <c r="J135" s="122" t="str">
        <f t="shared" si="56"/>
        <v/>
      </c>
      <c r="K135" s="123"/>
      <c r="L135" s="219" t="str">
        <f t="shared" si="57"/>
        <v/>
      </c>
      <c r="M135" s="119" t="str">
        <f t="shared" si="39"/>
        <v/>
      </c>
      <c r="N135" s="120" t="str">
        <f t="shared" si="58"/>
        <v/>
      </c>
      <c r="O135" s="221"/>
      <c r="P135" s="124" t="str">
        <f t="shared" si="59"/>
        <v/>
      </c>
      <c r="Q135" s="158"/>
      <c r="R135" s="159"/>
      <c r="S135" s="160"/>
      <c r="T135" s="161"/>
      <c r="U135" s="161"/>
      <c r="V135" s="138" t="str">
        <f t="shared" si="40"/>
        <v/>
      </c>
      <c r="W135" s="150" t="str">
        <f t="shared" si="41"/>
        <v/>
      </c>
      <c r="X135" s="140" t="str">
        <f t="shared" si="42"/>
        <v/>
      </c>
      <c r="Y135" s="215" t="str">
        <f t="shared" si="43"/>
        <v/>
      </c>
      <c r="Z135" s="216" t="str">
        <f t="shared" si="44"/>
        <v/>
      </c>
      <c r="AA135" s="217" t="str">
        <f t="shared" si="60"/>
        <v/>
      </c>
      <c r="AB135" s="141" t="str">
        <f t="shared" si="45"/>
        <v/>
      </c>
      <c r="AC135" s="142" t="str">
        <f t="shared" si="46"/>
        <v/>
      </c>
      <c r="AD135" s="143" t="str">
        <f t="shared" si="47"/>
        <v/>
      </c>
      <c r="AE135" s="144" t="str">
        <f t="shared" si="48"/>
        <v/>
      </c>
      <c r="AF135" s="144" t="str">
        <f t="shared" si="49"/>
        <v/>
      </c>
      <c r="AG135" s="151" t="str">
        <f t="shared" si="50"/>
        <v/>
      </c>
      <c r="AH135" s="152" t="str">
        <f t="shared" si="51"/>
        <v/>
      </c>
      <c r="AI135" s="146" t="str">
        <f t="shared" si="52"/>
        <v/>
      </c>
      <c r="AJ135" s="142" t="str">
        <f t="shared" si="53"/>
        <v/>
      </c>
      <c r="AK135" s="143" t="str">
        <f t="shared" si="61"/>
        <v/>
      </c>
      <c r="AL135" s="143" t="str">
        <f t="shared" si="62"/>
        <v/>
      </c>
      <c r="AM135" s="147" t="str">
        <f t="shared" si="63"/>
        <v/>
      </c>
      <c r="AN135" s="148" t="str">
        <f t="shared" si="54"/>
        <v/>
      </c>
      <c r="AO135" s="184" t="str">
        <f t="shared" si="64"/>
        <v/>
      </c>
      <c r="AP135" s="184" t="str">
        <f t="shared" si="67"/>
        <v/>
      </c>
      <c r="AQ135" s="149" t="str">
        <f t="shared" si="65"/>
        <v/>
      </c>
      <c r="AR135" s="179" t="str">
        <f t="shared" si="66"/>
        <v/>
      </c>
      <c r="AS135" s="218"/>
      <c r="AT135" s="177" t="e">
        <f t="shared" si="68"/>
        <v>#VALUE!</v>
      </c>
      <c r="AU135" s="99" t="str">
        <f t="shared" si="69"/>
        <v/>
      </c>
      <c r="AV135" s="89" t="e">
        <f t="shared" si="70"/>
        <v>#VALUE!</v>
      </c>
      <c r="AW135" s="89" t="e">
        <f t="shared" si="71"/>
        <v>#VALUE!</v>
      </c>
      <c r="AX135" s="89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</row>
    <row r="136" spans="1:106" s="60" customFormat="1" ht="12.75">
      <c r="A136" s="11"/>
      <c r="B136" s="90"/>
      <c r="C136" s="194"/>
      <c r="D136" s="169"/>
      <c r="E136" s="170"/>
      <c r="F136" s="171"/>
      <c r="G136" s="113" t="str">
        <f t="shared" si="55"/>
        <v/>
      </c>
      <c r="H136" s="164"/>
      <c r="I136" s="165"/>
      <c r="J136" s="122" t="str">
        <f t="shared" si="56"/>
        <v/>
      </c>
      <c r="K136" s="123"/>
      <c r="L136" s="219" t="str">
        <f t="shared" si="57"/>
        <v/>
      </c>
      <c r="M136" s="119" t="str">
        <f t="shared" si="39"/>
        <v/>
      </c>
      <c r="N136" s="120" t="str">
        <f t="shared" si="58"/>
        <v/>
      </c>
      <c r="O136" s="221"/>
      <c r="P136" s="124" t="str">
        <f t="shared" si="59"/>
        <v/>
      </c>
      <c r="Q136" s="158"/>
      <c r="R136" s="159"/>
      <c r="S136" s="160"/>
      <c r="T136" s="161"/>
      <c r="U136" s="161"/>
      <c r="V136" s="138" t="str">
        <f t="shared" si="40"/>
        <v/>
      </c>
      <c r="W136" s="150" t="str">
        <f t="shared" si="41"/>
        <v/>
      </c>
      <c r="X136" s="140" t="str">
        <f t="shared" si="42"/>
        <v/>
      </c>
      <c r="Y136" s="215" t="str">
        <f t="shared" si="43"/>
        <v/>
      </c>
      <c r="Z136" s="216" t="str">
        <f t="shared" si="44"/>
        <v/>
      </c>
      <c r="AA136" s="217" t="str">
        <f t="shared" si="60"/>
        <v/>
      </c>
      <c r="AB136" s="141" t="str">
        <f t="shared" si="45"/>
        <v/>
      </c>
      <c r="AC136" s="142" t="str">
        <f t="shared" si="46"/>
        <v/>
      </c>
      <c r="AD136" s="143" t="str">
        <f t="shared" si="47"/>
        <v/>
      </c>
      <c r="AE136" s="144" t="str">
        <f t="shared" si="48"/>
        <v/>
      </c>
      <c r="AF136" s="144" t="str">
        <f t="shared" si="49"/>
        <v/>
      </c>
      <c r="AG136" s="151" t="str">
        <f t="shared" si="50"/>
        <v/>
      </c>
      <c r="AH136" s="152" t="str">
        <f t="shared" si="51"/>
        <v/>
      </c>
      <c r="AI136" s="146" t="str">
        <f t="shared" si="52"/>
        <v/>
      </c>
      <c r="AJ136" s="142" t="str">
        <f t="shared" si="53"/>
        <v/>
      </c>
      <c r="AK136" s="143" t="str">
        <f t="shared" si="61"/>
        <v/>
      </c>
      <c r="AL136" s="143" t="str">
        <f t="shared" si="62"/>
        <v/>
      </c>
      <c r="AM136" s="147" t="str">
        <f t="shared" si="63"/>
        <v/>
      </c>
      <c r="AN136" s="148" t="str">
        <f t="shared" si="54"/>
        <v/>
      </c>
      <c r="AO136" s="184" t="str">
        <f t="shared" si="64"/>
        <v/>
      </c>
      <c r="AP136" s="184" t="str">
        <f t="shared" si="67"/>
        <v/>
      </c>
      <c r="AQ136" s="149" t="str">
        <f t="shared" si="65"/>
        <v/>
      </c>
      <c r="AR136" s="179" t="str">
        <f t="shared" si="66"/>
        <v/>
      </c>
      <c r="AS136" s="218"/>
      <c r="AT136" s="177" t="e">
        <f t="shared" si="68"/>
        <v>#VALUE!</v>
      </c>
      <c r="AU136" s="99" t="str">
        <f t="shared" si="69"/>
        <v/>
      </c>
      <c r="AV136" s="89" t="e">
        <f t="shared" si="70"/>
        <v>#VALUE!</v>
      </c>
      <c r="AW136" s="89" t="e">
        <f t="shared" si="71"/>
        <v>#VALUE!</v>
      </c>
      <c r="AX136" s="89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</row>
    <row r="137" spans="1:106" s="60" customFormat="1" ht="12.75">
      <c r="A137" s="11"/>
      <c r="B137" s="90"/>
      <c r="C137" s="194"/>
      <c r="D137" s="169"/>
      <c r="E137" s="170"/>
      <c r="F137" s="171"/>
      <c r="G137" s="113" t="str">
        <f t="shared" si="55"/>
        <v/>
      </c>
      <c r="H137" s="164"/>
      <c r="I137" s="165"/>
      <c r="J137" s="122" t="str">
        <f t="shared" si="56"/>
        <v/>
      </c>
      <c r="K137" s="123"/>
      <c r="L137" s="219" t="str">
        <f t="shared" si="57"/>
        <v/>
      </c>
      <c r="M137" s="119" t="str">
        <f t="shared" si="39"/>
        <v/>
      </c>
      <c r="N137" s="120" t="str">
        <f t="shared" si="58"/>
        <v/>
      </c>
      <c r="O137" s="221"/>
      <c r="P137" s="124" t="str">
        <f t="shared" si="59"/>
        <v/>
      </c>
      <c r="Q137" s="158"/>
      <c r="R137" s="159"/>
      <c r="S137" s="160"/>
      <c r="T137" s="161"/>
      <c r="U137" s="161"/>
      <c r="V137" s="138" t="str">
        <f t="shared" si="40"/>
        <v/>
      </c>
      <c r="W137" s="150" t="str">
        <f t="shared" si="41"/>
        <v/>
      </c>
      <c r="X137" s="140" t="str">
        <f t="shared" si="42"/>
        <v/>
      </c>
      <c r="Y137" s="215" t="str">
        <f t="shared" si="43"/>
        <v/>
      </c>
      <c r="Z137" s="216" t="str">
        <f t="shared" si="44"/>
        <v/>
      </c>
      <c r="AA137" s="217" t="str">
        <f t="shared" si="60"/>
        <v/>
      </c>
      <c r="AB137" s="141" t="str">
        <f t="shared" si="45"/>
        <v/>
      </c>
      <c r="AC137" s="142" t="str">
        <f t="shared" si="46"/>
        <v/>
      </c>
      <c r="AD137" s="143" t="str">
        <f t="shared" si="47"/>
        <v/>
      </c>
      <c r="AE137" s="144" t="str">
        <f t="shared" si="48"/>
        <v/>
      </c>
      <c r="AF137" s="144" t="str">
        <f t="shared" si="49"/>
        <v/>
      </c>
      <c r="AG137" s="151" t="str">
        <f t="shared" si="50"/>
        <v/>
      </c>
      <c r="AH137" s="152" t="str">
        <f t="shared" si="51"/>
        <v/>
      </c>
      <c r="AI137" s="146" t="str">
        <f t="shared" si="52"/>
        <v/>
      </c>
      <c r="AJ137" s="142" t="str">
        <f t="shared" si="53"/>
        <v/>
      </c>
      <c r="AK137" s="143" t="str">
        <f t="shared" si="61"/>
        <v/>
      </c>
      <c r="AL137" s="143" t="str">
        <f t="shared" si="62"/>
        <v/>
      </c>
      <c r="AM137" s="147" t="str">
        <f t="shared" si="63"/>
        <v/>
      </c>
      <c r="AN137" s="148" t="str">
        <f t="shared" si="54"/>
        <v/>
      </c>
      <c r="AO137" s="184" t="str">
        <f t="shared" si="64"/>
        <v/>
      </c>
      <c r="AP137" s="184" t="str">
        <f t="shared" si="67"/>
        <v/>
      </c>
      <c r="AQ137" s="149" t="str">
        <f t="shared" si="65"/>
        <v/>
      </c>
      <c r="AR137" s="179" t="str">
        <f t="shared" si="66"/>
        <v/>
      </c>
      <c r="AS137" s="218"/>
      <c r="AT137" s="177" t="e">
        <f t="shared" si="68"/>
        <v>#VALUE!</v>
      </c>
      <c r="AU137" s="99" t="str">
        <f t="shared" si="69"/>
        <v/>
      </c>
      <c r="AV137" s="89" t="e">
        <f t="shared" si="70"/>
        <v>#VALUE!</v>
      </c>
      <c r="AW137" s="89" t="e">
        <f t="shared" si="71"/>
        <v>#VALUE!</v>
      </c>
      <c r="AX137" s="89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</row>
    <row r="138" spans="1:106" s="60" customFormat="1" ht="12.75">
      <c r="A138" s="11"/>
      <c r="B138" s="90"/>
      <c r="C138" s="194"/>
      <c r="D138" s="169"/>
      <c r="E138" s="170"/>
      <c r="F138" s="171"/>
      <c r="G138" s="113" t="str">
        <f t="shared" si="55"/>
        <v/>
      </c>
      <c r="H138" s="164"/>
      <c r="I138" s="165"/>
      <c r="J138" s="122" t="str">
        <f t="shared" si="56"/>
        <v/>
      </c>
      <c r="K138" s="123"/>
      <c r="L138" s="219" t="str">
        <f t="shared" si="57"/>
        <v/>
      </c>
      <c r="M138" s="119" t="str">
        <f t="shared" si="39"/>
        <v/>
      </c>
      <c r="N138" s="120" t="str">
        <f t="shared" si="58"/>
        <v/>
      </c>
      <c r="O138" s="221"/>
      <c r="P138" s="124" t="str">
        <f t="shared" si="59"/>
        <v/>
      </c>
      <c r="Q138" s="158"/>
      <c r="R138" s="159"/>
      <c r="S138" s="160"/>
      <c r="T138" s="161"/>
      <c r="U138" s="161"/>
      <c r="V138" s="138" t="str">
        <f t="shared" si="40"/>
        <v/>
      </c>
      <c r="W138" s="150" t="str">
        <f t="shared" si="41"/>
        <v/>
      </c>
      <c r="X138" s="140" t="str">
        <f t="shared" si="42"/>
        <v/>
      </c>
      <c r="Y138" s="215" t="str">
        <f t="shared" si="43"/>
        <v/>
      </c>
      <c r="Z138" s="216" t="str">
        <f t="shared" si="44"/>
        <v/>
      </c>
      <c r="AA138" s="217" t="str">
        <f t="shared" si="60"/>
        <v/>
      </c>
      <c r="AB138" s="141" t="str">
        <f t="shared" si="45"/>
        <v/>
      </c>
      <c r="AC138" s="142" t="str">
        <f t="shared" si="46"/>
        <v/>
      </c>
      <c r="AD138" s="143" t="str">
        <f t="shared" si="47"/>
        <v/>
      </c>
      <c r="AE138" s="144" t="str">
        <f t="shared" si="48"/>
        <v/>
      </c>
      <c r="AF138" s="144" t="str">
        <f t="shared" si="49"/>
        <v/>
      </c>
      <c r="AG138" s="151" t="str">
        <f t="shared" si="50"/>
        <v/>
      </c>
      <c r="AH138" s="152" t="str">
        <f t="shared" si="51"/>
        <v/>
      </c>
      <c r="AI138" s="146" t="str">
        <f t="shared" si="52"/>
        <v/>
      </c>
      <c r="AJ138" s="142" t="str">
        <f t="shared" si="53"/>
        <v/>
      </c>
      <c r="AK138" s="143" t="str">
        <f t="shared" si="61"/>
        <v/>
      </c>
      <c r="AL138" s="143" t="str">
        <f t="shared" si="62"/>
        <v/>
      </c>
      <c r="AM138" s="147" t="str">
        <f t="shared" si="63"/>
        <v/>
      </c>
      <c r="AN138" s="148" t="str">
        <f t="shared" si="54"/>
        <v/>
      </c>
      <c r="AO138" s="184" t="str">
        <f t="shared" si="64"/>
        <v/>
      </c>
      <c r="AP138" s="184" t="str">
        <f t="shared" si="67"/>
        <v/>
      </c>
      <c r="AQ138" s="149" t="str">
        <f t="shared" si="65"/>
        <v/>
      </c>
      <c r="AR138" s="179" t="str">
        <f t="shared" si="66"/>
        <v/>
      </c>
      <c r="AS138" s="218"/>
      <c r="AT138" s="177" t="e">
        <f t="shared" si="68"/>
        <v>#VALUE!</v>
      </c>
      <c r="AU138" s="99" t="str">
        <f t="shared" si="69"/>
        <v/>
      </c>
      <c r="AV138" s="89" t="e">
        <f t="shared" si="70"/>
        <v>#VALUE!</v>
      </c>
      <c r="AW138" s="89" t="e">
        <f t="shared" si="71"/>
        <v>#VALUE!</v>
      </c>
      <c r="AX138" s="89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</row>
    <row r="139" spans="1:106" s="60" customFormat="1" ht="12.75">
      <c r="A139" s="11"/>
      <c r="B139" s="90"/>
      <c r="C139" s="194"/>
      <c r="D139" s="169"/>
      <c r="E139" s="170"/>
      <c r="F139" s="171"/>
      <c r="G139" s="113" t="str">
        <f t="shared" si="55"/>
        <v/>
      </c>
      <c r="H139" s="164"/>
      <c r="I139" s="165"/>
      <c r="J139" s="122" t="str">
        <f t="shared" si="56"/>
        <v/>
      </c>
      <c r="K139" s="123"/>
      <c r="L139" s="219" t="str">
        <f t="shared" si="57"/>
        <v/>
      </c>
      <c r="M139" s="119" t="str">
        <f t="shared" si="39"/>
        <v/>
      </c>
      <c r="N139" s="120" t="str">
        <f t="shared" si="58"/>
        <v/>
      </c>
      <c r="O139" s="221"/>
      <c r="P139" s="124" t="str">
        <f t="shared" si="59"/>
        <v/>
      </c>
      <c r="Q139" s="158"/>
      <c r="R139" s="159"/>
      <c r="S139" s="160"/>
      <c r="T139" s="161"/>
      <c r="U139" s="161"/>
      <c r="V139" s="138" t="str">
        <f t="shared" si="40"/>
        <v/>
      </c>
      <c r="W139" s="150" t="str">
        <f t="shared" si="41"/>
        <v/>
      </c>
      <c r="X139" s="140" t="str">
        <f t="shared" si="42"/>
        <v/>
      </c>
      <c r="Y139" s="215" t="str">
        <f t="shared" si="43"/>
        <v/>
      </c>
      <c r="Z139" s="216" t="str">
        <f t="shared" si="44"/>
        <v/>
      </c>
      <c r="AA139" s="217" t="str">
        <f t="shared" si="60"/>
        <v/>
      </c>
      <c r="AB139" s="141" t="str">
        <f t="shared" si="45"/>
        <v/>
      </c>
      <c r="AC139" s="142" t="str">
        <f t="shared" si="46"/>
        <v/>
      </c>
      <c r="AD139" s="143" t="str">
        <f t="shared" si="47"/>
        <v/>
      </c>
      <c r="AE139" s="144" t="str">
        <f t="shared" si="48"/>
        <v/>
      </c>
      <c r="AF139" s="144" t="str">
        <f t="shared" si="49"/>
        <v/>
      </c>
      <c r="AG139" s="151" t="str">
        <f t="shared" si="50"/>
        <v/>
      </c>
      <c r="AH139" s="152" t="str">
        <f t="shared" si="51"/>
        <v/>
      </c>
      <c r="AI139" s="146" t="str">
        <f t="shared" si="52"/>
        <v/>
      </c>
      <c r="AJ139" s="142" t="str">
        <f t="shared" si="53"/>
        <v/>
      </c>
      <c r="AK139" s="143" t="str">
        <f t="shared" si="61"/>
        <v/>
      </c>
      <c r="AL139" s="143" t="str">
        <f t="shared" si="62"/>
        <v/>
      </c>
      <c r="AM139" s="147" t="str">
        <f t="shared" si="63"/>
        <v/>
      </c>
      <c r="AN139" s="148" t="str">
        <f t="shared" si="54"/>
        <v/>
      </c>
      <c r="AO139" s="184" t="str">
        <f t="shared" si="64"/>
        <v/>
      </c>
      <c r="AP139" s="184" t="str">
        <f t="shared" si="67"/>
        <v/>
      </c>
      <c r="AQ139" s="149" t="str">
        <f t="shared" si="65"/>
        <v/>
      </c>
      <c r="AR139" s="179" t="str">
        <f t="shared" si="66"/>
        <v/>
      </c>
      <c r="AS139" s="218"/>
      <c r="AT139" s="177" t="e">
        <f t="shared" si="68"/>
        <v>#VALUE!</v>
      </c>
      <c r="AU139" s="99" t="str">
        <f t="shared" si="69"/>
        <v/>
      </c>
      <c r="AV139" s="89" t="e">
        <f t="shared" si="70"/>
        <v>#VALUE!</v>
      </c>
      <c r="AW139" s="89" t="e">
        <f t="shared" si="71"/>
        <v>#VALUE!</v>
      </c>
      <c r="AX139" s="89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</row>
    <row r="140" spans="12:44" ht="12.75">
      <c r="L140" s="58" t="str">
        <f t="shared" si="57"/>
        <v/>
      </c>
      <c r="M140" s="119" t="str">
        <f t="shared" si="39"/>
        <v/>
      </c>
      <c r="P140" s="87" t="str">
        <f t="shared" si="59"/>
        <v/>
      </c>
      <c r="V140" s="98" t="str">
        <f t="shared" si="40"/>
        <v/>
      </c>
      <c r="Z140" s="110" t="str">
        <f t="shared" si="44"/>
        <v/>
      </c>
      <c r="AA140" s="217" t="str">
        <f t="shared" si="60"/>
        <v/>
      </c>
      <c r="AB140" s="59"/>
      <c r="AR140" s="179" t="str">
        <f t="shared" si="66"/>
        <v/>
      </c>
    </row>
    <row r="141" spans="12:44" ht="12.75">
      <c r="L141" s="58" t="str">
        <f t="shared" si="57"/>
        <v/>
      </c>
      <c r="M141" s="119" t="str">
        <f t="shared" si="39"/>
        <v/>
      </c>
      <c r="P141" s="87" t="str">
        <f t="shared" si="59"/>
        <v/>
      </c>
      <c r="V141" s="98" t="str">
        <f t="shared" si="40"/>
        <v/>
      </c>
      <c r="Z141" s="110" t="str">
        <f t="shared" si="44"/>
        <v/>
      </c>
      <c r="AA141" s="217" t="str">
        <f t="shared" si="60"/>
        <v/>
      </c>
      <c r="AB141" s="59"/>
      <c r="AR141" s="179" t="str">
        <f t="shared" si="66"/>
        <v/>
      </c>
    </row>
  </sheetData>
  <mergeCells count="18">
    <mergeCell ref="E13:F13"/>
    <mergeCell ref="H13:I13"/>
    <mergeCell ref="Q13:U13"/>
    <mergeCell ref="W13:Y13"/>
    <mergeCell ref="AC13:AE13"/>
    <mergeCell ref="D8:F8"/>
    <mergeCell ref="G8:I8"/>
    <mergeCell ref="D9:F9"/>
    <mergeCell ref="G9:I9"/>
    <mergeCell ref="D10:F10"/>
    <mergeCell ref="G10:I10"/>
    <mergeCell ref="D7:F7"/>
    <mergeCell ref="G7:I7"/>
    <mergeCell ref="AK4:AM4"/>
    <mergeCell ref="D5:F5"/>
    <mergeCell ref="H5:J5"/>
    <mergeCell ref="D6:F6"/>
    <mergeCell ref="G6:I6"/>
  </mergeCells>
  <conditionalFormatting sqref="V140:V141 V14:Y139">
    <cfRule type="cellIs" priority="34" dxfId="3" operator="lessThan">
      <formula>0</formula>
    </cfRule>
  </conditionalFormatting>
  <conditionalFormatting sqref="Z14:Z141">
    <cfRule type="cellIs" priority="32" dxfId="6" operator="lessThan">
      <formula>0</formula>
    </cfRule>
    <cfRule type="cellIs" priority="33" dxfId="5" operator="greaterThan">
      <formula>0</formula>
    </cfRule>
  </conditionalFormatting>
  <conditionalFormatting sqref="E31:E139">
    <cfRule type="containsText" priority="31" dxfId="2" operator="containsText" text="OPEN">
      <formula>NOT(ISERROR(SEARCH("OPEN",E31)))</formula>
    </cfRule>
  </conditionalFormatting>
  <conditionalFormatting sqref="AA14:AA141">
    <cfRule type="cellIs" priority="29" dxfId="6" operator="lessThan">
      <formula>0</formula>
    </cfRule>
    <cfRule type="cellIs" priority="30" dxfId="36" operator="greaterThan">
      <formula>0</formula>
    </cfRule>
  </conditionalFormatting>
  <conditionalFormatting sqref="AB14:AB139">
    <cfRule type="cellIs" priority="8" dxfId="21" operator="greaterThan">
      <formula>0</formula>
    </cfRule>
    <cfRule type="cellIs" priority="27" dxfId="6" operator="lessThan">
      <formula>1.45</formula>
    </cfRule>
    <cfRule type="cellIs" priority="28" dxfId="21" operator="greaterThan">
      <formula>1.45</formula>
    </cfRule>
  </conditionalFormatting>
  <conditionalFormatting sqref="AC14:AE139">
    <cfRule type="cellIs" priority="26" dxfId="15" operator="greaterThan">
      <formula>0</formula>
    </cfRule>
  </conditionalFormatting>
  <conditionalFormatting sqref="B15:B139">
    <cfRule type="cellIs" priority="24" dxfId="15" operator="greaterThan">
      <formula>0</formula>
    </cfRule>
    <cfRule type="cellIs" priority="25" dxfId="5" operator="greaterThan">
      <formula>0</formula>
    </cfRule>
  </conditionalFormatting>
  <conditionalFormatting sqref="AJ14:AJ139">
    <cfRule type="cellIs" priority="23" dxfId="15" operator="greaterThan">
      <formula>0</formula>
    </cfRule>
  </conditionalFormatting>
  <conditionalFormatting sqref="AI14:AI139">
    <cfRule type="cellIs" priority="21" dxfId="7" operator="greaterThan">
      <formula>0</formula>
    </cfRule>
    <cfRule type="cellIs" priority="22" dxfId="7" operator="lessThan">
      <formula>0</formula>
    </cfRule>
  </conditionalFormatting>
  <conditionalFormatting sqref="AK14:AM139">
    <cfRule type="cellIs" priority="20" dxfId="7" operator="lessThan">
      <formula>0</formula>
    </cfRule>
  </conditionalFormatting>
  <conditionalFormatting sqref="AH14:AH139">
    <cfRule type="cellIs" priority="18" dxfId="7" operator="lessThan">
      <formula>0</formula>
    </cfRule>
    <cfRule type="cellIs" priority="19" dxfId="15" operator="greaterThan">
      <formula>0</formula>
    </cfRule>
  </conditionalFormatting>
  <conditionalFormatting sqref="AF14:AG139">
    <cfRule type="cellIs" priority="16" dxfId="7" operator="lessThan">
      <formula>0</formula>
    </cfRule>
    <cfRule type="cellIs" priority="17" dxfId="15" operator="greaterThan">
      <formula>0</formula>
    </cfRule>
  </conditionalFormatting>
  <conditionalFormatting sqref="V14:V139">
    <cfRule type="cellIs" priority="9" dxfId="21" operator="greaterThan">
      <formula>0</formula>
    </cfRule>
    <cfRule type="cellIs" priority="15" dxfId="1" operator="greaterThan">
      <formula>0</formula>
    </cfRule>
  </conditionalFormatting>
  <conditionalFormatting sqref="R14:V14 R31:V139 V15:V30">
    <cfRule type="cellIs" priority="14" dxfId="1" operator="equal">
      <formula>0</formula>
    </cfRule>
  </conditionalFormatting>
  <conditionalFormatting sqref="AK14:AM14">
    <cfRule type="cellIs" priority="13" dxfId="7" operator="greaterThan">
      <formula>0</formula>
    </cfRule>
  </conditionalFormatting>
  <conditionalFormatting sqref="AQ14:AQ139">
    <cfRule type="cellIs" priority="11" dxfId="7" operator="lessThan">
      <formula>0</formula>
    </cfRule>
    <cfRule type="cellIs" priority="12" dxfId="5" operator="greaterThan">
      <formula>0</formula>
    </cfRule>
  </conditionalFormatting>
  <conditionalFormatting sqref="AR14:AR141">
    <cfRule type="cellIs" priority="10" dxfId="15" operator="greaterThan">
      <formula>0</formula>
    </cfRule>
  </conditionalFormatting>
  <conditionalFormatting sqref="AK22:AM139">
    <cfRule type="cellIs" priority="6" dxfId="7" operator="greaterThan">
      <formula>0</formula>
    </cfRule>
    <cfRule type="cellIs" priority="7" dxfId="7" operator="equal">
      <formula>0</formula>
    </cfRule>
  </conditionalFormatting>
  <conditionalFormatting sqref="Z14:AA15 Z16:Z139 AA16:AA141">
    <cfRule type="cellIs" priority="5" dxfId="4" operator="greaterThan">
      <formula>0</formula>
    </cfRule>
  </conditionalFormatting>
  <conditionalFormatting sqref="E15:E28">
    <cfRule type="containsText" priority="4" dxfId="2" operator="containsText" text="OPEN">
      <formula>NOT(ISERROR(SEARCH("OPEN",E15)))</formula>
    </cfRule>
  </conditionalFormatting>
  <conditionalFormatting sqref="R15:U28">
    <cfRule type="cellIs" priority="3" dxfId="1" operator="equal">
      <formula>0</formula>
    </cfRule>
  </conditionalFormatting>
  <conditionalFormatting sqref="E29:E30">
    <cfRule type="containsText" priority="2" dxfId="2" operator="containsText" text="OPEN">
      <formula>NOT(ISERROR(SEARCH("OPEN",E29)))</formula>
    </cfRule>
  </conditionalFormatting>
  <conditionalFormatting sqref="R29:U30">
    <cfRule type="cellIs" priority="1" dxfId="1" operator="equal">
      <formula>0</formula>
    </cfRule>
  </conditionalFormatting>
  <dataValidations count="3">
    <dataValidation type="list" allowBlank="1" showInputMessage="1" showErrorMessage="1" sqref="Q31:Q139">
      <formula1>$AZ$14:$AZ$15</formula1>
    </dataValidation>
    <dataValidation type="list" allowBlank="1" showInputMessage="1" showErrorMessage="1" sqref="Q15:Q30">
      <formula1>$AZ$15:$AZ$16</formula1>
    </dataValidation>
    <dataValidation type="list" allowBlank="1" showInputMessage="1" showErrorMessage="1" sqref="E15:E139">
      <formula1>$M$8:$M$9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527"/>
  <sheetViews>
    <sheetView workbookViewId="0" topLeftCell="A1">
      <selection activeCell="G39" sqref="G39"/>
    </sheetView>
  </sheetViews>
  <sheetFormatPr defaultColWidth="9.140625" defaultRowHeight="12.75"/>
  <cols>
    <col min="1" max="1" width="14.140625" style="0" bestFit="1" customWidth="1"/>
    <col min="2" max="2" width="17.421875" style="0" bestFit="1" customWidth="1"/>
    <col min="3" max="3" width="20.140625" style="0" bestFit="1" customWidth="1"/>
    <col min="4" max="4" width="14.28125" style="0" customWidth="1"/>
  </cols>
  <sheetData>
    <row r="1" ht="13.8" thickBot="1"/>
    <row r="2" spans="1:4" ht="25.5">
      <c r="A2" s="226" t="s">
        <v>146</v>
      </c>
      <c r="B2" s="227" t="s">
        <v>147</v>
      </c>
      <c r="C2" s="228" t="s">
        <v>148</v>
      </c>
      <c r="D2" s="232" t="s">
        <v>149</v>
      </c>
    </row>
    <row r="3" spans="1:4" ht="15">
      <c r="A3" s="162">
        <v>40914</v>
      </c>
      <c r="B3" s="163">
        <v>40941</v>
      </c>
      <c r="C3" s="229">
        <v>1333.8560119243803</v>
      </c>
      <c r="D3" s="233">
        <f>C3</f>
        <v>1333.8560119243803</v>
      </c>
    </row>
    <row r="4" spans="1:4" ht="15">
      <c r="A4" s="164">
        <v>40977</v>
      </c>
      <c r="B4" s="165">
        <v>40982</v>
      </c>
      <c r="C4" s="229">
        <v>1297.4881560164454</v>
      </c>
      <c r="D4" s="233">
        <f>C4+D3</f>
        <v>2631.3441679408256</v>
      </c>
    </row>
    <row r="5" spans="1:4" ht="15">
      <c r="A5" s="164">
        <v>40983</v>
      </c>
      <c r="B5" s="165">
        <v>41044</v>
      </c>
      <c r="C5" s="229">
        <v>700.3658986301372</v>
      </c>
      <c r="D5" s="233">
        <f aca="true" t="shared" si="0" ref="D5:D67">C5+D4</f>
        <v>3331.7100665709627</v>
      </c>
    </row>
    <row r="6" spans="1:4" ht="15">
      <c r="A6" s="164">
        <v>40998</v>
      </c>
      <c r="B6" s="165">
        <v>41019</v>
      </c>
      <c r="C6" s="229">
        <v>747.9124471846497</v>
      </c>
      <c r="D6" s="233">
        <f t="shared" si="0"/>
        <v>4079.6225137556125</v>
      </c>
    </row>
    <row r="7" spans="1:4" ht="15">
      <c r="A7" s="164">
        <v>41081</v>
      </c>
      <c r="B7" s="165">
        <v>41099</v>
      </c>
      <c r="C7" s="229">
        <v>1077.7193502608175</v>
      </c>
      <c r="D7" s="233">
        <f t="shared" si="0"/>
        <v>5157.34186401643</v>
      </c>
    </row>
    <row r="8" spans="1:4" ht="15">
      <c r="A8" s="164">
        <v>41065</v>
      </c>
      <c r="B8" s="165">
        <v>41071</v>
      </c>
      <c r="C8" s="229">
        <v>1599.2036164383562</v>
      </c>
      <c r="D8" s="233">
        <f t="shared" si="0"/>
        <v>6756.545480454786</v>
      </c>
    </row>
    <row r="9" spans="1:4" ht="15">
      <c r="A9" s="164">
        <v>41073</v>
      </c>
      <c r="B9" s="165">
        <v>41078</v>
      </c>
      <c r="C9" s="229">
        <v>-1302.7213698630137</v>
      </c>
      <c r="D9" s="233">
        <f t="shared" si="0"/>
        <v>5453.824110591772</v>
      </c>
    </row>
    <row r="10" spans="1:4" ht="15">
      <c r="A10" s="164">
        <v>41074</v>
      </c>
      <c r="B10" s="165">
        <v>41080</v>
      </c>
      <c r="C10" s="229">
        <v>1243.7443506849315</v>
      </c>
      <c r="D10" s="233">
        <f t="shared" si="0"/>
        <v>6697.568461276704</v>
      </c>
    </row>
    <row r="11" spans="1:4" ht="15">
      <c r="A11" s="164">
        <v>41079</v>
      </c>
      <c r="B11" s="165">
        <v>41127</v>
      </c>
      <c r="C11" s="229">
        <v>916.5030259726029</v>
      </c>
      <c r="D11" s="233">
        <f t="shared" si="0"/>
        <v>7614.071487249306</v>
      </c>
    </row>
    <row r="12" spans="1:4" ht="15">
      <c r="A12" s="164">
        <v>41080</v>
      </c>
      <c r="B12" s="165">
        <v>41096</v>
      </c>
      <c r="C12" s="229">
        <v>1075.6917985906878</v>
      </c>
      <c r="D12" s="233">
        <f t="shared" si="0"/>
        <v>8689.763285839994</v>
      </c>
    </row>
    <row r="13" spans="1:4" ht="15">
      <c r="A13" s="164">
        <v>41081</v>
      </c>
      <c r="B13" s="165">
        <v>41099</v>
      </c>
      <c r="C13" s="229">
        <v>1077.7193502608175</v>
      </c>
      <c r="D13" s="233">
        <f t="shared" si="0"/>
        <v>9767.48263610081</v>
      </c>
    </row>
    <row r="14" spans="1:4" ht="15">
      <c r="A14" s="164">
        <v>41096</v>
      </c>
      <c r="B14" s="165">
        <v>41138</v>
      </c>
      <c r="C14" s="229">
        <v>-197.6438078137001</v>
      </c>
      <c r="D14" s="233">
        <f t="shared" si="0"/>
        <v>9569.838828287111</v>
      </c>
    </row>
    <row r="15" spans="1:4" ht="15">
      <c r="A15" s="164">
        <v>41108</v>
      </c>
      <c r="B15" s="165">
        <v>41120</v>
      </c>
      <c r="C15" s="229">
        <v>-1450.010237517809</v>
      </c>
      <c r="D15" s="233">
        <f t="shared" si="0"/>
        <v>8119.8285907693025</v>
      </c>
    </row>
    <row r="16" spans="1:4" ht="15">
      <c r="A16" s="164">
        <v>41134</v>
      </c>
      <c r="B16" s="165">
        <v>41150</v>
      </c>
      <c r="C16" s="229">
        <v>1054.4029783495903</v>
      </c>
      <c r="D16" s="233">
        <f t="shared" si="0"/>
        <v>9174.231569118892</v>
      </c>
    </row>
    <row r="17" spans="1:4" ht="15">
      <c r="A17" s="164">
        <v>41147</v>
      </c>
      <c r="B17" s="165">
        <v>41164</v>
      </c>
      <c r="C17" s="229">
        <v>1057.4635478630137</v>
      </c>
      <c r="D17" s="233">
        <f t="shared" si="0"/>
        <v>10231.695116981906</v>
      </c>
    </row>
    <row r="18" spans="1:4" ht="15">
      <c r="A18" s="164">
        <v>41159</v>
      </c>
      <c r="B18" s="165">
        <v>41169</v>
      </c>
      <c r="C18" s="229">
        <v>-1415.74196467123</v>
      </c>
      <c r="D18" s="233">
        <f t="shared" si="0"/>
        <v>8815.953152310676</v>
      </c>
    </row>
    <row r="19" spans="1:4" ht="15">
      <c r="A19" s="164">
        <v>41185</v>
      </c>
      <c r="B19" s="165">
        <v>41187</v>
      </c>
      <c r="C19" s="229">
        <v>1169.611307835621</v>
      </c>
      <c r="D19" s="233">
        <f t="shared" si="0"/>
        <v>9985.564460146297</v>
      </c>
    </row>
    <row r="20" spans="1:4" ht="15">
      <c r="A20" s="164">
        <v>41185</v>
      </c>
      <c r="B20" s="165">
        <v>41188</v>
      </c>
      <c r="C20" s="229">
        <v>1893.7428493150685</v>
      </c>
      <c r="D20" s="233">
        <f t="shared" si="0"/>
        <v>11879.307309461366</v>
      </c>
    </row>
    <row r="21" spans="1:4" ht="15">
      <c r="A21" s="164">
        <v>41185</v>
      </c>
      <c r="B21" s="165">
        <v>41190</v>
      </c>
      <c r="C21" s="229">
        <v>333.7226609315069</v>
      </c>
      <c r="D21" s="233">
        <f t="shared" si="0"/>
        <v>12213.029970392874</v>
      </c>
    </row>
    <row r="22" spans="1:4" ht="15">
      <c r="A22" s="164">
        <v>41194</v>
      </c>
      <c r="B22" s="165">
        <v>41214</v>
      </c>
      <c r="C22" s="229">
        <v>1157.1363023999988</v>
      </c>
      <c r="D22" s="233">
        <f t="shared" si="0"/>
        <v>13370.166272792872</v>
      </c>
    </row>
    <row r="23" spans="1:4" ht="15">
      <c r="A23" s="164">
        <v>41200</v>
      </c>
      <c r="B23" s="165">
        <v>41205</v>
      </c>
      <c r="C23" s="229">
        <v>-1308.5957966027404</v>
      </c>
      <c r="D23" s="233">
        <f t="shared" si="0"/>
        <v>12061.570476190132</v>
      </c>
    </row>
    <row r="24" spans="1:4" ht="15">
      <c r="A24" s="164">
        <v>41200</v>
      </c>
      <c r="B24" s="165">
        <v>41255</v>
      </c>
      <c r="C24" s="229">
        <v>388.9843437698636</v>
      </c>
      <c r="D24" s="233">
        <f t="shared" si="0"/>
        <v>12450.554819959996</v>
      </c>
    </row>
    <row r="25" spans="1:4" ht="15">
      <c r="A25" s="164">
        <v>41205</v>
      </c>
      <c r="B25" s="165">
        <v>41235</v>
      </c>
      <c r="C25" s="229">
        <v>-1455.7790442739738</v>
      </c>
      <c r="D25" s="233">
        <f t="shared" si="0"/>
        <v>10994.775775686023</v>
      </c>
    </row>
    <row r="26" spans="1:4" ht="15">
      <c r="A26" s="164">
        <v>41218</v>
      </c>
      <c r="B26" s="165">
        <v>41228</v>
      </c>
      <c r="C26" s="229">
        <v>313.7417001780808</v>
      </c>
      <c r="D26" s="233">
        <f t="shared" si="0"/>
        <v>11308.517475864104</v>
      </c>
    </row>
    <row r="27" spans="1:4" ht="15">
      <c r="A27" s="164">
        <v>41219</v>
      </c>
      <c r="B27" s="165">
        <v>41247</v>
      </c>
      <c r="C27" s="229">
        <v>1493.0958269589041</v>
      </c>
      <c r="D27" s="233">
        <f t="shared" si="0"/>
        <v>12801.613302823009</v>
      </c>
    </row>
    <row r="28" spans="1:4" ht="15">
      <c r="A28" s="164">
        <v>41222</v>
      </c>
      <c r="B28" s="165">
        <v>41278</v>
      </c>
      <c r="C28" s="229">
        <v>1316.4290964383563</v>
      </c>
      <c r="D28" s="233">
        <f t="shared" si="0"/>
        <v>14118.042399261365</v>
      </c>
    </row>
    <row r="29" spans="1:4" ht="15">
      <c r="A29" s="164">
        <v>41246</v>
      </c>
      <c r="B29" s="165">
        <v>41277</v>
      </c>
      <c r="C29" s="229">
        <v>1013.532713128768</v>
      </c>
      <c r="D29" s="233">
        <f t="shared" si="0"/>
        <v>15131.575112390134</v>
      </c>
    </row>
    <row r="30" spans="1:4" ht="15">
      <c r="A30" s="164">
        <v>41250</v>
      </c>
      <c r="B30" s="165">
        <v>41276</v>
      </c>
      <c r="C30" s="229">
        <v>1103.5253585342437</v>
      </c>
      <c r="D30" s="233">
        <f t="shared" si="0"/>
        <v>16235.100470924377</v>
      </c>
    </row>
    <row r="31" spans="1:4" ht="15">
      <c r="A31" s="164">
        <v>41264</v>
      </c>
      <c r="B31" s="165">
        <v>41276</v>
      </c>
      <c r="C31" s="229">
        <v>1305.901798389038</v>
      </c>
      <c r="D31" s="233">
        <f t="shared" si="0"/>
        <v>17541.002269313416</v>
      </c>
    </row>
    <row r="32" spans="1:4" ht="13.8">
      <c r="A32" s="164">
        <v>41267</v>
      </c>
      <c r="B32" s="165">
        <v>41292</v>
      </c>
      <c r="C32" s="229">
        <v>1099.0078778082197</v>
      </c>
      <c r="D32" s="233">
        <f t="shared" si="0"/>
        <v>18640.010147121637</v>
      </c>
    </row>
    <row r="33" spans="1:4" ht="13.8">
      <c r="A33" s="164">
        <v>41278</v>
      </c>
      <c r="B33" s="165">
        <v>41285</v>
      </c>
      <c r="C33" s="229">
        <v>-1260.512852214251</v>
      </c>
      <c r="D33" s="233">
        <f t="shared" si="0"/>
        <v>17379.497294907385</v>
      </c>
    </row>
    <row r="34" spans="1:4" ht="13.8">
      <c r="A34" s="164">
        <v>41285</v>
      </c>
      <c r="B34" s="165">
        <v>41290</v>
      </c>
      <c r="C34" s="229">
        <v>1517.267447260275</v>
      </c>
      <c r="D34" s="233">
        <f t="shared" si="0"/>
        <v>18896.76474216766</v>
      </c>
    </row>
    <row r="35" spans="1:4" ht="13.8">
      <c r="A35" s="164">
        <v>41288</v>
      </c>
      <c r="B35" s="165">
        <v>41298</v>
      </c>
      <c r="C35" s="229">
        <v>1637.4045665753424</v>
      </c>
      <c r="D35" s="233">
        <f t="shared" si="0"/>
        <v>20534.169308743003</v>
      </c>
    </row>
    <row r="36" spans="1:4" ht="13.8">
      <c r="A36" s="164">
        <v>41289</v>
      </c>
      <c r="B36" s="165">
        <v>41298</v>
      </c>
      <c r="C36" s="229">
        <v>1782.8326121506855</v>
      </c>
      <c r="D36" s="233">
        <f t="shared" si="0"/>
        <v>22317.00192089369</v>
      </c>
    </row>
    <row r="37" spans="1:4" ht="13.8">
      <c r="A37" s="164">
        <v>41298</v>
      </c>
      <c r="B37" s="165">
        <v>41305</v>
      </c>
      <c r="C37" s="229">
        <v>959.9712649199992</v>
      </c>
      <c r="D37" s="233">
        <f t="shared" si="0"/>
        <v>23276.973185813687</v>
      </c>
    </row>
    <row r="38" spans="1:4" ht="13.8">
      <c r="A38" s="164">
        <v>41313</v>
      </c>
      <c r="B38" s="165">
        <v>41325</v>
      </c>
      <c r="C38" s="229">
        <v>1113.3738253939755</v>
      </c>
      <c r="D38" s="233">
        <f t="shared" si="0"/>
        <v>24390.34701120766</v>
      </c>
    </row>
    <row r="39" spans="1:4" ht="13.8">
      <c r="A39" s="164">
        <v>41320</v>
      </c>
      <c r="B39" s="165">
        <v>41338</v>
      </c>
      <c r="C39" s="229">
        <v>1753.6637648405451</v>
      </c>
      <c r="D39" s="233">
        <f t="shared" si="0"/>
        <v>26144.010776048206</v>
      </c>
    </row>
    <row r="40" spans="1:4" ht="13.8">
      <c r="A40" s="164">
        <v>41325</v>
      </c>
      <c r="B40" s="165">
        <v>41338</v>
      </c>
      <c r="C40" s="229">
        <v>913.3488424657579</v>
      </c>
      <c r="D40" s="233">
        <f t="shared" si="0"/>
        <v>27057.359618513965</v>
      </c>
    </row>
    <row r="41" spans="1:4" ht="13.8">
      <c r="A41" s="164">
        <v>41331</v>
      </c>
      <c r="B41" s="165">
        <v>41333</v>
      </c>
      <c r="C41" s="229">
        <v>-1171.733241972602</v>
      </c>
      <c r="D41" s="233">
        <f t="shared" si="0"/>
        <v>25885.626376541364</v>
      </c>
    </row>
    <row r="42" spans="1:4" ht="13.8">
      <c r="A42" s="164">
        <v>41338</v>
      </c>
      <c r="B42" s="165">
        <v>41352</v>
      </c>
      <c r="C42" s="229">
        <v>1349.2877534246577</v>
      </c>
      <c r="D42" s="233">
        <f t="shared" si="0"/>
        <v>27234.914129966022</v>
      </c>
    </row>
    <row r="43" spans="1:4" ht="13.8">
      <c r="A43" s="164">
        <v>41340</v>
      </c>
      <c r="B43" s="165">
        <v>41347</v>
      </c>
      <c r="C43" s="229">
        <v>-1208.114220041096</v>
      </c>
      <c r="D43" s="233">
        <f t="shared" si="0"/>
        <v>26026.79990992493</v>
      </c>
    </row>
    <row r="44" spans="1:4" ht="13.8">
      <c r="A44" s="164">
        <v>41359</v>
      </c>
      <c r="B44" s="165">
        <v>41379</v>
      </c>
      <c r="C44" s="229">
        <v>-1394.4829246027382</v>
      </c>
      <c r="D44" s="233">
        <f t="shared" si="0"/>
        <v>24632.31698532219</v>
      </c>
    </row>
    <row r="45" spans="1:4" ht="13.8">
      <c r="A45" s="164">
        <v>41390</v>
      </c>
      <c r="B45" s="165">
        <v>41409</v>
      </c>
      <c r="C45" s="229">
        <v>1792.517781589038</v>
      </c>
      <c r="D45" s="233">
        <f t="shared" si="0"/>
        <v>26424.83476691123</v>
      </c>
    </row>
    <row r="46" spans="1:4" ht="13.8">
      <c r="A46" s="164">
        <v>41393</v>
      </c>
      <c r="B46" s="165">
        <v>41400</v>
      </c>
      <c r="C46" s="229">
        <v>1854.1940751189072</v>
      </c>
      <c r="D46" s="233">
        <f t="shared" si="0"/>
        <v>28279.028842030137</v>
      </c>
    </row>
    <row r="47" spans="1:4" ht="13.8">
      <c r="A47" s="164">
        <v>41397</v>
      </c>
      <c r="B47" s="165">
        <v>41409</v>
      </c>
      <c r="C47" s="229">
        <v>1656.3682310268496</v>
      </c>
      <c r="D47" s="233">
        <f t="shared" si="0"/>
        <v>29935.397073056985</v>
      </c>
    </row>
    <row r="48" spans="1:4" ht="13.8">
      <c r="A48" s="164">
        <v>41400</v>
      </c>
      <c r="B48" s="165">
        <v>41410</v>
      </c>
      <c r="C48" s="229">
        <v>1428.3844489999983</v>
      </c>
      <c r="D48" s="233">
        <f t="shared" si="0"/>
        <v>31363.781522056983</v>
      </c>
    </row>
    <row r="49" spans="1:4" ht="13.8">
      <c r="A49" s="164">
        <v>41400</v>
      </c>
      <c r="B49" s="165">
        <v>41403</v>
      </c>
      <c r="C49" s="229">
        <v>1209.7979191101342</v>
      </c>
      <c r="D49" s="233">
        <f t="shared" si="0"/>
        <v>32573.579441167116</v>
      </c>
    </row>
    <row r="50" spans="1:4" ht="13.8">
      <c r="A50" s="164">
        <v>41402</v>
      </c>
      <c r="B50" s="165">
        <v>41410</v>
      </c>
      <c r="C50" s="229">
        <v>2748.7284593534205</v>
      </c>
      <c r="D50" s="233">
        <f t="shared" si="0"/>
        <v>35322.307900520536</v>
      </c>
    </row>
    <row r="51" spans="1:4" ht="13.8">
      <c r="A51" s="164">
        <v>41403</v>
      </c>
      <c r="B51" s="165">
        <v>41408</v>
      </c>
      <c r="C51" s="229">
        <v>1191.8758493972616</v>
      </c>
      <c r="D51" s="233">
        <f t="shared" si="0"/>
        <v>36514.1837499178</v>
      </c>
    </row>
    <row r="52" spans="1:4" ht="13.8">
      <c r="A52" s="164">
        <v>41410</v>
      </c>
      <c r="B52" s="165">
        <v>41411</v>
      </c>
      <c r="C52" s="229">
        <v>2432.673280563835</v>
      </c>
      <c r="D52" s="233">
        <f t="shared" si="0"/>
        <v>38946.85703048164</v>
      </c>
    </row>
    <row r="53" spans="1:4" ht="13.8">
      <c r="A53" s="164">
        <v>41451</v>
      </c>
      <c r="B53" s="165">
        <v>41472</v>
      </c>
      <c r="C53" s="229">
        <v>2016.4179015616432</v>
      </c>
      <c r="D53" s="233">
        <f t="shared" si="0"/>
        <v>40963.274932043285</v>
      </c>
    </row>
    <row r="54" spans="1:4" ht="13.8">
      <c r="A54" s="164">
        <v>41452</v>
      </c>
      <c r="B54" s="165">
        <v>41488</v>
      </c>
      <c r="C54" s="229">
        <v>1490.273604906304</v>
      </c>
      <c r="D54" s="233">
        <f t="shared" si="0"/>
        <v>42453.54853694959</v>
      </c>
    </row>
    <row r="55" spans="1:4" ht="13.8">
      <c r="A55" s="164">
        <v>41452</v>
      </c>
      <c r="B55" s="165">
        <v>41456</v>
      </c>
      <c r="C55" s="229">
        <v>1423.1038059594528</v>
      </c>
      <c r="D55" s="233">
        <f t="shared" si="0"/>
        <v>43876.65234290904</v>
      </c>
    </row>
    <row r="56" spans="1:4" ht="13.8">
      <c r="A56" s="164">
        <v>41466</v>
      </c>
      <c r="B56" s="165">
        <v>41514</v>
      </c>
      <c r="C56" s="229">
        <v>-1555.3046290695897</v>
      </c>
      <c r="D56" s="233">
        <f t="shared" si="0"/>
        <v>42321.347713839445</v>
      </c>
    </row>
    <row r="57" spans="1:4" ht="13.8">
      <c r="A57" s="164">
        <v>41467</v>
      </c>
      <c r="B57" s="165">
        <v>41487</v>
      </c>
      <c r="C57" s="229">
        <v>1400.066840739726</v>
      </c>
      <c r="D57" s="233">
        <f t="shared" si="0"/>
        <v>43721.41455457917</v>
      </c>
    </row>
    <row r="58" spans="1:4" ht="13.8">
      <c r="A58" s="164">
        <v>41479</v>
      </c>
      <c r="B58" s="165">
        <v>41485</v>
      </c>
      <c r="C58" s="229">
        <v>-1343.1396712328767</v>
      </c>
      <c r="D58" s="233">
        <f t="shared" si="0"/>
        <v>42378.27488334629</v>
      </c>
    </row>
    <row r="59" spans="1:4" ht="13.8">
      <c r="A59" s="164">
        <v>41494</v>
      </c>
      <c r="B59" s="165">
        <v>41516</v>
      </c>
      <c r="C59" s="229">
        <v>-1283.1309594575314</v>
      </c>
      <c r="D59" s="233">
        <f t="shared" si="0"/>
        <v>41095.14392388876</v>
      </c>
    </row>
    <row r="60" spans="1:4" ht="13.8">
      <c r="A60" s="164">
        <v>41499</v>
      </c>
      <c r="B60" s="165">
        <v>41514</v>
      </c>
      <c r="C60" s="229">
        <v>1531.6324273972589</v>
      </c>
      <c r="D60" s="233">
        <f t="shared" si="0"/>
        <v>42626.77635128602</v>
      </c>
    </row>
    <row r="61" spans="1:4" ht="13.8">
      <c r="A61" s="164">
        <v>41527</v>
      </c>
      <c r="B61" s="165">
        <v>41529</v>
      </c>
      <c r="C61" s="229">
        <v>1307.4186996164372</v>
      </c>
      <c r="D61" s="233">
        <f t="shared" si="0"/>
        <v>43934.195050902454</v>
      </c>
    </row>
    <row r="62" spans="1:4" ht="13.8">
      <c r="A62" s="164">
        <v>41527</v>
      </c>
      <c r="B62" s="165">
        <v>41534</v>
      </c>
      <c r="C62" s="229">
        <v>1181.9534113972566</v>
      </c>
      <c r="D62" s="233">
        <f t="shared" si="0"/>
        <v>45116.14846229971</v>
      </c>
    </row>
    <row r="63" spans="1:4" ht="13.8">
      <c r="A63" s="164">
        <v>41533</v>
      </c>
      <c r="B63" s="165">
        <v>41536</v>
      </c>
      <c r="C63" s="229">
        <v>1178.7179508698646</v>
      </c>
      <c r="D63" s="233">
        <f t="shared" si="0"/>
        <v>46294.86641316957</v>
      </c>
    </row>
    <row r="64" spans="1:4" ht="13.8">
      <c r="A64" s="164">
        <v>41533</v>
      </c>
      <c r="B64" s="165">
        <v>41563</v>
      </c>
      <c r="C64" s="229">
        <v>1164.9031989287705</v>
      </c>
      <c r="D64" s="233">
        <f t="shared" si="0"/>
        <v>47459.76961209834</v>
      </c>
    </row>
    <row r="65" spans="1:4" ht="13.8">
      <c r="A65" s="164">
        <v>41558</v>
      </c>
      <c r="B65" s="165">
        <v>41567</v>
      </c>
      <c r="C65" s="229">
        <v>-943.73119066548</v>
      </c>
      <c r="D65" s="233">
        <f t="shared" si="0"/>
        <v>46516.03842143286</v>
      </c>
    </row>
    <row r="66" spans="1:4" ht="13.8">
      <c r="A66" s="164">
        <v>41563</v>
      </c>
      <c r="B66" s="165">
        <v>41571</v>
      </c>
      <c r="C66" s="229">
        <v>1157.2882333808243</v>
      </c>
      <c r="D66" s="233">
        <f t="shared" si="0"/>
        <v>47673.32665481368</v>
      </c>
    </row>
    <row r="67" spans="1:4" ht="13.8">
      <c r="A67" s="164">
        <v>41568</v>
      </c>
      <c r="B67" s="165">
        <v>41604</v>
      </c>
      <c r="C67" s="229">
        <v>-1316.7713637917807</v>
      </c>
      <c r="D67" s="233">
        <f t="shared" si="0"/>
        <v>46356.5552910219</v>
      </c>
    </row>
    <row r="68" spans="1:4" ht="12.75">
      <c r="A68" s="223"/>
      <c r="B68" s="222"/>
      <c r="C68" s="230"/>
      <c r="D68" s="234"/>
    </row>
    <row r="69" spans="1:4" ht="12.75">
      <c r="A69" s="223"/>
      <c r="B69" s="222"/>
      <c r="C69" s="230"/>
      <c r="D69" s="234"/>
    </row>
    <row r="70" spans="1:4" ht="12.75">
      <c r="A70" s="223"/>
      <c r="B70" s="222"/>
      <c r="C70" s="230"/>
      <c r="D70" s="234"/>
    </row>
    <row r="71" spans="1:4" ht="12.75">
      <c r="A71" s="223"/>
      <c r="B71" s="222"/>
      <c r="C71" s="230"/>
      <c r="D71" s="234"/>
    </row>
    <row r="72" spans="1:4" ht="12.75">
      <c r="A72" s="223"/>
      <c r="B72" s="222"/>
      <c r="C72" s="230"/>
      <c r="D72" s="234"/>
    </row>
    <row r="73" spans="1:4" ht="12.75">
      <c r="A73" s="223"/>
      <c r="B73" s="222"/>
      <c r="C73" s="230"/>
      <c r="D73" s="234"/>
    </row>
    <row r="74" spans="1:4" ht="12.75">
      <c r="A74" s="223"/>
      <c r="B74" s="222"/>
      <c r="C74" s="230"/>
      <c r="D74" s="234"/>
    </row>
    <row r="75" spans="1:4" ht="12.75">
      <c r="A75" s="223"/>
      <c r="B75" s="222"/>
      <c r="C75" s="230"/>
      <c r="D75" s="234"/>
    </row>
    <row r="76" spans="1:4" ht="12.75">
      <c r="A76" s="223"/>
      <c r="B76" s="222"/>
      <c r="C76" s="230"/>
      <c r="D76" s="234"/>
    </row>
    <row r="77" spans="1:4" ht="12.75">
      <c r="A77" s="223"/>
      <c r="B77" s="222"/>
      <c r="C77" s="230"/>
      <c r="D77" s="234"/>
    </row>
    <row r="78" spans="1:4" ht="12.75">
      <c r="A78" s="223"/>
      <c r="B78" s="222"/>
      <c r="C78" s="230"/>
      <c r="D78" s="234"/>
    </row>
    <row r="79" spans="1:4" ht="12.75">
      <c r="A79" s="223"/>
      <c r="B79" s="222"/>
      <c r="C79" s="230"/>
      <c r="D79" s="234"/>
    </row>
    <row r="80" spans="1:4" ht="12.75">
      <c r="A80" s="223"/>
      <c r="B80" s="222"/>
      <c r="C80" s="230"/>
      <c r="D80" s="234"/>
    </row>
    <row r="81" spans="1:4" ht="12.75">
      <c r="A81" s="223"/>
      <c r="B81" s="222"/>
      <c r="C81" s="230"/>
      <c r="D81" s="234"/>
    </row>
    <row r="82" spans="1:4" ht="12.75">
      <c r="A82" s="223"/>
      <c r="B82" s="222"/>
      <c r="C82" s="230"/>
      <c r="D82" s="234"/>
    </row>
    <row r="83" spans="1:4" ht="12.75">
      <c r="A83" s="223"/>
      <c r="B83" s="222"/>
      <c r="C83" s="230"/>
      <c r="D83" s="234"/>
    </row>
    <row r="84" spans="1:4" ht="12.75">
      <c r="A84" s="223"/>
      <c r="B84" s="222"/>
      <c r="C84" s="230"/>
      <c r="D84" s="234"/>
    </row>
    <row r="85" spans="1:4" ht="12.75">
      <c r="A85" s="223"/>
      <c r="B85" s="222"/>
      <c r="C85" s="230"/>
      <c r="D85" s="234"/>
    </row>
    <row r="86" spans="1:4" ht="12.75">
      <c r="A86" s="223"/>
      <c r="B86" s="222"/>
      <c r="C86" s="230"/>
      <c r="D86" s="234"/>
    </row>
    <row r="87" spans="1:4" ht="12.75">
      <c r="A87" s="223"/>
      <c r="B87" s="222"/>
      <c r="C87" s="230"/>
      <c r="D87" s="234"/>
    </row>
    <row r="88" spans="1:4" ht="12.75">
      <c r="A88" s="223"/>
      <c r="B88" s="222"/>
      <c r="C88" s="230"/>
      <c r="D88" s="234"/>
    </row>
    <row r="89" spans="1:4" ht="12.75">
      <c r="A89" s="223"/>
      <c r="B89" s="222"/>
      <c r="C89" s="230"/>
      <c r="D89" s="234"/>
    </row>
    <row r="90" spans="1:4" ht="12.75">
      <c r="A90" s="223"/>
      <c r="B90" s="222"/>
      <c r="C90" s="230"/>
      <c r="D90" s="234"/>
    </row>
    <row r="91" spans="1:4" ht="12.75">
      <c r="A91" s="223"/>
      <c r="B91" s="222"/>
      <c r="C91" s="230"/>
      <c r="D91" s="234"/>
    </row>
    <row r="92" spans="1:4" ht="12.75">
      <c r="A92" s="223"/>
      <c r="B92" s="222"/>
      <c r="C92" s="230"/>
      <c r="D92" s="234"/>
    </row>
    <row r="93" spans="1:4" ht="12.75">
      <c r="A93" s="223"/>
      <c r="B93" s="222"/>
      <c r="C93" s="230"/>
      <c r="D93" s="234"/>
    </row>
    <row r="94" spans="1:4" ht="12.75">
      <c r="A94" s="223"/>
      <c r="B94" s="222"/>
      <c r="C94" s="230"/>
      <c r="D94" s="234"/>
    </row>
    <row r="95" spans="1:4" ht="12.75">
      <c r="A95" s="223"/>
      <c r="B95" s="222"/>
      <c r="C95" s="230"/>
      <c r="D95" s="234"/>
    </row>
    <row r="96" spans="1:4" ht="12.75">
      <c r="A96" s="223"/>
      <c r="B96" s="222"/>
      <c r="C96" s="230"/>
      <c r="D96" s="234"/>
    </row>
    <row r="97" spans="1:4" ht="12.75">
      <c r="A97" s="223"/>
      <c r="B97" s="222"/>
      <c r="C97" s="230"/>
      <c r="D97" s="234"/>
    </row>
    <row r="98" spans="1:4" ht="12.75">
      <c r="A98" s="223"/>
      <c r="B98" s="222"/>
      <c r="C98" s="230"/>
      <c r="D98" s="234"/>
    </row>
    <row r="99" spans="1:4" ht="12.75">
      <c r="A99" s="223"/>
      <c r="B99" s="222"/>
      <c r="C99" s="230"/>
      <c r="D99" s="234"/>
    </row>
    <row r="100" spans="1:4" ht="12.75">
      <c r="A100" s="223"/>
      <c r="B100" s="222"/>
      <c r="C100" s="230"/>
      <c r="D100" s="234"/>
    </row>
    <row r="101" spans="1:4" ht="12.75">
      <c r="A101" s="223"/>
      <c r="B101" s="222"/>
      <c r="C101" s="230"/>
      <c r="D101" s="234"/>
    </row>
    <row r="102" spans="1:4" ht="12.75">
      <c r="A102" s="223"/>
      <c r="B102" s="222"/>
      <c r="C102" s="230"/>
      <c r="D102" s="234"/>
    </row>
    <row r="103" spans="1:4" ht="12.75">
      <c r="A103" s="223"/>
      <c r="B103" s="222"/>
      <c r="C103" s="230"/>
      <c r="D103" s="234"/>
    </row>
    <row r="104" spans="1:4" ht="12.75">
      <c r="A104" s="223"/>
      <c r="B104" s="222"/>
      <c r="C104" s="230"/>
      <c r="D104" s="234"/>
    </row>
    <row r="105" spans="1:4" ht="12.75">
      <c r="A105" s="223"/>
      <c r="B105" s="222"/>
      <c r="C105" s="230"/>
      <c r="D105" s="234"/>
    </row>
    <row r="106" spans="1:4" ht="12.75">
      <c r="A106" s="223"/>
      <c r="B106" s="222"/>
      <c r="C106" s="230"/>
      <c r="D106" s="234"/>
    </row>
    <row r="107" spans="1:4" ht="12.75">
      <c r="A107" s="223"/>
      <c r="B107" s="222"/>
      <c r="C107" s="230"/>
      <c r="D107" s="234"/>
    </row>
    <row r="108" spans="1:4" ht="12.75">
      <c r="A108" s="223"/>
      <c r="B108" s="222"/>
      <c r="C108" s="230"/>
      <c r="D108" s="234"/>
    </row>
    <row r="109" spans="1:4" ht="12.75">
      <c r="A109" s="223"/>
      <c r="B109" s="222"/>
      <c r="C109" s="230"/>
      <c r="D109" s="234"/>
    </row>
    <row r="110" spans="1:4" ht="12.75">
      <c r="A110" s="223"/>
      <c r="B110" s="222"/>
      <c r="C110" s="230"/>
      <c r="D110" s="234"/>
    </row>
    <row r="111" spans="1:4" ht="12.75">
      <c r="A111" s="223"/>
      <c r="B111" s="222"/>
      <c r="C111" s="230"/>
      <c r="D111" s="234"/>
    </row>
    <row r="112" spans="1:4" ht="12.75">
      <c r="A112" s="223"/>
      <c r="B112" s="222"/>
      <c r="C112" s="230"/>
      <c r="D112" s="234"/>
    </row>
    <row r="113" spans="1:4" ht="12.75">
      <c r="A113" s="223"/>
      <c r="B113" s="222"/>
      <c r="C113" s="230"/>
      <c r="D113" s="234"/>
    </row>
    <row r="114" spans="1:4" ht="12.75">
      <c r="A114" s="223"/>
      <c r="B114" s="222"/>
      <c r="C114" s="230"/>
      <c r="D114" s="234"/>
    </row>
    <row r="115" spans="1:4" ht="12.75">
      <c r="A115" s="223"/>
      <c r="B115" s="222"/>
      <c r="C115" s="230"/>
      <c r="D115" s="234"/>
    </row>
    <row r="116" spans="1:4" ht="12.75">
      <c r="A116" s="223"/>
      <c r="B116" s="222"/>
      <c r="C116" s="230"/>
      <c r="D116" s="234"/>
    </row>
    <row r="117" spans="1:4" ht="12.75">
      <c r="A117" s="223"/>
      <c r="B117" s="222"/>
      <c r="C117" s="230"/>
      <c r="D117" s="234"/>
    </row>
    <row r="118" spans="1:4" ht="12.75">
      <c r="A118" s="223"/>
      <c r="B118" s="222"/>
      <c r="C118" s="230"/>
      <c r="D118" s="234"/>
    </row>
    <row r="119" spans="1:4" ht="12.75">
      <c r="A119" s="223"/>
      <c r="B119" s="222"/>
      <c r="C119" s="230"/>
      <c r="D119" s="234"/>
    </row>
    <row r="120" spans="1:4" ht="12.75">
      <c r="A120" s="223"/>
      <c r="B120" s="222"/>
      <c r="C120" s="230"/>
      <c r="D120" s="234"/>
    </row>
    <row r="121" spans="1:4" ht="12.75">
      <c r="A121" s="223"/>
      <c r="B121" s="222"/>
      <c r="C121" s="230"/>
      <c r="D121" s="234"/>
    </row>
    <row r="122" spans="1:4" ht="12.75">
      <c r="A122" s="223"/>
      <c r="B122" s="222"/>
      <c r="C122" s="230"/>
      <c r="D122" s="234"/>
    </row>
    <row r="123" spans="1:4" ht="12.75">
      <c r="A123" s="223"/>
      <c r="B123" s="222"/>
      <c r="C123" s="230"/>
      <c r="D123" s="234"/>
    </row>
    <row r="124" spans="1:4" ht="12.75">
      <c r="A124" s="223"/>
      <c r="B124" s="222"/>
      <c r="C124" s="230"/>
      <c r="D124" s="234"/>
    </row>
    <row r="125" spans="1:4" ht="12.75">
      <c r="A125" s="223"/>
      <c r="B125" s="222"/>
      <c r="C125" s="230"/>
      <c r="D125" s="234"/>
    </row>
    <row r="126" spans="1:4" ht="12.75">
      <c r="A126" s="223"/>
      <c r="B126" s="222"/>
      <c r="C126" s="230"/>
      <c r="D126" s="234"/>
    </row>
    <row r="127" spans="1:4" ht="12.75">
      <c r="A127" s="223"/>
      <c r="B127" s="222"/>
      <c r="C127" s="230"/>
      <c r="D127" s="234"/>
    </row>
    <row r="128" spans="1:4" ht="12.75">
      <c r="A128" s="223"/>
      <c r="B128" s="222"/>
      <c r="C128" s="230"/>
      <c r="D128" s="234"/>
    </row>
    <row r="129" spans="1:4" ht="12.75">
      <c r="A129" s="223"/>
      <c r="B129" s="222"/>
      <c r="C129" s="230"/>
      <c r="D129" s="234"/>
    </row>
    <row r="130" spans="1:4" ht="12.75">
      <c r="A130" s="223"/>
      <c r="B130" s="222"/>
      <c r="C130" s="230"/>
      <c r="D130" s="234"/>
    </row>
    <row r="131" spans="1:4" ht="12.75">
      <c r="A131" s="223"/>
      <c r="B131" s="222"/>
      <c r="C131" s="230"/>
      <c r="D131" s="234"/>
    </row>
    <row r="132" spans="1:4" ht="12.75">
      <c r="A132" s="223"/>
      <c r="B132" s="222"/>
      <c r="C132" s="230"/>
      <c r="D132" s="234"/>
    </row>
    <row r="133" spans="1:4" ht="12.75">
      <c r="A133" s="223"/>
      <c r="B133" s="222"/>
      <c r="C133" s="230"/>
      <c r="D133" s="234"/>
    </row>
    <row r="134" spans="1:4" ht="12.75">
      <c r="A134" s="223"/>
      <c r="B134" s="222"/>
      <c r="C134" s="230"/>
      <c r="D134" s="234"/>
    </row>
    <row r="135" spans="1:4" ht="12.75">
      <c r="A135" s="223"/>
      <c r="B135" s="222"/>
      <c r="C135" s="230"/>
      <c r="D135" s="234"/>
    </row>
    <row r="136" spans="1:4" ht="12.75">
      <c r="A136" s="223"/>
      <c r="B136" s="222"/>
      <c r="C136" s="230"/>
      <c r="D136" s="234"/>
    </row>
    <row r="137" spans="1:4" ht="12.75">
      <c r="A137" s="223"/>
      <c r="B137" s="222"/>
      <c r="C137" s="230"/>
      <c r="D137" s="234"/>
    </row>
    <row r="138" spans="1:4" ht="12.75">
      <c r="A138" s="223"/>
      <c r="B138" s="222"/>
      <c r="C138" s="230"/>
      <c r="D138" s="234"/>
    </row>
    <row r="139" spans="1:4" ht="12.75">
      <c r="A139" s="223"/>
      <c r="B139" s="222"/>
      <c r="C139" s="230"/>
      <c r="D139" s="234"/>
    </row>
    <row r="140" spans="1:4" ht="12.75">
      <c r="A140" s="223"/>
      <c r="B140" s="222"/>
      <c r="C140" s="230"/>
      <c r="D140" s="234"/>
    </row>
    <row r="141" spans="1:4" ht="12.75">
      <c r="A141" s="223"/>
      <c r="B141" s="222"/>
      <c r="C141" s="230"/>
      <c r="D141" s="234"/>
    </row>
    <row r="142" spans="1:4" ht="12.75">
      <c r="A142" s="223"/>
      <c r="B142" s="222"/>
      <c r="C142" s="230"/>
      <c r="D142" s="234"/>
    </row>
    <row r="143" spans="1:4" ht="12.75">
      <c r="A143" s="223"/>
      <c r="B143" s="222"/>
      <c r="C143" s="230"/>
      <c r="D143" s="234"/>
    </row>
    <row r="144" spans="1:4" ht="12.75">
      <c r="A144" s="223"/>
      <c r="B144" s="222"/>
      <c r="C144" s="230"/>
      <c r="D144" s="234"/>
    </row>
    <row r="145" spans="1:4" ht="12.75">
      <c r="A145" s="223"/>
      <c r="B145" s="222"/>
      <c r="C145" s="230"/>
      <c r="D145" s="234"/>
    </row>
    <row r="146" spans="1:4" ht="12.75">
      <c r="A146" s="223"/>
      <c r="B146" s="222"/>
      <c r="C146" s="230"/>
      <c r="D146" s="234"/>
    </row>
    <row r="147" spans="1:4" ht="12.75">
      <c r="A147" s="223"/>
      <c r="B147" s="222"/>
      <c r="C147" s="230"/>
      <c r="D147" s="234"/>
    </row>
    <row r="148" spans="1:4" ht="12.75">
      <c r="A148" s="223"/>
      <c r="B148" s="222"/>
      <c r="C148" s="230"/>
      <c r="D148" s="234"/>
    </row>
    <row r="149" spans="1:4" ht="12.75">
      <c r="A149" s="223"/>
      <c r="B149" s="222"/>
      <c r="C149" s="230"/>
      <c r="D149" s="234"/>
    </row>
    <row r="150" spans="1:4" ht="12.75">
      <c r="A150" s="223"/>
      <c r="B150" s="222"/>
      <c r="C150" s="230"/>
      <c r="D150" s="234"/>
    </row>
    <row r="151" spans="1:4" ht="12.75">
      <c r="A151" s="223"/>
      <c r="B151" s="222"/>
      <c r="C151" s="230"/>
      <c r="D151" s="234"/>
    </row>
    <row r="152" spans="1:4" ht="12.75">
      <c r="A152" s="223"/>
      <c r="B152" s="222"/>
      <c r="C152" s="230"/>
      <c r="D152" s="234"/>
    </row>
    <row r="153" spans="1:4" ht="12.75">
      <c r="A153" s="223"/>
      <c r="B153" s="222"/>
      <c r="C153" s="230"/>
      <c r="D153" s="234"/>
    </row>
    <row r="154" spans="1:4" ht="12.75">
      <c r="A154" s="223"/>
      <c r="B154" s="222"/>
      <c r="C154" s="230"/>
      <c r="D154" s="234"/>
    </row>
    <row r="155" spans="1:4" ht="12.75">
      <c r="A155" s="223"/>
      <c r="B155" s="222"/>
      <c r="C155" s="230"/>
      <c r="D155" s="234"/>
    </row>
    <row r="156" spans="1:4" ht="12.75">
      <c r="A156" s="223"/>
      <c r="B156" s="222"/>
      <c r="C156" s="230"/>
      <c r="D156" s="234"/>
    </row>
    <row r="157" spans="1:4" ht="12.75">
      <c r="A157" s="223"/>
      <c r="B157" s="222"/>
      <c r="C157" s="230"/>
      <c r="D157" s="234"/>
    </row>
    <row r="158" spans="1:4" ht="12.75">
      <c r="A158" s="223"/>
      <c r="B158" s="222"/>
      <c r="C158" s="230"/>
      <c r="D158" s="234"/>
    </row>
    <row r="159" spans="1:4" ht="12.75">
      <c r="A159" s="223"/>
      <c r="B159" s="222"/>
      <c r="C159" s="230"/>
      <c r="D159" s="234"/>
    </row>
    <row r="160" spans="1:4" ht="12.75">
      <c r="A160" s="223"/>
      <c r="B160" s="222"/>
      <c r="C160" s="230"/>
      <c r="D160" s="234"/>
    </row>
    <row r="161" spans="1:4" ht="12.75">
      <c r="A161" s="223"/>
      <c r="B161" s="222"/>
      <c r="C161" s="230"/>
      <c r="D161" s="234"/>
    </row>
    <row r="162" spans="1:4" ht="12.75">
      <c r="A162" s="223"/>
      <c r="B162" s="222"/>
      <c r="C162" s="230"/>
      <c r="D162" s="234"/>
    </row>
    <row r="163" spans="1:4" ht="12.75">
      <c r="A163" s="223"/>
      <c r="B163" s="222"/>
      <c r="C163" s="230"/>
      <c r="D163" s="234"/>
    </row>
    <row r="164" spans="1:4" ht="12.75">
      <c r="A164" s="223"/>
      <c r="B164" s="222"/>
      <c r="C164" s="230"/>
      <c r="D164" s="234"/>
    </row>
    <row r="165" spans="1:4" ht="12.75">
      <c r="A165" s="223"/>
      <c r="B165" s="222"/>
      <c r="C165" s="230"/>
      <c r="D165" s="234"/>
    </row>
    <row r="166" spans="1:4" ht="12.75">
      <c r="A166" s="223"/>
      <c r="B166" s="222"/>
      <c r="C166" s="230"/>
      <c r="D166" s="234"/>
    </row>
    <row r="167" spans="1:4" ht="12.75">
      <c r="A167" s="223"/>
      <c r="B167" s="222"/>
      <c r="C167" s="230"/>
      <c r="D167" s="234"/>
    </row>
    <row r="168" spans="1:4" ht="12.75">
      <c r="A168" s="223"/>
      <c r="B168" s="222"/>
      <c r="C168" s="230"/>
      <c r="D168" s="234"/>
    </row>
    <row r="169" spans="1:4" ht="12.75">
      <c r="A169" s="223"/>
      <c r="B169" s="222"/>
      <c r="C169" s="230"/>
      <c r="D169" s="234"/>
    </row>
    <row r="170" spans="1:4" ht="12.75">
      <c r="A170" s="223"/>
      <c r="B170" s="222"/>
      <c r="C170" s="230"/>
      <c r="D170" s="234"/>
    </row>
    <row r="171" spans="1:4" ht="12.75">
      <c r="A171" s="223"/>
      <c r="B171" s="222"/>
      <c r="C171" s="230"/>
      <c r="D171" s="234"/>
    </row>
    <row r="172" spans="1:4" ht="12.75">
      <c r="A172" s="223"/>
      <c r="B172" s="222"/>
      <c r="C172" s="230"/>
      <c r="D172" s="234"/>
    </row>
    <row r="173" spans="1:4" ht="12.75">
      <c r="A173" s="223"/>
      <c r="B173" s="222"/>
      <c r="C173" s="230"/>
      <c r="D173" s="234"/>
    </row>
    <row r="174" spans="1:4" ht="12.75">
      <c r="A174" s="223"/>
      <c r="B174" s="222"/>
      <c r="C174" s="230"/>
      <c r="D174" s="234"/>
    </row>
    <row r="175" spans="1:4" ht="12.75">
      <c r="A175" s="223"/>
      <c r="B175" s="222"/>
      <c r="C175" s="230"/>
      <c r="D175" s="234"/>
    </row>
    <row r="176" spans="1:4" ht="12.75">
      <c r="A176" s="223"/>
      <c r="B176" s="222"/>
      <c r="C176" s="230"/>
      <c r="D176" s="234"/>
    </row>
    <row r="177" spans="1:4" ht="12.75">
      <c r="A177" s="223"/>
      <c r="B177" s="222"/>
      <c r="C177" s="230"/>
      <c r="D177" s="234"/>
    </row>
    <row r="178" spans="1:4" ht="12.75">
      <c r="A178" s="223"/>
      <c r="B178" s="222"/>
      <c r="C178" s="230"/>
      <c r="D178" s="234"/>
    </row>
    <row r="179" spans="1:4" ht="12.75">
      <c r="A179" s="223"/>
      <c r="B179" s="222"/>
      <c r="C179" s="230"/>
      <c r="D179" s="234"/>
    </row>
    <row r="180" spans="1:4" ht="12.75">
      <c r="A180" s="223"/>
      <c r="B180" s="222"/>
      <c r="C180" s="230"/>
      <c r="D180" s="234"/>
    </row>
    <row r="181" spans="1:4" ht="12.75">
      <c r="A181" s="223"/>
      <c r="B181" s="222"/>
      <c r="C181" s="230"/>
      <c r="D181" s="234"/>
    </row>
    <row r="182" spans="1:4" ht="12.75">
      <c r="A182" s="223"/>
      <c r="B182" s="222"/>
      <c r="C182" s="230"/>
      <c r="D182" s="234"/>
    </row>
    <row r="183" spans="1:4" ht="12.75">
      <c r="A183" s="223"/>
      <c r="B183" s="222"/>
      <c r="C183" s="230"/>
      <c r="D183" s="234"/>
    </row>
    <row r="184" spans="1:4" ht="12.75">
      <c r="A184" s="223"/>
      <c r="B184" s="222"/>
      <c r="C184" s="230"/>
      <c r="D184" s="234"/>
    </row>
    <row r="185" spans="1:4" ht="12.75">
      <c r="A185" s="223"/>
      <c r="B185" s="222"/>
      <c r="C185" s="230"/>
      <c r="D185" s="234"/>
    </row>
    <row r="186" spans="1:4" ht="12.75">
      <c r="A186" s="223"/>
      <c r="B186" s="222"/>
      <c r="C186" s="230"/>
      <c r="D186" s="234"/>
    </row>
    <row r="187" spans="1:4" ht="12.75">
      <c r="A187" s="223"/>
      <c r="B187" s="222"/>
      <c r="C187" s="230"/>
      <c r="D187" s="234"/>
    </row>
    <row r="188" spans="1:4" ht="12.75">
      <c r="A188" s="223"/>
      <c r="B188" s="222"/>
      <c r="C188" s="230"/>
      <c r="D188" s="234"/>
    </row>
    <row r="189" spans="1:4" ht="12.75">
      <c r="A189" s="223"/>
      <c r="B189" s="222"/>
      <c r="C189" s="230"/>
      <c r="D189" s="234"/>
    </row>
    <row r="190" spans="1:4" ht="12.75">
      <c r="A190" s="223"/>
      <c r="B190" s="222"/>
      <c r="C190" s="230"/>
      <c r="D190" s="234"/>
    </row>
    <row r="191" spans="1:4" ht="12.75">
      <c r="A191" s="223"/>
      <c r="B191" s="222"/>
      <c r="C191" s="230"/>
      <c r="D191" s="234"/>
    </row>
    <row r="192" spans="1:4" ht="12.75">
      <c r="A192" s="223"/>
      <c r="B192" s="222"/>
      <c r="C192" s="230"/>
      <c r="D192" s="234"/>
    </row>
    <row r="193" spans="1:4" ht="12.75">
      <c r="A193" s="223"/>
      <c r="B193" s="222"/>
      <c r="C193" s="230"/>
      <c r="D193" s="234"/>
    </row>
    <row r="194" spans="1:4" ht="12.75">
      <c r="A194" s="223"/>
      <c r="B194" s="222"/>
      <c r="C194" s="230"/>
      <c r="D194" s="234"/>
    </row>
    <row r="195" spans="1:4" ht="12.75">
      <c r="A195" s="223"/>
      <c r="B195" s="222"/>
      <c r="C195" s="230"/>
      <c r="D195" s="234"/>
    </row>
    <row r="196" spans="1:4" ht="12.75">
      <c r="A196" s="223"/>
      <c r="B196" s="222"/>
      <c r="C196" s="230"/>
      <c r="D196" s="234"/>
    </row>
    <row r="197" spans="1:4" ht="12.75">
      <c r="A197" s="223"/>
      <c r="B197" s="222"/>
      <c r="C197" s="230"/>
      <c r="D197" s="234"/>
    </row>
    <row r="198" spans="1:4" ht="12.75">
      <c r="A198" s="223"/>
      <c r="B198" s="222"/>
      <c r="C198" s="230"/>
      <c r="D198" s="234"/>
    </row>
    <row r="199" spans="1:4" ht="12.75">
      <c r="A199" s="223"/>
      <c r="B199" s="222"/>
      <c r="C199" s="230"/>
      <c r="D199" s="234"/>
    </row>
    <row r="200" spans="1:4" ht="12.75">
      <c r="A200" s="223"/>
      <c r="B200" s="222"/>
      <c r="C200" s="230"/>
      <c r="D200" s="234"/>
    </row>
    <row r="201" spans="1:4" ht="12.75">
      <c r="A201" s="223"/>
      <c r="B201" s="222"/>
      <c r="C201" s="230"/>
      <c r="D201" s="234"/>
    </row>
    <row r="202" spans="1:4" ht="12.75">
      <c r="A202" s="223"/>
      <c r="B202" s="222"/>
      <c r="C202" s="230"/>
      <c r="D202" s="234"/>
    </row>
    <row r="203" spans="1:4" ht="12.75">
      <c r="A203" s="223"/>
      <c r="B203" s="222"/>
      <c r="C203" s="230"/>
      <c r="D203" s="234"/>
    </row>
    <row r="204" spans="1:4" ht="12.75">
      <c r="A204" s="223"/>
      <c r="B204" s="222"/>
      <c r="C204" s="230"/>
      <c r="D204" s="234"/>
    </row>
    <row r="205" spans="1:4" ht="12.75">
      <c r="A205" s="223"/>
      <c r="B205" s="222"/>
      <c r="C205" s="230"/>
      <c r="D205" s="234"/>
    </row>
    <row r="206" spans="1:4" ht="12.75">
      <c r="A206" s="223"/>
      <c r="B206" s="222"/>
      <c r="C206" s="230"/>
      <c r="D206" s="234"/>
    </row>
    <row r="207" spans="1:4" ht="12.75">
      <c r="A207" s="223"/>
      <c r="B207" s="222"/>
      <c r="C207" s="230"/>
      <c r="D207" s="234"/>
    </row>
    <row r="208" spans="1:4" ht="12.75">
      <c r="A208" s="223"/>
      <c r="B208" s="222"/>
      <c r="C208" s="230"/>
      <c r="D208" s="234"/>
    </row>
    <row r="209" spans="1:4" ht="12.75">
      <c r="A209" s="223"/>
      <c r="B209" s="222"/>
      <c r="C209" s="230"/>
      <c r="D209" s="234"/>
    </row>
    <row r="210" spans="1:4" ht="12.75">
      <c r="A210" s="223"/>
      <c r="B210" s="222"/>
      <c r="C210" s="230"/>
      <c r="D210" s="234"/>
    </row>
    <row r="211" spans="1:4" ht="12.75">
      <c r="A211" s="223"/>
      <c r="B211" s="222"/>
      <c r="C211" s="230"/>
      <c r="D211" s="234"/>
    </row>
    <row r="212" spans="1:4" ht="12.75">
      <c r="A212" s="223"/>
      <c r="B212" s="222"/>
      <c r="C212" s="230"/>
      <c r="D212" s="234"/>
    </row>
    <row r="213" spans="1:4" ht="12.75">
      <c r="A213" s="223"/>
      <c r="B213" s="222"/>
      <c r="C213" s="230"/>
      <c r="D213" s="234"/>
    </row>
    <row r="214" spans="1:4" ht="12.75">
      <c r="A214" s="223"/>
      <c r="B214" s="222"/>
      <c r="C214" s="230"/>
      <c r="D214" s="234"/>
    </row>
    <row r="215" spans="1:4" ht="12.75">
      <c r="A215" s="223"/>
      <c r="B215" s="222"/>
      <c r="C215" s="230"/>
      <c r="D215" s="234"/>
    </row>
    <row r="216" spans="1:4" ht="12.75">
      <c r="A216" s="223"/>
      <c r="B216" s="222"/>
      <c r="C216" s="230"/>
      <c r="D216" s="234"/>
    </row>
    <row r="217" spans="1:4" ht="12.75">
      <c r="A217" s="223"/>
      <c r="B217" s="222"/>
      <c r="C217" s="230"/>
      <c r="D217" s="234"/>
    </row>
    <row r="218" spans="1:4" ht="12.75">
      <c r="A218" s="223"/>
      <c r="B218" s="222"/>
      <c r="C218" s="230"/>
      <c r="D218" s="234"/>
    </row>
    <row r="219" spans="1:4" ht="12.75">
      <c r="A219" s="223"/>
      <c r="B219" s="222"/>
      <c r="C219" s="230"/>
      <c r="D219" s="234"/>
    </row>
    <row r="220" spans="1:4" ht="12.75">
      <c r="A220" s="223"/>
      <c r="B220" s="222"/>
      <c r="C220" s="230"/>
      <c r="D220" s="234"/>
    </row>
    <row r="221" spans="1:4" ht="12.75">
      <c r="A221" s="223"/>
      <c r="B221" s="222"/>
      <c r="C221" s="230"/>
      <c r="D221" s="234"/>
    </row>
    <row r="222" spans="1:4" ht="12.75">
      <c r="A222" s="223"/>
      <c r="B222" s="222"/>
      <c r="C222" s="230"/>
      <c r="D222" s="234"/>
    </row>
    <row r="223" spans="1:4" ht="12.75">
      <c r="A223" s="223"/>
      <c r="B223" s="222"/>
      <c r="C223" s="230"/>
      <c r="D223" s="234"/>
    </row>
    <row r="224" spans="1:4" ht="12.75">
      <c r="A224" s="223"/>
      <c r="B224" s="222"/>
      <c r="C224" s="230"/>
      <c r="D224" s="234"/>
    </row>
    <row r="225" spans="1:4" ht="12.75">
      <c r="A225" s="223"/>
      <c r="B225" s="222"/>
      <c r="C225" s="230"/>
      <c r="D225" s="234"/>
    </row>
    <row r="226" spans="1:4" ht="12.75">
      <c r="A226" s="223"/>
      <c r="B226" s="222"/>
      <c r="C226" s="230"/>
      <c r="D226" s="234"/>
    </row>
    <row r="227" spans="1:4" ht="12.75">
      <c r="A227" s="223"/>
      <c r="B227" s="222"/>
      <c r="C227" s="230"/>
      <c r="D227" s="234"/>
    </row>
    <row r="228" spans="1:4" ht="12.75">
      <c r="A228" s="223"/>
      <c r="B228" s="222"/>
      <c r="C228" s="230"/>
      <c r="D228" s="234"/>
    </row>
    <row r="229" spans="1:4" ht="12.75">
      <c r="A229" s="223"/>
      <c r="B229" s="222"/>
      <c r="C229" s="230"/>
      <c r="D229" s="234"/>
    </row>
    <row r="230" spans="1:4" ht="12.75">
      <c r="A230" s="223"/>
      <c r="B230" s="222"/>
      <c r="C230" s="230"/>
      <c r="D230" s="234"/>
    </row>
    <row r="231" spans="1:4" ht="12.75">
      <c r="A231" s="223"/>
      <c r="B231" s="222"/>
      <c r="C231" s="230"/>
      <c r="D231" s="234"/>
    </row>
    <row r="232" spans="1:4" ht="12.75">
      <c r="A232" s="223"/>
      <c r="B232" s="222"/>
      <c r="C232" s="230"/>
      <c r="D232" s="234"/>
    </row>
    <row r="233" spans="1:4" ht="12.75">
      <c r="A233" s="223"/>
      <c r="B233" s="222"/>
      <c r="C233" s="230"/>
      <c r="D233" s="234"/>
    </row>
    <row r="234" spans="1:4" ht="12.75">
      <c r="A234" s="223"/>
      <c r="B234" s="222"/>
      <c r="C234" s="230"/>
      <c r="D234" s="234"/>
    </row>
    <row r="235" spans="1:4" ht="12.75">
      <c r="A235" s="223"/>
      <c r="B235" s="222"/>
      <c r="C235" s="230"/>
      <c r="D235" s="234"/>
    </row>
    <row r="236" spans="1:4" ht="12.75">
      <c r="A236" s="223"/>
      <c r="B236" s="222"/>
      <c r="C236" s="230"/>
      <c r="D236" s="234"/>
    </row>
    <row r="237" spans="1:4" ht="12.75">
      <c r="A237" s="223"/>
      <c r="B237" s="222"/>
      <c r="C237" s="230"/>
      <c r="D237" s="234"/>
    </row>
    <row r="238" spans="1:4" ht="12.75">
      <c r="A238" s="223"/>
      <c r="B238" s="222"/>
      <c r="C238" s="230"/>
      <c r="D238" s="234"/>
    </row>
    <row r="239" spans="1:4" ht="12.75">
      <c r="A239" s="223"/>
      <c r="B239" s="222"/>
      <c r="C239" s="230"/>
      <c r="D239" s="234"/>
    </row>
    <row r="240" spans="1:4" ht="12.75">
      <c r="A240" s="223"/>
      <c r="B240" s="222"/>
      <c r="C240" s="230"/>
      <c r="D240" s="234"/>
    </row>
    <row r="241" spans="1:4" ht="12.75">
      <c r="A241" s="223"/>
      <c r="B241" s="222"/>
      <c r="C241" s="230"/>
      <c r="D241" s="234"/>
    </row>
    <row r="242" spans="1:4" ht="12.75">
      <c r="A242" s="223"/>
      <c r="B242" s="222"/>
      <c r="C242" s="230"/>
      <c r="D242" s="234"/>
    </row>
    <row r="243" spans="1:4" ht="12.75">
      <c r="A243" s="223"/>
      <c r="B243" s="222"/>
      <c r="C243" s="230"/>
      <c r="D243" s="234"/>
    </row>
    <row r="244" spans="1:4" ht="12.75">
      <c r="A244" s="223"/>
      <c r="B244" s="222"/>
      <c r="C244" s="230"/>
      <c r="D244" s="234"/>
    </row>
    <row r="245" spans="1:4" ht="12.75">
      <c r="A245" s="223"/>
      <c r="B245" s="222"/>
      <c r="C245" s="230"/>
      <c r="D245" s="234"/>
    </row>
    <row r="246" spans="1:4" ht="12.75">
      <c r="A246" s="223"/>
      <c r="B246" s="222"/>
      <c r="C246" s="230"/>
      <c r="D246" s="234"/>
    </row>
    <row r="247" spans="1:4" ht="12.75">
      <c r="A247" s="223"/>
      <c r="B247" s="222"/>
      <c r="C247" s="230"/>
      <c r="D247" s="234"/>
    </row>
    <row r="248" spans="1:4" ht="12.75">
      <c r="A248" s="223"/>
      <c r="B248" s="222"/>
      <c r="C248" s="230"/>
      <c r="D248" s="234"/>
    </row>
    <row r="249" spans="1:4" ht="12.75">
      <c r="A249" s="223"/>
      <c r="B249" s="222"/>
      <c r="C249" s="230"/>
      <c r="D249" s="234"/>
    </row>
    <row r="250" spans="1:4" ht="12.75">
      <c r="A250" s="223"/>
      <c r="B250" s="222"/>
      <c r="C250" s="230"/>
      <c r="D250" s="234"/>
    </row>
    <row r="251" spans="1:4" ht="12.75">
      <c r="A251" s="223"/>
      <c r="B251" s="222"/>
      <c r="C251" s="230"/>
      <c r="D251" s="234"/>
    </row>
    <row r="252" spans="1:4" ht="12.75">
      <c r="A252" s="223"/>
      <c r="B252" s="222"/>
      <c r="C252" s="230"/>
      <c r="D252" s="234"/>
    </row>
    <row r="253" spans="1:4" ht="12.75">
      <c r="A253" s="223"/>
      <c r="B253" s="222"/>
      <c r="C253" s="230"/>
      <c r="D253" s="234"/>
    </row>
    <row r="254" spans="1:4" ht="12.75">
      <c r="A254" s="223"/>
      <c r="B254" s="222"/>
      <c r="C254" s="230"/>
      <c r="D254" s="234"/>
    </row>
    <row r="255" spans="1:4" ht="12.75">
      <c r="A255" s="223"/>
      <c r="B255" s="222"/>
      <c r="C255" s="230"/>
      <c r="D255" s="234"/>
    </row>
    <row r="256" spans="1:4" ht="12.75">
      <c r="A256" s="223"/>
      <c r="B256" s="222"/>
      <c r="C256" s="230"/>
      <c r="D256" s="234"/>
    </row>
    <row r="257" spans="1:4" ht="12.75">
      <c r="A257" s="223"/>
      <c r="B257" s="222"/>
      <c r="C257" s="230"/>
      <c r="D257" s="234"/>
    </row>
    <row r="258" spans="1:4" ht="12.75">
      <c r="A258" s="223"/>
      <c r="B258" s="222"/>
      <c r="C258" s="230"/>
      <c r="D258" s="234"/>
    </row>
    <row r="259" spans="1:4" ht="12.75">
      <c r="A259" s="223"/>
      <c r="B259" s="222"/>
      <c r="C259" s="230"/>
      <c r="D259" s="234"/>
    </row>
    <row r="260" spans="1:4" ht="12.75">
      <c r="A260" s="223"/>
      <c r="B260" s="222"/>
      <c r="C260" s="230"/>
      <c r="D260" s="234"/>
    </row>
    <row r="261" spans="1:4" ht="12.75">
      <c r="A261" s="223"/>
      <c r="B261" s="222"/>
      <c r="C261" s="230"/>
      <c r="D261" s="234"/>
    </row>
    <row r="262" spans="1:4" ht="12.75">
      <c r="A262" s="223"/>
      <c r="B262" s="222"/>
      <c r="C262" s="230"/>
      <c r="D262" s="234"/>
    </row>
    <row r="263" spans="1:4" ht="12.75">
      <c r="A263" s="223"/>
      <c r="B263" s="222"/>
      <c r="C263" s="230"/>
      <c r="D263" s="234"/>
    </row>
    <row r="264" spans="1:4" ht="12.75">
      <c r="A264" s="223"/>
      <c r="B264" s="222"/>
      <c r="C264" s="230"/>
      <c r="D264" s="234"/>
    </row>
    <row r="265" spans="1:4" ht="12.75">
      <c r="A265" s="223"/>
      <c r="B265" s="222"/>
      <c r="C265" s="230"/>
      <c r="D265" s="234"/>
    </row>
    <row r="266" spans="1:4" ht="12.75">
      <c r="A266" s="223"/>
      <c r="B266" s="222"/>
      <c r="C266" s="230"/>
      <c r="D266" s="234"/>
    </row>
    <row r="267" spans="1:4" ht="12.75">
      <c r="A267" s="223"/>
      <c r="B267" s="222"/>
      <c r="C267" s="230"/>
      <c r="D267" s="234"/>
    </row>
    <row r="268" spans="1:4" ht="12.75">
      <c r="A268" s="223"/>
      <c r="B268" s="222"/>
      <c r="C268" s="230"/>
      <c r="D268" s="234"/>
    </row>
    <row r="269" spans="1:4" ht="12.75">
      <c r="A269" s="223"/>
      <c r="B269" s="222"/>
      <c r="C269" s="230"/>
      <c r="D269" s="234"/>
    </row>
    <row r="270" spans="1:4" ht="12.75">
      <c r="A270" s="223"/>
      <c r="B270" s="222"/>
      <c r="C270" s="230"/>
      <c r="D270" s="234"/>
    </row>
    <row r="271" spans="1:4" ht="12.75">
      <c r="A271" s="223"/>
      <c r="B271" s="222"/>
      <c r="C271" s="230"/>
      <c r="D271" s="234"/>
    </row>
    <row r="272" spans="1:4" ht="12.75">
      <c r="A272" s="223"/>
      <c r="B272" s="222"/>
      <c r="C272" s="230"/>
      <c r="D272" s="234"/>
    </row>
    <row r="273" spans="1:4" ht="12.75">
      <c r="A273" s="223"/>
      <c r="B273" s="222"/>
      <c r="C273" s="230"/>
      <c r="D273" s="234"/>
    </row>
    <row r="274" spans="1:4" ht="12.75">
      <c r="A274" s="223"/>
      <c r="B274" s="222"/>
      <c r="C274" s="230"/>
      <c r="D274" s="234"/>
    </row>
    <row r="275" spans="1:4" ht="12.75">
      <c r="A275" s="223"/>
      <c r="B275" s="222"/>
      <c r="C275" s="230"/>
      <c r="D275" s="234"/>
    </row>
    <row r="276" spans="1:4" ht="12.75">
      <c r="A276" s="223"/>
      <c r="B276" s="222"/>
      <c r="C276" s="230"/>
      <c r="D276" s="234"/>
    </row>
    <row r="277" spans="1:4" ht="12.75">
      <c r="A277" s="223"/>
      <c r="B277" s="222"/>
      <c r="C277" s="230"/>
      <c r="D277" s="234"/>
    </row>
    <row r="278" spans="1:4" ht="12.75">
      <c r="A278" s="223"/>
      <c r="B278" s="222"/>
      <c r="C278" s="230"/>
      <c r="D278" s="234"/>
    </row>
    <row r="279" spans="1:4" ht="12.75">
      <c r="A279" s="223"/>
      <c r="B279" s="222"/>
      <c r="C279" s="230"/>
      <c r="D279" s="234"/>
    </row>
    <row r="280" spans="1:4" ht="12.75">
      <c r="A280" s="223"/>
      <c r="B280" s="222"/>
      <c r="C280" s="230"/>
      <c r="D280" s="234"/>
    </row>
    <row r="281" spans="1:4" ht="12.75">
      <c r="A281" s="223"/>
      <c r="B281" s="222"/>
      <c r="C281" s="230"/>
      <c r="D281" s="234"/>
    </row>
    <row r="282" spans="1:4" ht="12.75">
      <c r="A282" s="223"/>
      <c r="B282" s="222"/>
      <c r="C282" s="230"/>
      <c r="D282" s="234"/>
    </row>
    <row r="283" spans="1:4" ht="12.75">
      <c r="A283" s="223"/>
      <c r="B283" s="222"/>
      <c r="C283" s="230"/>
      <c r="D283" s="234"/>
    </row>
    <row r="284" spans="1:4" ht="12.75">
      <c r="A284" s="223"/>
      <c r="B284" s="222"/>
      <c r="C284" s="230"/>
      <c r="D284" s="234"/>
    </row>
    <row r="285" spans="1:4" ht="12.75">
      <c r="A285" s="223"/>
      <c r="B285" s="222"/>
      <c r="C285" s="230"/>
      <c r="D285" s="234"/>
    </row>
    <row r="286" spans="1:4" ht="12.75">
      <c r="A286" s="223"/>
      <c r="B286" s="222"/>
      <c r="C286" s="230"/>
      <c r="D286" s="234"/>
    </row>
    <row r="287" spans="1:4" ht="12.75">
      <c r="A287" s="223"/>
      <c r="B287" s="222"/>
      <c r="C287" s="230"/>
      <c r="D287" s="234"/>
    </row>
    <row r="288" spans="1:4" ht="12.75">
      <c r="A288" s="223"/>
      <c r="B288" s="222"/>
      <c r="C288" s="230"/>
      <c r="D288" s="234"/>
    </row>
    <row r="289" spans="1:4" ht="12.75">
      <c r="A289" s="223"/>
      <c r="B289" s="222"/>
      <c r="C289" s="230"/>
      <c r="D289" s="234"/>
    </row>
    <row r="290" spans="1:4" ht="12.75">
      <c r="A290" s="223"/>
      <c r="B290" s="222"/>
      <c r="C290" s="230"/>
      <c r="D290" s="234"/>
    </row>
    <row r="291" spans="1:4" ht="12.75">
      <c r="A291" s="223"/>
      <c r="B291" s="222"/>
      <c r="C291" s="230"/>
      <c r="D291" s="234"/>
    </row>
    <row r="292" spans="1:4" ht="12.75">
      <c r="A292" s="223"/>
      <c r="B292" s="222"/>
      <c r="C292" s="230"/>
      <c r="D292" s="234"/>
    </row>
    <row r="293" spans="1:4" ht="12.75">
      <c r="A293" s="223"/>
      <c r="B293" s="222"/>
      <c r="C293" s="230"/>
      <c r="D293" s="234"/>
    </row>
    <row r="294" spans="1:4" ht="12.75">
      <c r="A294" s="223"/>
      <c r="B294" s="222"/>
      <c r="C294" s="230"/>
      <c r="D294" s="234"/>
    </row>
    <row r="295" spans="1:4" ht="12.75">
      <c r="A295" s="223"/>
      <c r="B295" s="222"/>
      <c r="C295" s="230"/>
      <c r="D295" s="234"/>
    </row>
    <row r="296" spans="1:4" ht="12.75">
      <c r="A296" s="223"/>
      <c r="B296" s="222"/>
      <c r="C296" s="230"/>
      <c r="D296" s="234"/>
    </row>
    <row r="297" spans="1:4" ht="12.75">
      <c r="A297" s="223"/>
      <c r="B297" s="222"/>
      <c r="C297" s="230"/>
      <c r="D297" s="234"/>
    </row>
    <row r="298" spans="1:4" ht="12.75">
      <c r="A298" s="223"/>
      <c r="B298" s="222"/>
      <c r="C298" s="230"/>
      <c r="D298" s="234"/>
    </row>
    <row r="299" spans="1:4" ht="12.75">
      <c r="A299" s="223"/>
      <c r="B299" s="222"/>
      <c r="C299" s="230"/>
      <c r="D299" s="234"/>
    </row>
    <row r="300" spans="1:4" ht="12.75">
      <c r="A300" s="223"/>
      <c r="B300" s="222"/>
      <c r="C300" s="230"/>
      <c r="D300" s="234"/>
    </row>
    <row r="301" spans="1:4" ht="12.75">
      <c r="A301" s="223"/>
      <c r="B301" s="222"/>
      <c r="C301" s="230"/>
      <c r="D301" s="234"/>
    </row>
    <row r="302" spans="1:4" ht="12.75">
      <c r="A302" s="223"/>
      <c r="B302" s="222"/>
      <c r="C302" s="230"/>
      <c r="D302" s="234"/>
    </row>
    <row r="303" spans="1:4" ht="12.75">
      <c r="A303" s="223"/>
      <c r="B303" s="222"/>
      <c r="C303" s="230"/>
      <c r="D303" s="234"/>
    </row>
    <row r="304" spans="1:4" ht="12.75">
      <c r="A304" s="223"/>
      <c r="B304" s="222"/>
      <c r="C304" s="230"/>
      <c r="D304" s="234"/>
    </row>
    <row r="305" spans="1:4" ht="12.75">
      <c r="A305" s="223"/>
      <c r="B305" s="222"/>
      <c r="C305" s="230"/>
      <c r="D305" s="234"/>
    </row>
    <row r="306" spans="1:4" ht="12.75">
      <c r="A306" s="223"/>
      <c r="B306" s="222"/>
      <c r="C306" s="230"/>
      <c r="D306" s="234"/>
    </row>
    <row r="307" spans="1:4" ht="12.75">
      <c r="A307" s="223"/>
      <c r="B307" s="222"/>
      <c r="C307" s="230"/>
      <c r="D307" s="234"/>
    </row>
    <row r="308" spans="1:4" ht="12.75">
      <c r="A308" s="223"/>
      <c r="B308" s="222"/>
      <c r="C308" s="230"/>
      <c r="D308" s="234"/>
    </row>
    <row r="309" spans="1:4" ht="12.75">
      <c r="A309" s="223"/>
      <c r="B309" s="222"/>
      <c r="C309" s="230"/>
      <c r="D309" s="234"/>
    </row>
    <row r="310" spans="1:4" ht="12.75">
      <c r="A310" s="223"/>
      <c r="B310" s="222"/>
      <c r="C310" s="230"/>
      <c r="D310" s="234"/>
    </row>
    <row r="311" spans="1:4" ht="12.75">
      <c r="A311" s="223"/>
      <c r="B311" s="222"/>
      <c r="C311" s="230"/>
      <c r="D311" s="234"/>
    </row>
    <row r="312" spans="1:4" ht="12.75">
      <c r="A312" s="223"/>
      <c r="B312" s="222"/>
      <c r="C312" s="230"/>
      <c r="D312" s="234"/>
    </row>
    <row r="313" spans="1:4" ht="12.75">
      <c r="A313" s="223"/>
      <c r="B313" s="222"/>
      <c r="C313" s="230"/>
      <c r="D313" s="234"/>
    </row>
    <row r="314" spans="1:4" ht="12.75">
      <c r="A314" s="223"/>
      <c r="B314" s="222"/>
      <c r="C314" s="230"/>
      <c r="D314" s="234"/>
    </row>
    <row r="315" spans="1:4" ht="12.75">
      <c r="A315" s="223"/>
      <c r="B315" s="222"/>
      <c r="C315" s="230"/>
      <c r="D315" s="234"/>
    </row>
    <row r="316" spans="1:4" ht="12.75">
      <c r="A316" s="223"/>
      <c r="B316" s="222"/>
      <c r="C316" s="230"/>
      <c r="D316" s="234"/>
    </row>
    <row r="317" spans="1:4" ht="12.75">
      <c r="A317" s="223"/>
      <c r="B317" s="222"/>
      <c r="C317" s="230"/>
      <c r="D317" s="234"/>
    </row>
    <row r="318" spans="1:4" ht="12.75">
      <c r="A318" s="223"/>
      <c r="B318" s="222"/>
      <c r="C318" s="230"/>
      <c r="D318" s="234"/>
    </row>
    <row r="319" spans="1:4" ht="12.75">
      <c r="A319" s="223"/>
      <c r="B319" s="222"/>
      <c r="C319" s="230"/>
      <c r="D319" s="234"/>
    </row>
    <row r="320" spans="1:4" ht="12.75">
      <c r="A320" s="223"/>
      <c r="B320" s="222"/>
      <c r="C320" s="230"/>
      <c r="D320" s="234"/>
    </row>
    <row r="321" spans="1:4" ht="12.75">
      <c r="A321" s="223"/>
      <c r="B321" s="222"/>
      <c r="C321" s="230"/>
      <c r="D321" s="234"/>
    </row>
    <row r="322" spans="1:4" ht="12.75">
      <c r="A322" s="223"/>
      <c r="B322" s="222"/>
      <c r="C322" s="230"/>
      <c r="D322" s="234"/>
    </row>
    <row r="323" spans="1:4" ht="12.75">
      <c r="A323" s="223"/>
      <c r="B323" s="222"/>
      <c r="C323" s="230"/>
      <c r="D323" s="234"/>
    </row>
    <row r="324" spans="1:4" ht="12.75">
      <c r="A324" s="223"/>
      <c r="B324" s="222"/>
      <c r="C324" s="230"/>
      <c r="D324" s="234"/>
    </row>
    <row r="325" spans="1:4" ht="12.75">
      <c r="A325" s="223"/>
      <c r="B325" s="222"/>
      <c r="C325" s="230"/>
      <c r="D325" s="234"/>
    </row>
    <row r="326" spans="1:4" ht="12.75">
      <c r="A326" s="223"/>
      <c r="B326" s="222"/>
      <c r="C326" s="230"/>
      <c r="D326" s="234"/>
    </row>
    <row r="327" spans="1:4" ht="12.75">
      <c r="A327" s="223"/>
      <c r="B327" s="222"/>
      <c r="C327" s="230"/>
      <c r="D327" s="234"/>
    </row>
    <row r="328" spans="1:4" ht="12.75">
      <c r="A328" s="223"/>
      <c r="B328" s="222"/>
      <c r="C328" s="230"/>
      <c r="D328" s="234"/>
    </row>
    <row r="329" spans="1:4" ht="12.75">
      <c r="A329" s="223"/>
      <c r="B329" s="222"/>
      <c r="C329" s="230"/>
      <c r="D329" s="234"/>
    </row>
    <row r="330" spans="1:4" ht="12.75">
      <c r="A330" s="223"/>
      <c r="B330" s="222"/>
      <c r="C330" s="230"/>
      <c r="D330" s="234"/>
    </row>
    <row r="331" spans="1:4" ht="12.75">
      <c r="A331" s="223"/>
      <c r="B331" s="222"/>
      <c r="C331" s="230"/>
      <c r="D331" s="234"/>
    </row>
    <row r="332" spans="1:4" ht="12.75">
      <c r="A332" s="223"/>
      <c r="B332" s="222"/>
      <c r="C332" s="230"/>
      <c r="D332" s="234"/>
    </row>
    <row r="333" spans="1:4" ht="12.75">
      <c r="A333" s="223"/>
      <c r="B333" s="222"/>
      <c r="C333" s="230"/>
      <c r="D333" s="234"/>
    </row>
    <row r="334" spans="1:4" ht="12.75">
      <c r="A334" s="223"/>
      <c r="B334" s="222"/>
      <c r="C334" s="230"/>
      <c r="D334" s="234"/>
    </row>
    <row r="335" spans="1:4" ht="12.75">
      <c r="A335" s="223"/>
      <c r="B335" s="222"/>
      <c r="C335" s="230"/>
      <c r="D335" s="234"/>
    </row>
    <row r="336" spans="1:4" ht="12.75">
      <c r="A336" s="223"/>
      <c r="B336" s="222"/>
      <c r="C336" s="230"/>
      <c r="D336" s="234"/>
    </row>
    <row r="337" spans="1:4" ht="12.75">
      <c r="A337" s="223"/>
      <c r="B337" s="222"/>
      <c r="C337" s="230"/>
      <c r="D337" s="234"/>
    </row>
    <row r="338" spans="1:4" ht="12.75">
      <c r="A338" s="223"/>
      <c r="B338" s="222"/>
      <c r="C338" s="230"/>
      <c r="D338" s="234"/>
    </row>
    <row r="339" spans="1:4" ht="12.75">
      <c r="A339" s="223"/>
      <c r="B339" s="222"/>
      <c r="C339" s="230"/>
      <c r="D339" s="234"/>
    </row>
    <row r="340" spans="1:4" ht="12.75">
      <c r="A340" s="223"/>
      <c r="B340" s="222"/>
      <c r="C340" s="230"/>
      <c r="D340" s="234"/>
    </row>
    <row r="341" spans="1:4" ht="12.75">
      <c r="A341" s="223"/>
      <c r="B341" s="222"/>
      <c r="C341" s="230"/>
      <c r="D341" s="234"/>
    </row>
    <row r="342" spans="1:4" ht="12.75">
      <c r="A342" s="223"/>
      <c r="B342" s="222"/>
      <c r="C342" s="230"/>
      <c r="D342" s="234"/>
    </row>
    <row r="343" spans="1:4" ht="12.75">
      <c r="A343" s="223"/>
      <c r="B343" s="222"/>
      <c r="C343" s="230"/>
      <c r="D343" s="234"/>
    </row>
    <row r="344" spans="1:4" ht="12.75">
      <c r="A344" s="223"/>
      <c r="B344" s="222"/>
      <c r="C344" s="230"/>
      <c r="D344" s="234"/>
    </row>
    <row r="345" spans="1:4" ht="12.75">
      <c r="A345" s="223"/>
      <c r="B345" s="222"/>
      <c r="C345" s="230"/>
      <c r="D345" s="234"/>
    </row>
    <row r="346" spans="1:4" ht="12.75">
      <c r="A346" s="223"/>
      <c r="B346" s="222"/>
      <c r="C346" s="230"/>
      <c r="D346" s="234"/>
    </row>
    <row r="347" spans="1:4" ht="12.75">
      <c r="A347" s="223"/>
      <c r="B347" s="222"/>
      <c r="C347" s="230"/>
      <c r="D347" s="234"/>
    </row>
    <row r="348" spans="1:4" ht="12.75">
      <c r="A348" s="223"/>
      <c r="B348" s="222"/>
      <c r="C348" s="230"/>
      <c r="D348" s="234"/>
    </row>
    <row r="349" spans="1:4" ht="12.75">
      <c r="A349" s="223"/>
      <c r="B349" s="222"/>
      <c r="C349" s="230"/>
      <c r="D349" s="234"/>
    </row>
    <row r="350" spans="1:4" ht="12.75">
      <c r="A350" s="223"/>
      <c r="B350" s="222"/>
      <c r="C350" s="230"/>
      <c r="D350" s="234"/>
    </row>
    <row r="351" spans="1:4" ht="12.75">
      <c r="A351" s="223"/>
      <c r="B351" s="222"/>
      <c r="C351" s="230"/>
      <c r="D351" s="234"/>
    </row>
    <row r="352" spans="1:4" ht="12.75">
      <c r="A352" s="223"/>
      <c r="B352" s="222"/>
      <c r="C352" s="230"/>
      <c r="D352" s="234"/>
    </row>
    <row r="353" spans="1:4" ht="12.75">
      <c r="A353" s="223"/>
      <c r="B353" s="222"/>
      <c r="C353" s="230"/>
      <c r="D353" s="234"/>
    </row>
    <row r="354" spans="1:4" ht="12.75">
      <c r="A354" s="223"/>
      <c r="B354" s="222"/>
      <c r="C354" s="230"/>
      <c r="D354" s="234"/>
    </row>
    <row r="355" spans="1:4" ht="12.75">
      <c r="A355" s="223"/>
      <c r="B355" s="222"/>
      <c r="C355" s="230"/>
      <c r="D355" s="234"/>
    </row>
    <row r="356" spans="1:4" ht="12.75">
      <c r="A356" s="223"/>
      <c r="B356" s="222"/>
      <c r="C356" s="230"/>
      <c r="D356" s="234"/>
    </row>
    <row r="357" spans="1:4" ht="12.75">
      <c r="A357" s="223"/>
      <c r="B357" s="222"/>
      <c r="C357" s="230"/>
      <c r="D357" s="234"/>
    </row>
    <row r="358" spans="1:4" ht="12.75">
      <c r="A358" s="223"/>
      <c r="B358" s="222"/>
      <c r="C358" s="230"/>
      <c r="D358" s="234"/>
    </row>
    <row r="359" spans="1:4" ht="12.75">
      <c r="A359" s="223"/>
      <c r="B359" s="222"/>
      <c r="C359" s="230"/>
      <c r="D359" s="234"/>
    </row>
    <row r="360" spans="1:4" ht="12.75">
      <c r="A360" s="223"/>
      <c r="B360" s="222"/>
      <c r="C360" s="230"/>
      <c r="D360" s="234"/>
    </row>
    <row r="361" spans="1:4" ht="12.75">
      <c r="A361" s="223"/>
      <c r="B361" s="222"/>
      <c r="C361" s="230"/>
      <c r="D361" s="234"/>
    </row>
    <row r="362" spans="1:4" ht="12.75">
      <c r="A362" s="223"/>
      <c r="B362" s="222"/>
      <c r="C362" s="230"/>
      <c r="D362" s="234"/>
    </row>
    <row r="363" spans="1:4" ht="12.75">
      <c r="A363" s="223"/>
      <c r="B363" s="222"/>
      <c r="C363" s="230"/>
      <c r="D363" s="234"/>
    </row>
    <row r="364" spans="1:4" ht="12.75">
      <c r="A364" s="223"/>
      <c r="B364" s="222"/>
      <c r="C364" s="230"/>
      <c r="D364" s="234"/>
    </row>
    <row r="365" spans="1:4" ht="12.75">
      <c r="A365" s="223"/>
      <c r="B365" s="222"/>
      <c r="C365" s="230"/>
      <c r="D365" s="234"/>
    </row>
    <row r="366" spans="1:4" ht="12.75">
      <c r="A366" s="223"/>
      <c r="B366" s="222"/>
      <c r="C366" s="230"/>
      <c r="D366" s="234"/>
    </row>
    <row r="367" spans="1:4" ht="12.75">
      <c r="A367" s="223"/>
      <c r="B367" s="222"/>
      <c r="C367" s="230"/>
      <c r="D367" s="234"/>
    </row>
    <row r="368" spans="1:4" ht="12.75">
      <c r="A368" s="223"/>
      <c r="B368" s="222"/>
      <c r="C368" s="230"/>
      <c r="D368" s="234"/>
    </row>
    <row r="369" spans="1:4" ht="12.75">
      <c r="A369" s="223"/>
      <c r="B369" s="222"/>
      <c r="C369" s="230"/>
      <c r="D369" s="234"/>
    </row>
    <row r="370" spans="1:4" ht="12.75">
      <c r="A370" s="223"/>
      <c r="B370" s="222"/>
      <c r="C370" s="230"/>
      <c r="D370" s="234"/>
    </row>
    <row r="371" spans="1:4" ht="12.75">
      <c r="A371" s="223"/>
      <c r="B371" s="222"/>
      <c r="C371" s="230"/>
      <c r="D371" s="234"/>
    </row>
    <row r="372" spans="1:4" ht="12.75">
      <c r="A372" s="223"/>
      <c r="B372" s="222"/>
      <c r="C372" s="230"/>
      <c r="D372" s="234"/>
    </row>
    <row r="373" spans="1:4" ht="12.75">
      <c r="A373" s="223"/>
      <c r="B373" s="222"/>
      <c r="C373" s="230"/>
      <c r="D373" s="234"/>
    </row>
    <row r="374" spans="1:4" ht="12.75">
      <c r="A374" s="223"/>
      <c r="B374" s="222"/>
      <c r="C374" s="230"/>
      <c r="D374" s="234"/>
    </row>
    <row r="375" spans="1:4" ht="12.75">
      <c r="A375" s="223"/>
      <c r="B375" s="222"/>
      <c r="C375" s="230"/>
      <c r="D375" s="234"/>
    </row>
    <row r="376" spans="1:4" ht="12.75">
      <c r="A376" s="223"/>
      <c r="B376" s="222"/>
      <c r="C376" s="230"/>
      <c r="D376" s="234"/>
    </row>
    <row r="377" spans="1:4" ht="12.75">
      <c r="A377" s="223"/>
      <c r="B377" s="222"/>
      <c r="C377" s="230"/>
      <c r="D377" s="234"/>
    </row>
    <row r="378" spans="1:4" ht="12.75">
      <c r="A378" s="223"/>
      <c r="B378" s="222"/>
      <c r="C378" s="230"/>
      <c r="D378" s="234"/>
    </row>
    <row r="379" spans="1:4" ht="12.75">
      <c r="A379" s="223"/>
      <c r="B379" s="222"/>
      <c r="C379" s="230"/>
      <c r="D379" s="234"/>
    </row>
    <row r="380" spans="1:4" ht="12.75">
      <c r="A380" s="223"/>
      <c r="B380" s="222"/>
      <c r="C380" s="230"/>
      <c r="D380" s="234"/>
    </row>
    <row r="381" spans="1:4" ht="12.75">
      <c r="A381" s="223"/>
      <c r="B381" s="222"/>
      <c r="C381" s="230"/>
      <c r="D381" s="234"/>
    </row>
    <row r="382" spans="1:4" ht="12.75">
      <c r="A382" s="223"/>
      <c r="B382" s="222"/>
      <c r="C382" s="230"/>
      <c r="D382" s="234"/>
    </row>
    <row r="383" spans="1:4" ht="12.75">
      <c r="A383" s="223"/>
      <c r="B383" s="222"/>
      <c r="C383" s="230"/>
      <c r="D383" s="234"/>
    </row>
    <row r="384" spans="1:4" ht="12.75">
      <c r="A384" s="223"/>
      <c r="B384" s="222"/>
      <c r="C384" s="230"/>
      <c r="D384" s="234"/>
    </row>
    <row r="385" spans="1:4" ht="12.75">
      <c r="A385" s="223"/>
      <c r="B385" s="222"/>
      <c r="C385" s="230"/>
      <c r="D385" s="234"/>
    </row>
    <row r="386" spans="1:4" ht="12.75">
      <c r="A386" s="223"/>
      <c r="B386" s="222"/>
      <c r="C386" s="230"/>
      <c r="D386" s="234"/>
    </row>
    <row r="387" spans="1:4" ht="12.75">
      <c r="A387" s="223"/>
      <c r="B387" s="222"/>
      <c r="C387" s="230"/>
      <c r="D387" s="234"/>
    </row>
    <row r="388" spans="1:4" ht="12.75">
      <c r="A388" s="223"/>
      <c r="B388" s="222"/>
      <c r="C388" s="230"/>
      <c r="D388" s="234"/>
    </row>
    <row r="389" spans="1:4" ht="12.75">
      <c r="A389" s="223"/>
      <c r="B389" s="222"/>
      <c r="C389" s="230"/>
      <c r="D389" s="234"/>
    </row>
    <row r="390" spans="1:4" ht="12.75">
      <c r="A390" s="223"/>
      <c r="B390" s="222"/>
      <c r="C390" s="230"/>
      <c r="D390" s="234"/>
    </row>
    <row r="391" spans="1:4" ht="12.75">
      <c r="A391" s="223"/>
      <c r="B391" s="222"/>
      <c r="C391" s="230"/>
      <c r="D391" s="234"/>
    </row>
    <row r="392" spans="1:4" ht="12.75">
      <c r="A392" s="223"/>
      <c r="B392" s="222"/>
      <c r="C392" s="230"/>
      <c r="D392" s="234"/>
    </row>
    <row r="393" spans="1:4" ht="12.75">
      <c r="A393" s="223"/>
      <c r="B393" s="222"/>
      <c r="C393" s="230"/>
      <c r="D393" s="234"/>
    </row>
    <row r="394" spans="1:4" ht="12.75">
      <c r="A394" s="223"/>
      <c r="B394" s="222"/>
      <c r="C394" s="230"/>
      <c r="D394" s="234"/>
    </row>
    <row r="395" spans="1:4" ht="12.75">
      <c r="A395" s="223"/>
      <c r="B395" s="222"/>
      <c r="C395" s="230"/>
      <c r="D395" s="234"/>
    </row>
    <row r="396" spans="1:4" ht="12.75">
      <c r="A396" s="223"/>
      <c r="B396" s="222"/>
      <c r="C396" s="230"/>
      <c r="D396" s="234"/>
    </row>
    <row r="397" spans="1:4" ht="12.75">
      <c r="A397" s="223"/>
      <c r="B397" s="222"/>
      <c r="C397" s="230"/>
      <c r="D397" s="234"/>
    </row>
    <row r="398" spans="1:4" ht="12.75">
      <c r="A398" s="223"/>
      <c r="B398" s="222"/>
      <c r="C398" s="230"/>
      <c r="D398" s="234"/>
    </row>
    <row r="399" spans="1:4" ht="12.75">
      <c r="A399" s="223"/>
      <c r="B399" s="222"/>
      <c r="C399" s="230"/>
      <c r="D399" s="234"/>
    </row>
    <row r="400" spans="1:4" ht="12.75">
      <c r="A400" s="223"/>
      <c r="B400" s="222"/>
      <c r="C400" s="230"/>
      <c r="D400" s="234"/>
    </row>
    <row r="401" spans="1:4" ht="12.75">
      <c r="A401" s="223"/>
      <c r="B401" s="222"/>
      <c r="C401" s="230"/>
      <c r="D401" s="234"/>
    </row>
    <row r="402" spans="1:4" ht="12.75">
      <c r="A402" s="223"/>
      <c r="B402" s="222"/>
      <c r="C402" s="230"/>
      <c r="D402" s="234"/>
    </row>
    <row r="403" spans="1:4" ht="12.75">
      <c r="A403" s="223"/>
      <c r="B403" s="222"/>
      <c r="C403" s="230"/>
      <c r="D403" s="234"/>
    </row>
    <row r="404" spans="1:4" ht="12.75">
      <c r="A404" s="223"/>
      <c r="B404" s="222"/>
      <c r="C404" s="230"/>
      <c r="D404" s="234"/>
    </row>
    <row r="405" spans="1:4" ht="12.75">
      <c r="A405" s="223"/>
      <c r="B405" s="222"/>
      <c r="C405" s="230"/>
      <c r="D405" s="234"/>
    </row>
    <row r="406" spans="1:4" ht="12.75">
      <c r="A406" s="223"/>
      <c r="B406" s="222"/>
      <c r="C406" s="230"/>
      <c r="D406" s="234"/>
    </row>
    <row r="407" spans="1:4" ht="12.75">
      <c r="A407" s="223"/>
      <c r="B407" s="222"/>
      <c r="C407" s="230"/>
      <c r="D407" s="234"/>
    </row>
    <row r="408" spans="1:4" ht="12.75">
      <c r="A408" s="223"/>
      <c r="B408" s="222"/>
      <c r="C408" s="230"/>
      <c r="D408" s="234"/>
    </row>
    <row r="409" spans="1:4" ht="12.75">
      <c r="A409" s="223"/>
      <c r="B409" s="222"/>
      <c r="C409" s="230"/>
      <c r="D409" s="234"/>
    </row>
    <row r="410" spans="1:4" ht="12.75">
      <c r="A410" s="223"/>
      <c r="B410" s="222"/>
      <c r="C410" s="230"/>
      <c r="D410" s="234"/>
    </row>
    <row r="411" spans="1:4" ht="12.75">
      <c r="A411" s="223"/>
      <c r="B411" s="222"/>
      <c r="C411" s="230"/>
      <c r="D411" s="234"/>
    </row>
    <row r="412" spans="1:4" ht="12.75">
      <c r="A412" s="223"/>
      <c r="B412" s="222"/>
      <c r="C412" s="230"/>
      <c r="D412" s="234"/>
    </row>
    <row r="413" spans="1:4" ht="12.75">
      <c r="A413" s="223"/>
      <c r="B413" s="222"/>
      <c r="C413" s="230"/>
      <c r="D413" s="234"/>
    </row>
    <row r="414" spans="1:4" ht="12.75">
      <c r="A414" s="223"/>
      <c r="B414" s="222"/>
      <c r="C414" s="230"/>
      <c r="D414" s="234"/>
    </row>
    <row r="415" spans="1:4" ht="12.75">
      <c r="A415" s="223"/>
      <c r="B415" s="222"/>
      <c r="C415" s="230"/>
      <c r="D415" s="234"/>
    </row>
    <row r="416" spans="1:4" ht="12.75">
      <c r="A416" s="223"/>
      <c r="B416" s="222"/>
      <c r="C416" s="230"/>
      <c r="D416" s="234"/>
    </row>
    <row r="417" spans="1:4" ht="12.75">
      <c r="A417" s="223"/>
      <c r="B417" s="222"/>
      <c r="C417" s="230"/>
      <c r="D417" s="234"/>
    </row>
    <row r="418" spans="1:4" ht="12.75">
      <c r="A418" s="223"/>
      <c r="B418" s="222"/>
      <c r="C418" s="230"/>
      <c r="D418" s="234"/>
    </row>
    <row r="419" spans="1:4" ht="12.75">
      <c r="A419" s="223"/>
      <c r="B419" s="222"/>
      <c r="C419" s="230"/>
      <c r="D419" s="234"/>
    </row>
    <row r="420" spans="1:4" ht="12.75">
      <c r="A420" s="223"/>
      <c r="B420" s="222"/>
      <c r="C420" s="230"/>
      <c r="D420" s="234"/>
    </row>
    <row r="421" spans="1:4" ht="12.75">
      <c r="A421" s="223"/>
      <c r="B421" s="222"/>
      <c r="C421" s="230"/>
      <c r="D421" s="234"/>
    </row>
    <row r="422" spans="1:4" ht="12.75">
      <c r="A422" s="223"/>
      <c r="B422" s="222"/>
      <c r="C422" s="230"/>
      <c r="D422" s="234"/>
    </row>
    <row r="423" spans="1:4" ht="12.75">
      <c r="A423" s="223"/>
      <c r="B423" s="222"/>
      <c r="C423" s="230"/>
      <c r="D423" s="234"/>
    </row>
    <row r="424" spans="1:4" ht="12.75">
      <c r="A424" s="223"/>
      <c r="B424" s="222"/>
      <c r="C424" s="230"/>
      <c r="D424" s="234"/>
    </row>
    <row r="425" spans="1:4" ht="12.75">
      <c r="A425" s="223"/>
      <c r="B425" s="222"/>
      <c r="C425" s="230"/>
      <c r="D425" s="234"/>
    </row>
    <row r="426" spans="1:4" ht="12.75">
      <c r="A426" s="223"/>
      <c r="B426" s="222"/>
      <c r="C426" s="230"/>
      <c r="D426" s="234"/>
    </row>
    <row r="427" spans="1:4" ht="12.75">
      <c r="A427" s="223"/>
      <c r="B427" s="222"/>
      <c r="C427" s="230"/>
      <c r="D427" s="234"/>
    </row>
    <row r="428" spans="1:4" ht="12.75">
      <c r="A428" s="223"/>
      <c r="B428" s="222"/>
      <c r="C428" s="230"/>
      <c r="D428" s="234"/>
    </row>
    <row r="429" spans="1:4" ht="12.75">
      <c r="A429" s="223"/>
      <c r="B429" s="222"/>
      <c r="C429" s="230"/>
      <c r="D429" s="234"/>
    </row>
    <row r="430" spans="1:4" ht="12.75">
      <c r="A430" s="223"/>
      <c r="B430" s="222"/>
      <c r="C430" s="230"/>
      <c r="D430" s="234"/>
    </row>
    <row r="431" spans="1:4" ht="12.75">
      <c r="A431" s="223"/>
      <c r="B431" s="222"/>
      <c r="C431" s="230"/>
      <c r="D431" s="234"/>
    </row>
    <row r="432" spans="1:4" ht="12.75">
      <c r="A432" s="223"/>
      <c r="B432" s="222"/>
      <c r="C432" s="230"/>
      <c r="D432" s="234"/>
    </row>
    <row r="433" spans="1:4" ht="12.75">
      <c r="A433" s="223"/>
      <c r="B433" s="222"/>
      <c r="C433" s="230"/>
      <c r="D433" s="234"/>
    </row>
    <row r="434" spans="1:4" ht="12.75">
      <c r="A434" s="223"/>
      <c r="B434" s="222"/>
      <c r="C434" s="230"/>
      <c r="D434" s="234"/>
    </row>
    <row r="435" spans="1:4" ht="12.75">
      <c r="A435" s="223"/>
      <c r="B435" s="222"/>
      <c r="C435" s="230"/>
      <c r="D435" s="234"/>
    </row>
    <row r="436" spans="1:4" ht="12.75">
      <c r="A436" s="223"/>
      <c r="B436" s="222"/>
      <c r="C436" s="230"/>
      <c r="D436" s="234"/>
    </row>
    <row r="437" spans="1:4" ht="12.75">
      <c r="A437" s="223"/>
      <c r="B437" s="222"/>
      <c r="C437" s="230"/>
      <c r="D437" s="234"/>
    </row>
    <row r="438" spans="1:4" ht="12.75">
      <c r="A438" s="223"/>
      <c r="B438" s="222"/>
      <c r="C438" s="230"/>
      <c r="D438" s="234"/>
    </row>
    <row r="439" spans="1:4" ht="12.75">
      <c r="A439" s="223"/>
      <c r="B439" s="222"/>
      <c r="C439" s="230"/>
      <c r="D439" s="234"/>
    </row>
    <row r="440" spans="1:4" ht="12.75">
      <c r="A440" s="223"/>
      <c r="B440" s="222"/>
      <c r="C440" s="230"/>
      <c r="D440" s="234"/>
    </row>
    <row r="441" spans="1:4" ht="12.75">
      <c r="A441" s="223"/>
      <c r="B441" s="222"/>
      <c r="C441" s="230"/>
      <c r="D441" s="234"/>
    </row>
    <row r="442" spans="1:4" ht="12.75">
      <c r="A442" s="223"/>
      <c r="B442" s="222"/>
      <c r="C442" s="230"/>
      <c r="D442" s="234"/>
    </row>
    <row r="443" spans="1:4" ht="12.75">
      <c r="A443" s="223"/>
      <c r="B443" s="222"/>
      <c r="C443" s="230"/>
      <c r="D443" s="234"/>
    </row>
    <row r="444" spans="1:4" ht="12.75">
      <c r="A444" s="223"/>
      <c r="B444" s="222"/>
      <c r="C444" s="230"/>
      <c r="D444" s="234"/>
    </row>
    <row r="445" spans="1:4" ht="12.75">
      <c r="A445" s="223"/>
      <c r="B445" s="222"/>
      <c r="C445" s="230"/>
      <c r="D445" s="234"/>
    </row>
    <row r="446" spans="1:4" ht="12.75">
      <c r="A446" s="223"/>
      <c r="B446" s="222"/>
      <c r="C446" s="230"/>
      <c r="D446" s="234"/>
    </row>
    <row r="447" spans="1:4" ht="12.75">
      <c r="A447" s="223"/>
      <c r="B447" s="222"/>
      <c r="C447" s="230"/>
      <c r="D447" s="234"/>
    </row>
    <row r="448" spans="1:4" ht="12.75">
      <c r="A448" s="223"/>
      <c r="B448" s="222"/>
      <c r="C448" s="230"/>
      <c r="D448" s="234"/>
    </row>
    <row r="449" spans="1:4" ht="12.75">
      <c r="A449" s="223"/>
      <c r="B449" s="222"/>
      <c r="C449" s="230"/>
      <c r="D449" s="234"/>
    </row>
    <row r="450" spans="1:4" ht="12.75">
      <c r="A450" s="223"/>
      <c r="B450" s="222"/>
      <c r="C450" s="230"/>
      <c r="D450" s="234"/>
    </row>
    <row r="451" spans="1:4" ht="12.75">
      <c r="A451" s="223"/>
      <c r="B451" s="222"/>
      <c r="C451" s="230"/>
      <c r="D451" s="234"/>
    </row>
    <row r="452" spans="1:4" ht="12.75">
      <c r="A452" s="223"/>
      <c r="B452" s="222"/>
      <c r="C452" s="230"/>
      <c r="D452" s="234"/>
    </row>
    <row r="453" spans="1:4" ht="12.75">
      <c r="A453" s="223"/>
      <c r="B453" s="222"/>
      <c r="C453" s="230"/>
      <c r="D453" s="234"/>
    </row>
    <row r="454" spans="1:4" ht="12.75">
      <c r="A454" s="223"/>
      <c r="B454" s="222"/>
      <c r="C454" s="230"/>
      <c r="D454" s="234"/>
    </row>
    <row r="455" spans="1:4" ht="12.75">
      <c r="A455" s="223"/>
      <c r="B455" s="222"/>
      <c r="C455" s="230"/>
      <c r="D455" s="234"/>
    </row>
    <row r="456" spans="1:4" ht="12.75">
      <c r="A456" s="223"/>
      <c r="B456" s="222"/>
      <c r="C456" s="230"/>
      <c r="D456" s="234"/>
    </row>
    <row r="457" spans="1:4" ht="12.75">
      <c r="A457" s="223"/>
      <c r="B457" s="222"/>
      <c r="C457" s="230"/>
      <c r="D457" s="234"/>
    </row>
    <row r="458" spans="1:4" ht="12.75">
      <c r="A458" s="223"/>
      <c r="B458" s="222"/>
      <c r="C458" s="230"/>
      <c r="D458" s="234"/>
    </row>
    <row r="459" spans="1:4" ht="12.75">
      <c r="A459" s="223"/>
      <c r="B459" s="222"/>
      <c r="C459" s="230"/>
      <c r="D459" s="234"/>
    </row>
    <row r="460" spans="1:4" ht="12.75">
      <c r="A460" s="223"/>
      <c r="B460" s="222"/>
      <c r="C460" s="230"/>
      <c r="D460" s="234"/>
    </row>
    <row r="461" spans="1:4" ht="12.75">
      <c r="A461" s="223"/>
      <c r="B461" s="222"/>
      <c r="C461" s="230"/>
      <c r="D461" s="234"/>
    </row>
    <row r="462" spans="1:4" ht="12.75">
      <c r="A462" s="223"/>
      <c r="B462" s="222"/>
      <c r="C462" s="230"/>
      <c r="D462" s="234"/>
    </row>
    <row r="463" spans="1:4" ht="12.75">
      <c r="A463" s="223"/>
      <c r="B463" s="222"/>
      <c r="C463" s="230"/>
      <c r="D463" s="234"/>
    </row>
    <row r="464" spans="1:4" ht="12.75">
      <c r="A464" s="223"/>
      <c r="B464" s="222"/>
      <c r="C464" s="230"/>
      <c r="D464" s="234"/>
    </row>
    <row r="465" spans="1:4" ht="12.75">
      <c r="A465" s="223"/>
      <c r="B465" s="222"/>
      <c r="C465" s="230"/>
      <c r="D465" s="234"/>
    </row>
    <row r="466" spans="1:4" ht="12.75">
      <c r="A466" s="223"/>
      <c r="B466" s="222"/>
      <c r="C466" s="230"/>
      <c r="D466" s="234"/>
    </row>
    <row r="467" spans="1:4" ht="12.75">
      <c r="A467" s="223"/>
      <c r="B467" s="222"/>
      <c r="C467" s="230"/>
      <c r="D467" s="234"/>
    </row>
    <row r="468" spans="1:4" ht="12.75">
      <c r="A468" s="223"/>
      <c r="B468" s="222"/>
      <c r="C468" s="230"/>
      <c r="D468" s="234"/>
    </row>
    <row r="469" spans="1:4" ht="12.75">
      <c r="A469" s="223"/>
      <c r="B469" s="222"/>
      <c r="C469" s="230"/>
      <c r="D469" s="234"/>
    </row>
    <row r="470" spans="1:4" ht="12.75">
      <c r="A470" s="223"/>
      <c r="B470" s="222"/>
      <c r="C470" s="230"/>
      <c r="D470" s="234"/>
    </row>
    <row r="471" spans="1:4" ht="12.75">
      <c r="A471" s="223"/>
      <c r="B471" s="222"/>
      <c r="C471" s="230"/>
      <c r="D471" s="234"/>
    </row>
    <row r="472" spans="1:4" ht="12.75">
      <c r="A472" s="223"/>
      <c r="B472" s="222"/>
      <c r="C472" s="230"/>
      <c r="D472" s="234"/>
    </row>
    <row r="473" spans="1:4" ht="12.75">
      <c r="A473" s="223"/>
      <c r="B473" s="222"/>
      <c r="C473" s="230"/>
      <c r="D473" s="234"/>
    </row>
    <row r="474" spans="1:4" ht="12.75">
      <c r="A474" s="223"/>
      <c r="B474" s="222"/>
      <c r="C474" s="230"/>
      <c r="D474" s="234"/>
    </row>
    <row r="475" spans="1:4" ht="12.75">
      <c r="A475" s="223"/>
      <c r="B475" s="222"/>
      <c r="C475" s="230"/>
      <c r="D475" s="234"/>
    </row>
    <row r="476" spans="1:4" ht="12.75">
      <c r="A476" s="223"/>
      <c r="B476" s="222"/>
      <c r="C476" s="230"/>
      <c r="D476" s="234"/>
    </row>
    <row r="477" spans="1:4" ht="12.75">
      <c r="A477" s="223"/>
      <c r="B477" s="222"/>
      <c r="C477" s="230"/>
      <c r="D477" s="234"/>
    </row>
    <row r="478" spans="1:4" ht="12.75">
      <c r="A478" s="223"/>
      <c r="B478" s="222"/>
      <c r="C478" s="230"/>
      <c r="D478" s="234"/>
    </row>
    <row r="479" spans="1:4" ht="12.75">
      <c r="A479" s="223"/>
      <c r="B479" s="222"/>
      <c r="C479" s="230"/>
      <c r="D479" s="234"/>
    </row>
    <row r="480" spans="1:4" ht="12.75">
      <c r="A480" s="223"/>
      <c r="B480" s="222"/>
      <c r="C480" s="230"/>
      <c r="D480" s="234"/>
    </row>
    <row r="481" spans="1:4" ht="12.75">
      <c r="A481" s="223"/>
      <c r="B481" s="222"/>
      <c r="C481" s="230"/>
      <c r="D481" s="234"/>
    </row>
    <row r="482" spans="1:4" ht="12.75">
      <c r="A482" s="223"/>
      <c r="B482" s="222"/>
      <c r="C482" s="230"/>
      <c r="D482" s="234"/>
    </row>
    <row r="483" spans="1:4" ht="12.75">
      <c r="A483" s="223"/>
      <c r="B483" s="222"/>
      <c r="C483" s="230"/>
      <c r="D483" s="234"/>
    </row>
    <row r="484" spans="1:4" ht="12.75">
      <c r="A484" s="223"/>
      <c r="B484" s="222"/>
      <c r="C484" s="230"/>
      <c r="D484" s="234"/>
    </row>
    <row r="485" spans="1:4" ht="12.75">
      <c r="A485" s="223"/>
      <c r="B485" s="222"/>
      <c r="C485" s="230"/>
      <c r="D485" s="234"/>
    </row>
    <row r="486" spans="1:4" ht="12.75">
      <c r="A486" s="223"/>
      <c r="B486" s="222"/>
      <c r="C486" s="230"/>
      <c r="D486" s="234"/>
    </row>
    <row r="487" spans="1:4" ht="12.75">
      <c r="A487" s="223"/>
      <c r="B487" s="222"/>
      <c r="C487" s="230"/>
      <c r="D487" s="234"/>
    </row>
    <row r="488" spans="1:4" ht="12.75">
      <c r="A488" s="223"/>
      <c r="B488" s="222"/>
      <c r="C488" s="230"/>
      <c r="D488" s="234"/>
    </row>
    <row r="489" spans="1:4" ht="12.75">
      <c r="A489" s="223"/>
      <c r="B489" s="222"/>
      <c r="C489" s="230"/>
      <c r="D489" s="234"/>
    </row>
    <row r="490" spans="1:4" ht="12.75">
      <c r="A490" s="223"/>
      <c r="B490" s="222"/>
      <c r="C490" s="230"/>
      <c r="D490" s="234"/>
    </row>
    <row r="491" spans="1:4" ht="12.75">
      <c r="A491" s="223"/>
      <c r="B491" s="222"/>
      <c r="C491" s="230"/>
      <c r="D491" s="234"/>
    </row>
    <row r="492" spans="1:4" ht="12.75">
      <c r="A492" s="223"/>
      <c r="B492" s="222"/>
      <c r="C492" s="230"/>
      <c r="D492" s="234"/>
    </row>
    <row r="493" spans="1:4" ht="12.75">
      <c r="A493" s="223"/>
      <c r="B493" s="222"/>
      <c r="C493" s="230"/>
      <c r="D493" s="234"/>
    </row>
    <row r="494" spans="1:4" ht="12.75">
      <c r="A494" s="223"/>
      <c r="B494" s="222"/>
      <c r="C494" s="230"/>
      <c r="D494" s="234"/>
    </row>
    <row r="495" spans="1:4" ht="12.75">
      <c r="A495" s="223"/>
      <c r="B495" s="222"/>
      <c r="C495" s="230"/>
      <c r="D495" s="234"/>
    </row>
    <row r="496" spans="1:4" ht="12.75">
      <c r="A496" s="223"/>
      <c r="B496" s="222"/>
      <c r="C496" s="230"/>
      <c r="D496" s="234"/>
    </row>
    <row r="497" spans="1:4" ht="12.75">
      <c r="A497" s="223"/>
      <c r="B497" s="222"/>
      <c r="C497" s="230"/>
      <c r="D497" s="234"/>
    </row>
    <row r="498" spans="1:4" ht="12.75">
      <c r="A498" s="223"/>
      <c r="B498" s="222"/>
      <c r="C498" s="230"/>
      <c r="D498" s="234"/>
    </row>
    <row r="499" spans="1:4" ht="12.75">
      <c r="A499" s="223"/>
      <c r="B499" s="222"/>
      <c r="C499" s="230"/>
      <c r="D499" s="234"/>
    </row>
    <row r="500" spans="1:4" ht="12.75">
      <c r="A500" s="223"/>
      <c r="B500" s="222"/>
      <c r="C500" s="230"/>
      <c r="D500" s="234"/>
    </row>
    <row r="501" spans="1:4" ht="12.75">
      <c r="A501" s="223"/>
      <c r="B501" s="222"/>
      <c r="C501" s="230"/>
      <c r="D501" s="234"/>
    </row>
    <row r="502" spans="1:4" ht="12.75">
      <c r="A502" s="223"/>
      <c r="B502" s="222"/>
      <c r="C502" s="230"/>
      <c r="D502" s="234"/>
    </row>
    <row r="503" spans="1:4" ht="12.75">
      <c r="A503" s="223"/>
      <c r="B503" s="222"/>
      <c r="C503" s="230"/>
      <c r="D503" s="234"/>
    </row>
    <row r="504" spans="1:4" ht="12.75">
      <c r="A504" s="223"/>
      <c r="B504" s="222"/>
      <c r="C504" s="230"/>
      <c r="D504" s="234"/>
    </row>
    <row r="505" spans="1:4" ht="12.75">
      <c r="A505" s="223"/>
      <c r="B505" s="222"/>
      <c r="C505" s="230"/>
      <c r="D505" s="234"/>
    </row>
    <row r="506" spans="1:4" ht="12.75">
      <c r="A506" s="223"/>
      <c r="B506" s="222"/>
      <c r="C506" s="230"/>
      <c r="D506" s="234"/>
    </row>
    <row r="507" spans="1:4" ht="12.75">
      <c r="A507" s="223"/>
      <c r="B507" s="222"/>
      <c r="C507" s="230"/>
      <c r="D507" s="234"/>
    </row>
    <row r="508" spans="1:4" ht="12.75">
      <c r="A508" s="223"/>
      <c r="B508" s="222"/>
      <c r="C508" s="230"/>
      <c r="D508" s="234"/>
    </row>
    <row r="509" spans="1:4" ht="12.75">
      <c r="A509" s="223"/>
      <c r="B509" s="222"/>
      <c r="C509" s="230"/>
      <c r="D509" s="234"/>
    </row>
    <row r="510" spans="1:4" ht="12.75">
      <c r="A510" s="223"/>
      <c r="B510" s="222"/>
      <c r="C510" s="230"/>
      <c r="D510" s="234"/>
    </row>
    <row r="511" spans="1:4" ht="12.75">
      <c r="A511" s="223"/>
      <c r="B511" s="222"/>
      <c r="C511" s="230"/>
      <c r="D511" s="234"/>
    </row>
    <row r="512" spans="1:4" ht="12.75">
      <c r="A512" s="223"/>
      <c r="B512" s="222"/>
      <c r="C512" s="230"/>
      <c r="D512" s="234"/>
    </row>
    <row r="513" spans="1:4" ht="12.75">
      <c r="A513" s="223"/>
      <c r="B513" s="222"/>
      <c r="C513" s="230"/>
      <c r="D513" s="234"/>
    </row>
    <row r="514" spans="1:4" ht="12.75">
      <c r="A514" s="223"/>
      <c r="B514" s="222"/>
      <c r="C514" s="230"/>
      <c r="D514" s="234"/>
    </row>
    <row r="515" spans="1:4" ht="12.75">
      <c r="A515" s="223"/>
      <c r="B515" s="222"/>
      <c r="C515" s="230"/>
      <c r="D515" s="234"/>
    </row>
    <row r="516" spans="1:4" ht="12.75">
      <c r="A516" s="223"/>
      <c r="B516" s="222"/>
      <c r="C516" s="230"/>
      <c r="D516" s="234"/>
    </row>
    <row r="517" spans="1:4" ht="12.75">
      <c r="A517" s="223"/>
      <c r="B517" s="222"/>
      <c r="C517" s="230"/>
      <c r="D517" s="234"/>
    </row>
    <row r="518" spans="1:4" ht="12.75">
      <c r="A518" s="223"/>
      <c r="B518" s="222"/>
      <c r="C518" s="230"/>
      <c r="D518" s="234"/>
    </row>
    <row r="519" spans="1:4" ht="12.75">
      <c r="A519" s="223"/>
      <c r="B519" s="222"/>
      <c r="C519" s="230"/>
      <c r="D519" s="234"/>
    </row>
    <row r="520" spans="1:4" ht="12.75">
      <c r="A520" s="223"/>
      <c r="B520" s="222"/>
      <c r="C520" s="230"/>
      <c r="D520" s="234"/>
    </row>
    <row r="521" spans="1:4" ht="12.75">
      <c r="A521" s="223"/>
      <c r="B521" s="222"/>
      <c r="C521" s="230"/>
      <c r="D521" s="234"/>
    </row>
    <row r="522" spans="1:4" ht="12.75">
      <c r="A522" s="223"/>
      <c r="B522" s="222"/>
      <c r="C522" s="230"/>
      <c r="D522" s="234"/>
    </row>
    <row r="523" spans="1:4" ht="12.75">
      <c r="A523" s="223"/>
      <c r="B523" s="222"/>
      <c r="C523" s="230"/>
      <c r="D523" s="234"/>
    </row>
    <row r="524" spans="1:4" ht="12.75">
      <c r="A524" s="223"/>
      <c r="B524" s="222"/>
      <c r="C524" s="230"/>
      <c r="D524" s="234"/>
    </row>
    <row r="525" spans="1:4" ht="12.75">
      <c r="A525" s="223"/>
      <c r="B525" s="222"/>
      <c r="C525" s="230"/>
      <c r="D525" s="234"/>
    </row>
    <row r="526" spans="1:4" ht="12.75">
      <c r="A526" s="223"/>
      <c r="B526" s="222"/>
      <c r="C526" s="230"/>
      <c r="D526" s="234"/>
    </row>
    <row r="527" spans="1:4" ht="13.8" thickBot="1">
      <c r="A527" s="224"/>
      <c r="B527" s="225"/>
      <c r="C527" s="231"/>
      <c r="D527" s="234"/>
    </row>
  </sheetData>
  <conditionalFormatting sqref="C3:C67">
    <cfRule type="cellIs" priority="1" dxfId="7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527"/>
  <sheetViews>
    <sheetView workbookViewId="0" topLeftCell="A40">
      <selection activeCell="E76" sqref="E76"/>
    </sheetView>
  </sheetViews>
  <sheetFormatPr defaultColWidth="9.140625" defaultRowHeight="12.75"/>
  <cols>
    <col min="1" max="1" width="14.140625" style="0" bestFit="1" customWidth="1"/>
    <col min="2" max="2" width="17.421875" style="0" bestFit="1" customWidth="1"/>
    <col min="3" max="3" width="19.8515625" style="0" customWidth="1"/>
    <col min="4" max="4" width="14.7109375" style="0" bestFit="1" customWidth="1"/>
  </cols>
  <sheetData>
    <row r="1" ht="13.8" thickBot="1"/>
    <row r="2" spans="1:4" ht="24.6">
      <c r="A2" s="226" t="s">
        <v>146</v>
      </c>
      <c r="B2" s="227" t="s">
        <v>147</v>
      </c>
      <c r="C2" s="228" t="s">
        <v>148</v>
      </c>
      <c r="D2" s="232" t="s">
        <v>149</v>
      </c>
    </row>
    <row r="3" spans="1:4" ht="15">
      <c r="A3" s="162">
        <v>40914</v>
      </c>
      <c r="B3" s="163">
        <v>40941</v>
      </c>
      <c r="C3" s="193">
        <v>1912.7708815685455</v>
      </c>
      <c r="D3" s="233">
        <f>C3</f>
        <v>1912.7708815685455</v>
      </c>
    </row>
    <row r="4" spans="1:4" ht="15">
      <c r="A4" s="164">
        <v>40977</v>
      </c>
      <c r="B4" s="165">
        <v>40982</v>
      </c>
      <c r="C4" s="192">
        <v>1417.2412182838434</v>
      </c>
      <c r="D4" s="233">
        <f>C4+D3</f>
        <v>3330.012099852389</v>
      </c>
    </row>
    <row r="5" spans="1:4" ht="15">
      <c r="A5" s="164">
        <v>40983</v>
      </c>
      <c r="B5" s="165">
        <v>41044</v>
      </c>
      <c r="C5" s="192">
        <v>1436.2753295890411</v>
      </c>
      <c r="D5" s="233">
        <f aca="true" t="shared" si="0" ref="D5:D67">C5+D4</f>
        <v>4766.2874294414305</v>
      </c>
    </row>
    <row r="6" spans="1:4" ht="15">
      <c r="A6" s="164">
        <v>40998</v>
      </c>
      <c r="B6" s="165">
        <v>41019</v>
      </c>
      <c r="C6" s="192">
        <v>1026.6001309790624</v>
      </c>
      <c r="D6" s="233">
        <f t="shared" si="0"/>
        <v>5792.887560420493</v>
      </c>
    </row>
    <row r="7" spans="1:4" ht="15">
      <c r="A7" s="164">
        <v>41081</v>
      </c>
      <c r="B7" s="165">
        <v>41099</v>
      </c>
      <c r="C7" s="192">
        <v>1252.4865958622445</v>
      </c>
      <c r="D7" s="233">
        <f t="shared" si="0"/>
        <v>7045.374156282738</v>
      </c>
    </row>
    <row r="8" spans="1:4" ht="15">
      <c r="A8" s="164">
        <v>41065</v>
      </c>
      <c r="B8" s="165">
        <v>41071</v>
      </c>
      <c r="C8" s="192">
        <v>1699.4658520547946</v>
      </c>
      <c r="D8" s="233">
        <f t="shared" si="0"/>
        <v>8744.840008337533</v>
      </c>
    </row>
    <row r="9" spans="1:4" ht="15">
      <c r="A9" s="164">
        <v>41073</v>
      </c>
      <c r="B9" s="165">
        <v>41078</v>
      </c>
      <c r="C9" s="192">
        <v>-1030.3783561643836</v>
      </c>
      <c r="D9" s="233">
        <f t="shared" si="0"/>
        <v>7714.46165217315</v>
      </c>
    </row>
    <row r="10" spans="1:4" ht="15">
      <c r="A10" s="164">
        <v>41074</v>
      </c>
      <c r="B10" s="165">
        <v>41080</v>
      </c>
      <c r="C10" s="192">
        <v>1676.4413578082192</v>
      </c>
      <c r="D10" s="233">
        <f t="shared" si="0"/>
        <v>9390.903009981368</v>
      </c>
    </row>
    <row r="11" spans="1:4" ht="15">
      <c r="A11" s="164">
        <v>41079</v>
      </c>
      <c r="B11" s="165">
        <v>41127</v>
      </c>
      <c r="C11" s="192">
        <v>1549.6706638465753</v>
      </c>
      <c r="D11" s="233">
        <f t="shared" si="0"/>
        <v>10940.573673827943</v>
      </c>
    </row>
    <row r="12" spans="1:4" ht="15">
      <c r="A12" s="164">
        <v>41080</v>
      </c>
      <c r="B12" s="165">
        <v>41096</v>
      </c>
      <c r="C12" s="192">
        <v>1409.8707938691534</v>
      </c>
      <c r="D12" s="233">
        <f t="shared" si="0"/>
        <v>12350.444467697096</v>
      </c>
    </row>
    <row r="13" spans="1:4" ht="15">
      <c r="A13" s="164">
        <v>41081</v>
      </c>
      <c r="B13" s="165">
        <v>41099</v>
      </c>
      <c r="C13" s="192">
        <v>1252.4865958622445</v>
      </c>
      <c r="D13" s="233">
        <f t="shared" si="0"/>
        <v>13602.931063559341</v>
      </c>
    </row>
    <row r="14" spans="1:4" ht="15">
      <c r="A14" s="164">
        <v>41096</v>
      </c>
      <c r="B14" s="165">
        <v>41138</v>
      </c>
      <c r="C14" s="192">
        <v>220.44609415013565</v>
      </c>
      <c r="D14" s="233">
        <f t="shared" si="0"/>
        <v>13823.377157709478</v>
      </c>
    </row>
    <row r="15" spans="1:4" ht="15">
      <c r="A15" s="164">
        <v>41108</v>
      </c>
      <c r="B15" s="165">
        <v>41120</v>
      </c>
      <c r="C15" s="192">
        <v>-1312.399773819728</v>
      </c>
      <c r="D15" s="233">
        <f t="shared" si="0"/>
        <v>12510.977383889749</v>
      </c>
    </row>
    <row r="16" spans="1:4" ht="15">
      <c r="A16" s="164">
        <v>41134</v>
      </c>
      <c r="B16" s="165">
        <v>41150</v>
      </c>
      <c r="C16" s="192">
        <v>1200.903073765698</v>
      </c>
      <c r="D16" s="233">
        <f t="shared" si="0"/>
        <v>13711.880457655447</v>
      </c>
    </row>
    <row r="17" spans="1:4" ht="15">
      <c r="A17" s="164">
        <v>41147</v>
      </c>
      <c r="B17" s="165">
        <v>41164</v>
      </c>
      <c r="C17" s="192">
        <v>1404.1809206328767</v>
      </c>
      <c r="D17" s="233">
        <f t="shared" si="0"/>
        <v>15116.061378288323</v>
      </c>
    </row>
    <row r="18" spans="1:4" ht="15">
      <c r="A18" s="164">
        <v>41159</v>
      </c>
      <c r="B18" s="165">
        <v>41169</v>
      </c>
      <c r="C18" s="192">
        <v>-1295.7626520589017</v>
      </c>
      <c r="D18" s="233">
        <f t="shared" si="0"/>
        <v>13820.298726229421</v>
      </c>
    </row>
    <row r="19" spans="1:4" ht="15">
      <c r="A19" s="164">
        <v>41185</v>
      </c>
      <c r="B19" s="165">
        <v>41187</v>
      </c>
      <c r="C19" s="192">
        <v>1234.6032618082197</v>
      </c>
      <c r="D19" s="233">
        <f t="shared" si="0"/>
        <v>15054.90198803764</v>
      </c>
    </row>
    <row r="20" spans="1:4" ht="15">
      <c r="A20" s="164">
        <v>41185</v>
      </c>
      <c r="B20" s="165">
        <v>41188</v>
      </c>
      <c r="C20" s="192">
        <v>2153.4996547945207</v>
      </c>
      <c r="D20" s="233">
        <f t="shared" si="0"/>
        <v>17208.40164283216</v>
      </c>
    </row>
    <row r="21" spans="1:4" ht="15">
      <c r="A21" s="164">
        <v>41185</v>
      </c>
      <c r="B21" s="165">
        <v>41190</v>
      </c>
      <c r="C21" s="192">
        <v>414.76396341917814</v>
      </c>
      <c r="D21" s="233">
        <f t="shared" si="0"/>
        <v>17623.165606251336</v>
      </c>
    </row>
    <row r="22" spans="1:4" ht="15">
      <c r="A22" s="164">
        <v>41194</v>
      </c>
      <c r="B22" s="165">
        <v>41214</v>
      </c>
      <c r="C22" s="192">
        <v>1625.7499548800004</v>
      </c>
      <c r="D22" s="233">
        <f t="shared" si="0"/>
        <v>19248.915561131336</v>
      </c>
    </row>
    <row r="23" spans="1:4" ht="15">
      <c r="A23" s="164">
        <v>41200</v>
      </c>
      <c r="B23" s="165">
        <v>41205</v>
      </c>
      <c r="C23" s="192">
        <v>-1233.5222625753406</v>
      </c>
      <c r="D23" s="233">
        <f t="shared" si="0"/>
        <v>18015.393298555995</v>
      </c>
    </row>
    <row r="24" spans="1:4" ht="15">
      <c r="A24" s="164">
        <v>41200</v>
      </c>
      <c r="B24" s="165">
        <v>41255</v>
      </c>
      <c r="C24" s="192">
        <v>875.6531671561661</v>
      </c>
      <c r="D24" s="233">
        <f t="shared" si="0"/>
        <v>18891.046465712163</v>
      </c>
    </row>
    <row r="25" spans="1:4" ht="15">
      <c r="A25" s="164">
        <v>41205</v>
      </c>
      <c r="B25" s="165">
        <v>41235</v>
      </c>
      <c r="C25" s="192">
        <v>-929.2257975342482</v>
      </c>
      <c r="D25" s="233">
        <f t="shared" si="0"/>
        <v>17961.820668177916</v>
      </c>
    </row>
    <row r="26" spans="1:4" ht="15">
      <c r="A26" s="164">
        <v>41218</v>
      </c>
      <c r="B26" s="165">
        <v>41228</v>
      </c>
      <c r="C26" s="192">
        <v>421.41748569725894</v>
      </c>
      <c r="D26" s="233">
        <f t="shared" si="0"/>
        <v>18383.238153875176</v>
      </c>
    </row>
    <row r="27" spans="1:4" ht="15">
      <c r="A27" s="164">
        <v>41219</v>
      </c>
      <c r="B27" s="165">
        <v>41247</v>
      </c>
      <c r="C27" s="192">
        <v>2030.5052008876712</v>
      </c>
      <c r="D27" s="233">
        <f t="shared" si="0"/>
        <v>20413.743354762846</v>
      </c>
    </row>
    <row r="28" spans="1:4" ht="15">
      <c r="A28" s="164">
        <v>41222</v>
      </c>
      <c r="B28" s="165">
        <v>41278</v>
      </c>
      <c r="C28" s="192">
        <v>1564.3068918356164</v>
      </c>
      <c r="D28" s="233">
        <f t="shared" si="0"/>
        <v>21978.05024659846</v>
      </c>
    </row>
    <row r="29" spans="1:4" ht="15">
      <c r="A29" s="164">
        <v>41246</v>
      </c>
      <c r="B29" s="165">
        <v>41277</v>
      </c>
      <c r="C29" s="192">
        <v>1351.8498500810967</v>
      </c>
      <c r="D29" s="233">
        <f t="shared" si="0"/>
        <v>23329.900096679557</v>
      </c>
    </row>
    <row r="30" spans="1:4" ht="15">
      <c r="A30" s="164">
        <v>41250</v>
      </c>
      <c r="B30" s="165">
        <v>41276</v>
      </c>
      <c r="C30" s="192">
        <v>1595.3447504917795</v>
      </c>
      <c r="D30" s="233">
        <f t="shared" si="0"/>
        <v>24925.244847171336</v>
      </c>
    </row>
    <row r="31" spans="1:4" ht="15">
      <c r="A31" s="164">
        <v>41264</v>
      </c>
      <c r="B31" s="165">
        <v>41276</v>
      </c>
      <c r="C31" s="192">
        <v>1449.08734593863</v>
      </c>
      <c r="D31" s="233">
        <f t="shared" si="0"/>
        <v>26374.332193109967</v>
      </c>
    </row>
    <row r="32" spans="1:4" ht="15">
      <c r="A32" s="164">
        <v>41267</v>
      </c>
      <c r="B32" s="165">
        <v>41292</v>
      </c>
      <c r="C32" s="192">
        <v>1599.9864733260267</v>
      </c>
      <c r="D32" s="233">
        <f t="shared" si="0"/>
        <v>27974.318666435993</v>
      </c>
    </row>
    <row r="33" spans="1:4" ht="13.8">
      <c r="A33" s="164">
        <v>41278</v>
      </c>
      <c r="B33" s="165">
        <v>41285</v>
      </c>
      <c r="C33" s="192">
        <v>-834.6420233926601</v>
      </c>
      <c r="D33" s="233">
        <f t="shared" si="0"/>
        <v>27139.676643043334</v>
      </c>
    </row>
    <row r="34" spans="1:4" ht="13.8">
      <c r="A34" s="164">
        <v>41285</v>
      </c>
      <c r="B34" s="165">
        <v>41290</v>
      </c>
      <c r="C34" s="192">
        <v>1644.843437136985</v>
      </c>
      <c r="D34" s="233">
        <f t="shared" si="0"/>
        <v>28784.52008018032</v>
      </c>
    </row>
    <row r="35" spans="1:4" ht="13.8">
      <c r="A35" s="164">
        <v>41288</v>
      </c>
      <c r="B35" s="165">
        <v>41298</v>
      </c>
      <c r="C35" s="192">
        <v>1848.014905972603</v>
      </c>
      <c r="D35" s="233">
        <f t="shared" si="0"/>
        <v>30632.53498615292</v>
      </c>
    </row>
    <row r="36" spans="1:4" ht="13.8">
      <c r="A36" s="164">
        <v>41289</v>
      </c>
      <c r="B36" s="165">
        <v>41298</v>
      </c>
      <c r="C36" s="192">
        <v>1948.576940169866</v>
      </c>
      <c r="D36" s="233">
        <f t="shared" si="0"/>
        <v>32581.11192632279</v>
      </c>
    </row>
    <row r="37" spans="1:4" ht="13.8">
      <c r="A37" s="164">
        <v>41298</v>
      </c>
      <c r="B37" s="165">
        <v>41305</v>
      </c>
      <c r="C37" s="192">
        <v>1100.4989549159986</v>
      </c>
      <c r="D37" s="233">
        <f t="shared" si="0"/>
        <v>33681.61088123879</v>
      </c>
    </row>
    <row r="38" spans="1:4" ht="13.8">
      <c r="A38" s="164">
        <v>41313</v>
      </c>
      <c r="B38" s="165">
        <v>41325</v>
      </c>
      <c r="C38" s="192">
        <v>1253.3475701102477</v>
      </c>
      <c r="D38" s="233">
        <f t="shared" si="0"/>
        <v>34934.95845134904</v>
      </c>
    </row>
    <row r="39" spans="1:4" ht="13.8">
      <c r="A39" s="164">
        <v>41320</v>
      </c>
      <c r="B39" s="165">
        <v>41338</v>
      </c>
      <c r="C39" s="192">
        <v>2148.3474130510663</v>
      </c>
      <c r="D39" s="233">
        <f t="shared" si="0"/>
        <v>37083.30586440011</v>
      </c>
    </row>
    <row r="40" spans="1:4" ht="13.8">
      <c r="A40" s="164">
        <v>41325</v>
      </c>
      <c r="B40" s="165">
        <v>41338</v>
      </c>
      <c r="C40" s="192">
        <v>1097.276329041098</v>
      </c>
      <c r="D40" s="233">
        <f t="shared" si="0"/>
        <v>38180.5821934412</v>
      </c>
    </row>
    <row r="41" spans="1:4" ht="13.8">
      <c r="A41" s="164">
        <v>41331</v>
      </c>
      <c r="B41" s="165">
        <v>41333</v>
      </c>
      <c r="C41" s="192">
        <v>-808.8773994739707</v>
      </c>
      <c r="D41" s="233">
        <f t="shared" si="0"/>
        <v>37371.704793967234</v>
      </c>
    </row>
    <row r="42" spans="1:4" ht="13.8">
      <c r="A42" s="164">
        <v>41338</v>
      </c>
      <c r="B42" s="165">
        <v>41352</v>
      </c>
      <c r="C42" s="192">
        <v>1774.7276493150648</v>
      </c>
      <c r="D42" s="233">
        <f t="shared" si="0"/>
        <v>39146.4324432823</v>
      </c>
    </row>
    <row r="43" spans="1:4" ht="13.8">
      <c r="A43" s="164">
        <v>41340</v>
      </c>
      <c r="B43" s="165">
        <v>41347</v>
      </c>
      <c r="C43" s="192">
        <v>-826.1392299301369</v>
      </c>
      <c r="D43" s="233">
        <f t="shared" si="0"/>
        <v>38320.29321335216</v>
      </c>
    </row>
    <row r="44" spans="1:4" ht="13.8">
      <c r="A44" s="164">
        <v>41359</v>
      </c>
      <c r="B44" s="165">
        <v>41379</v>
      </c>
      <c r="C44" s="192">
        <v>-893.344838175341</v>
      </c>
      <c r="D44" s="233">
        <f t="shared" si="0"/>
        <v>37426.94837517682</v>
      </c>
    </row>
    <row r="45" spans="1:4" ht="13.8">
      <c r="A45" s="164">
        <v>41390</v>
      </c>
      <c r="B45" s="165">
        <v>41409</v>
      </c>
      <c r="C45" s="192">
        <v>2003.6201401150665</v>
      </c>
      <c r="D45" s="233">
        <f t="shared" si="0"/>
        <v>39430.56851529189</v>
      </c>
    </row>
    <row r="46" spans="1:4" ht="13.8">
      <c r="A46" s="164">
        <v>41393</v>
      </c>
      <c r="B46" s="165">
        <v>41400</v>
      </c>
      <c r="C46" s="192">
        <v>1941.8367454435083</v>
      </c>
      <c r="D46" s="233">
        <f t="shared" si="0"/>
        <v>41372.405260735395</v>
      </c>
    </row>
    <row r="47" spans="1:4" ht="13.8">
      <c r="A47" s="164">
        <v>41397</v>
      </c>
      <c r="B47" s="165">
        <v>41409</v>
      </c>
      <c r="C47" s="192">
        <v>2095.5236705343564</v>
      </c>
      <c r="D47" s="233">
        <f t="shared" si="0"/>
        <v>43467.92893126975</v>
      </c>
    </row>
    <row r="48" spans="1:4" ht="13.8">
      <c r="A48" s="164">
        <v>41400</v>
      </c>
      <c r="B48" s="165">
        <v>41410</v>
      </c>
      <c r="C48" s="192">
        <v>1540.5094835000014</v>
      </c>
      <c r="D48" s="233">
        <f t="shared" si="0"/>
        <v>45008.43841476975</v>
      </c>
    </row>
    <row r="49" spans="1:4" ht="13.8">
      <c r="A49" s="164">
        <v>41400</v>
      </c>
      <c r="B49" s="165">
        <v>41403</v>
      </c>
      <c r="C49" s="192">
        <v>1593.7366618327667</v>
      </c>
      <c r="D49" s="233">
        <f t="shared" si="0"/>
        <v>46602.175076602514</v>
      </c>
    </row>
    <row r="50" spans="1:4" ht="13.8">
      <c r="A50" s="164">
        <v>41402</v>
      </c>
      <c r="B50" s="165">
        <v>41410</v>
      </c>
      <c r="C50" s="192">
        <v>3026.1933190925984</v>
      </c>
      <c r="D50" s="233">
        <f t="shared" si="0"/>
        <v>49628.36839569511</v>
      </c>
    </row>
    <row r="51" spans="1:4" ht="13.8">
      <c r="A51" s="164">
        <v>41403</v>
      </c>
      <c r="B51" s="165">
        <v>41408</v>
      </c>
      <c r="C51" s="192">
        <v>1273.5581120246593</v>
      </c>
      <c r="D51" s="233">
        <f t="shared" si="0"/>
        <v>50901.92650771977</v>
      </c>
    </row>
    <row r="52" spans="1:4" ht="13.8">
      <c r="A52" s="164">
        <v>41410</v>
      </c>
      <c r="B52" s="165">
        <v>41411</v>
      </c>
      <c r="C52" s="192">
        <v>2502.739606575564</v>
      </c>
      <c r="D52" s="233">
        <f t="shared" si="0"/>
        <v>53404.66611429534</v>
      </c>
    </row>
    <row r="53" spans="1:4" ht="13.8">
      <c r="A53" s="164">
        <v>41451</v>
      </c>
      <c r="B53" s="165">
        <v>41472</v>
      </c>
      <c r="C53" s="192">
        <v>2533.0335498027407</v>
      </c>
      <c r="D53" s="233">
        <f t="shared" si="0"/>
        <v>55937.69966409808</v>
      </c>
    </row>
    <row r="54" spans="1:4" ht="13.8">
      <c r="A54" s="164">
        <v>41452</v>
      </c>
      <c r="B54" s="165">
        <v>41488</v>
      </c>
      <c r="C54" s="192">
        <v>2112.5427081392895</v>
      </c>
      <c r="D54" s="233">
        <f t="shared" si="0"/>
        <v>58050.24237223737</v>
      </c>
    </row>
    <row r="55" spans="1:4" ht="13.8">
      <c r="A55" s="164">
        <v>41452</v>
      </c>
      <c r="B55" s="165">
        <v>41456</v>
      </c>
      <c r="C55" s="192">
        <v>1818.1496555932035</v>
      </c>
      <c r="D55" s="233">
        <f t="shared" si="0"/>
        <v>59868.392027830574</v>
      </c>
    </row>
    <row r="56" spans="1:4" ht="13.8">
      <c r="A56" s="164">
        <v>41466</v>
      </c>
      <c r="B56" s="165">
        <v>41514</v>
      </c>
      <c r="C56" s="192">
        <v>-982.7965169884928</v>
      </c>
      <c r="D56" s="233">
        <f t="shared" si="0"/>
        <v>58885.59551084208</v>
      </c>
    </row>
    <row r="57" spans="1:4" ht="13.8">
      <c r="A57" s="164">
        <v>41467</v>
      </c>
      <c r="B57" s="165">
        <v>41487</v>
      </c>
      <c r="C57" s="192">
        <v>1923.3467187424658</v>
      </c>
      <c r="D57" s="233">
        <f t="shared" si="0"/>
        <v>60808.94222958455</v>
      </c>
    </row>
    <row r="58" spans="1:4" ht="13.8">
      <c r="A58" s="164">
        <v>41479</v>
      </c>
      <c r="B58" s="165">
        <v>41485</v>
      </c>
      <c r="C58" s="192">
        <v>-1256.4705589041096</v>
      </c>
      <c r="D58" s="233">
        <f t="shared" si="0"/>
        <v>59552.47167068044</v>
      </c>
    </row>
    <row r="59" spans="1:4" ht="13.8">
      <c r="A59" s="164">
        <v>41494</v>
      </c>
      <c r="B59" s="165">
        <v>41516</v>
      </c>
      <c r="C59" s="192">
        <v>-869.8769313221924</v>
      </c>
      <c r="D59" s="233">
        <f t="shared" si="0"/>
        <v>58682.59473935825</v>
      </c>
    </row>
    <row r="60" spans="1:4" ht="13.8">
      <c r="A60" s="164">
        <v>41499</v>
      </c>
      <c r="B60" s="165">
        <v>41514</v>
      </c>
      <c r="C60" s="192">
        <v>1882.3532871232867</v>
      </c>
      <c r="D60" s="233">
        <f t="shared" si="0"/>
        <v>60564.948026481536</v>
      </c>
    </row>
    <row r="61" spans="1:4" ht="13.8">
      <c r="A61" s="164">
        <v>41527</v>
      </c>
      <c r="B61" s="165">
        <v>41529</v>
      </c>
      <c r="C61" s="192">
        <v>1364.7191488438357</v>
      </c>
      <c r="D61" s="233">
        <f t="shared" si="0"/>
        <v>61929.66717532537</v>
      </c>
    </row>
    <row r="62" spans="1:4" ht="13.8">
      <c r="A62" s="164">
        <v>41527</v>
      </c>
      <c r="B62" s="165">
        <v>41534</v>
      </c>
      <c r="C62" s="192">
        <v>1460.3301766246564</v>
      </c>
      <c r="D62" s="233">
        <f t="shared" si="0"/>
        <v>63389.99735195003</v>
      </c>
    </row>
    <row r="63" spans="1:4" ht="13.8">
      <c r="A63" s="164">
        <v>41533</v>
      </c>
      <c r="B63" s="165">
        <v>41536</v>
      </c>
      <c r="C63" s="192">
        <v>1270.5342171862985</v>
      </c>
      <c r="D63" s="233">
        <f t="shared" si="0"/>
        <v>64660.53156913633</v>
      </c>
    </row>
    <row r="64" spans="1:4" ht="13.8">
      <c r="A64" s="164">
        <v>41533</v>
      </c>
      <c r="B64" s="165">
        <v>41563</v>
      </c>
      <c r="C64" s="192">
        <v>1659.7719514210974</v>
      </c>
      <c r="D64" s="233">
        <f t="shared" si="0"/>
        <v>66320.30352055743</v>
      </c>
    </row>
    <row r="65" spans="1:4" ht="13.8">
      <c r="A65" s="164">
        <v>41558</v>
      </c>
      <c r="B65" s="165">
        <v>41567</v>
      </c>
      <c r="C65" s="192">
        <v>-821.4237156439455</v>
      </c>
      <c r="D65" s="233">
        <f t="shared" si="0"/>
        <v>65498.87980491348</v>
      </c>
    </row>
    <row r="66" spans="1:4" ht="13.8">
      <c r="A66" s="164">
        <v>41563</v>
      </c>
      <c r="B66" s="165">
        <v>41571</v>
      </c>
      <c r="C66" s="192">
        <v>1278.4442432526034</v>
      </c>
      <c r="D66" s="233">
        <f t="shared" si="0"/>
        <v>66777.32404816608</v>
      </c>
    </row>
    <row r="67" spans="1:4" ht="13.8">
      <c r="A67" s="164">
        <v>41568</v>
      </c>
      <c r="B67" s="165">
        <v>41604</v>
      </c>
      <c r="C67" s="192">
        <v>-899.5716725698614</v>
      </c>
      <c r="D67" s="233">
        <f t="shared" si="0"/>
        <v>65877.75237559622</v>
      </c>
    </row>
    <row r="68" spans="1:4" ht="12.75">
      <c r="A68" s="223"/>
      <c r="B68" s="222"/>
      <c r="C68" s="230"/>
      <c r="D68" s="234"/>
    </row>
    <row r="69" spans="1:4" ht="12.75">
      <c r="A69" s="223"/>
      <c r="B69" s="222"/>
      <c r="C69" s="230"/>
      <c r="D69" s="234"/>
    </row>
    <row r="70" spans="1:4" ht="12.75">
      <c r="A70" s="223"/>
      <c r="B70" s="222"/>
      <c r="C70" s="230"/>
      <c r="D70" s="234"/>
    </row>
    <row r="71" spans="1:4" ht="12.75">
      <c r="A71" s="223"/>
      <c r="B71" s="222"/>
      <c r="C71" s="230"/>
      <c r="D71" s="234"/>
    </row>
    <row r="72" spans="1:4" ht="12.75">
      <c r="A72" s="223"/>
      <c r="B72" s="222"/>
      <c r="C72" s="230"/>
      <c r="D72" s="234"/>
    </row>
    <row r="73" spans="1:4" ht="12.75">
      <c r="A73" s="223"/>
      <c r="B73" s="222"/>
      <c r="C73" s="230"/>
      <c r="D73" s="234"/>
    </row>
    <row r="74" spans="1:4" ht="12.75">
      <c r="A74" s="223"/>
      <c r="B74" s="222"/>
      <c r="C74" s="230"/>
      <c r="D74" s="234"/>
    </row>
    <row r="75" spans="1:4" ht="12.75">
      <c r="A75" s="223"/>
      <c r="B75" s="222"/>
      <c r="C75" s="230"/>
      <c r="D75" s="234"/>
    </row>
    <row r="76" spans="1:4" ht="12.75">
      <c r="A76" s="223"/>
      <c r="B76" s="222"/>
      <c r="C76" s="230"/>
      <c r="D76" s="234"/>
    </row>
    <row r="77" spans="1:4" ht="12.75">
      <c r="A77" s="223"/>
      <c r="B77" s="222"/>
      <c r="C77" s="230"/>
      <c r="D77" s="234"/>
    </row>
    <row r="78" spans="1:4" ht="12.75">
      <c r="A78" s="223"/>
      <c r="B78" s="222"/>
      <c r="C78" s="230"/>
      <c r="D78" s="234"/>
    </row>
    <row r="79" spans="1:4" ht="12.75">
      <c r="A79" s="223"/>
      <c r="B79" s="222"/>
      <c r="C79" s="230"/>
      <c r="D79" s="234"/>
    </row>
    <row r="80" spans="1:4" ht="12.75">
      <c r="A80" s="223"/>
      <c r="B80" s="222"/>
      <c r="C80" s="230"/>
      <c r="D80" s="234"/>
    </row>
    <row r="81" spans="1:4" ht="12.75">
      <c r="A81" s="223"/>
      <c r="B81" s="222"/>
      <c r="C81" s="230"/>
      <c r="D81" s="234"/>
    </row>
    <row r="82" spans="1:4" ht="12.75">
      <c r="A82" s="223"/>
      <c r="B82" s="222"/>
      <c r="C82" s="230"/>
      <c r="D82" s="234"/>
    </row>
    <row r="83" spans="1:4" ht="12.75">
      <c r="A83" s="223"/>
      <c r="B83" s="222"/>
      <c r="C83" s="230"/>
      <c r="D83" s="234"/>
    </row>
    <row r="84" spans="1:4" ht="12.75">
      <c r="A84" s="223"/>
      <c r="B84" s="222"/>
      <c r="C84" s="230"/>
      <c r="D84" s="234"/>
    </row>
    <row r="85" spans="1:4" ht="12.75">
      <c r="A85" s="223"/>
      <c r="B85" s="222"/>
      <c r="C85" s="230"/>
      <c r="D85" s="234"/>
    </row>
    <row r="86" spans="1:4" ht="12.75">
      <c r="A86" s="223"/>
      <c r="B86" s="222"/>
      <c r="C86" s="230"/>
      <c r="D86" s="234"/>
    </row>
    <row r="87" spans="1:4" ht="12.75">
      <c r="A87" s="223"/>
      <c r="B87" s="222"/>
      <c r="C87" s="230"/>
      <c r="D87" s="234"/>
    </row>
    <row r="88" spans="1:4" ht="12.75">
      <c r="A88" s="223"/>
      <c r="B88" s="222"/>
      <c r="C88" s="230"/>
      <c r="D88" s="234"/>
    </row>
    <row r="89" spans="1:4" ht="12.75">
      <c r="A89" s="223"/>
      <c r="B89" s="222"/>
      <c r="C89" s="230"/>
      <c r="D89" s="234"/>
    </row>
    <row r="90" spans="1:4" ht="12.75">
      <c r="A90" s="223"/>
      <c r="B90" s="222"/>
      <c r="C90" s="230"/>
      <c r="D90" s="234"/>
    </row>
    <row r="91" spans="1:4" ht="12.75">
      <c r="A91" s="223"/>
      <c r="B91" s="222"/>
      <c r="C91" s="230"/>
      <c r="D91" s="234"/>
    </row>
    <row r="92" spans="1:4" ht="12.75">
      <c r="A92" s="223"/>
      <c r="B92" s="222"/>
      <c r="C92" s="230"/>
      <c r="D92" s="234"/>
    </row>
    <row r="93" spans="1:4" ht="12.75">
      <c r="A93" s="223"/>
      <c r="B93" s="222"/>
      <c r="C93" s="230"/>
      <c r="D93" s="234"/>
    </row>
    <row r="94" spans="1:4" ht="12.75">
      <c r="A94" s="223"/>
      <c r="B94" s="222"/>
      <c r="C94" s="230"/>
      <c r="D94" s="234"/>
    </row>
    <row r="95" spans="1:4" ht="12.75">
      <c r="A95" s="223"/>
      <c r="B95" s="222"/>
      <c r="C95" s="230"/>
      <c r="D95" s="234"/>
    </row>
    <row r="96" spans="1:4" ht="12.75">
      <c r="A96" s="223"/>
      <c r="B96" s="222"/>
      <c r="C96" s="230"/>
      <c r="D96" s="234"/>
    </row>
    <row r="97" spans="1:4" ht="12.75">
      <c r="A97" s="223"/>
      <c r="B97" s="222"/>
      <c r="C97" s="230"/>
      <c r="D97" s="234"/>
    </row>
    <row r="98" spans="1:4" ht="12.75">
      <c r="A98" s="223"/>
      <c r="B98" s="222"/>
      <c r="C98" s="230"/>
      <c r="D98" s="234"/>
    </row>
    <row r="99" spans="1:4" ht="12.75">
      <c r="A99" s="223"/>
      <c r="B99" s="222"/>
      <c r="C99" s="230"/>
      <c r="D99" s="234"/>
    </row>
    <row r="100" spans="1:4" ht="12.75">
      <c r="A100" s="223"/>
      <c r="B100" s="222"/>
      <c r="C100" s="230"/>
      <c r="D100" s="234"/>
    </row>
    <row r="101" spans="1:4" ht="12.75">
      <c r="A101" s="223"/>
      <c r="B101" s="222"/>
      <c r="C101" s="230"/>
      <c r="D101" s="234"/>
    </row>
    <row r="102" spans="1:4" ht="12.75">
      <c r="A102" s="223"/>
      <c r="B102" s="222"/>
      <c r="C102" s="230"/>
      <c r="D102" s="234"/>
    </row>
    <row r="103" spans="1:4" ht="12.75">
      <c r="A103" s="223"/>
      <c r="B103" s="222"/>
      <c r="C103" s="230"/>
      <c r="D103" s="234"/>
    </row>
    <row r="104" spans="1:4" ht="12.75">
      <c r="A104" s="223"/>
      <c r="B104" s="222"/>
      <c r="C104" s="230"/>
      <c r="D104" s="234"/>
    </row>
    <row r="105" spans="1:4" ht="12.75">
      <c r="A105" s="223"/>
      <c r="B105" s="222"/>
      <c r="C105" s="230"/>
      <c r="D105" s="234"/>
    </row>
    <row r="106" spans="1:4" ht="12.75">
      <c r="A106" s="223"/>
      <c r="B106" s="222"/>
      <c r="C106" s="230"/>
      <c r="D106" s="234"/>
    </row>
    <row r="107" spans="1:4" ht="12.75">
      <c r="A107" s="223"/>
      <c r="B107" s="222"/>
      <c r="C107" s="230"/>
      <c r="D107" s="234"/>
    </row>
    <row r="108" spans="1:4" ht="12.75">
      <c r="A108" s="223"/>
      <c r="B108" s="222"/>
      <c r="C108" s="230"/>
      <c r="D108" s="234"/>
    </row>
    <row r="109" spans="1:4" ht="12.75">
      <c r="A109" s="223"/>
      <c r="B109" s="222"/>
      <c r="C109" s="230"/>
      <c r="D109" s="234"/>
    </row>
    <row r="110" spans="1:4" ht="12.75">
      <c r="A110" s="223"/>
      <c r="B110" s="222"/>
      <c r="C110" s="230"/>
      <c r="D110" s="234"/>
    </row>
    <row r="111" spans="1:4" ht="12.75">
      <c r="A111" s="223"/>
      <c r="B111" s="222"/>
      <c r="C111" s="230"/>
      <c r="D111" s="234"/>
    </row>
    <row r="112" spans="1:4" ht="12.75">
      <c r="A112" s="223"/>
      <c r="B112" s="222"/>
      <c r="C112" s="230"/>
      <c r="D112" s="234"/>
    </row>
    <row r="113" spans="1:4" ht="12.75">
      <c r="A113" s="223"/>
      <c r="B113" s="222"/>
      <c r="C113" s="230"/>
      <c r="D113" s="234"/>
    </row>
    <row r="114" spans="1:4" ht="12.75">
      <c r="A114" s="223"/>
      <c r="B114" s="222"/>
      <c r="C114" s="230"/>
      <c r="D114" s="234"/>
    </row>
    <row r="115" spans="1:4" ht="12.75">
      <c r="A115" s="223"/>
      <c r="B115" s="222"/>
      <c r="C115" s="230"/>
      <c r="D115" s="234"/>
    </row>
    <row r="116" spans="1:4" ht="12.75">
      <c r="A116" s="223"/>
      <c r="B116" s="222"/>
      <c r="C116" s="230"/>
      <c r="D116" s="234"/>
    </row>
    <row r="117" spans="1:4" ht="12.75">
      <c r="A117" s="223"/>
      <c r="B117" s="222"/>
      <c r="C117" s="230"/>
      <c r="D117" s="234"/>
    </row>
    <row r="118" spans="1:4" ht="12.75">
      <c r="A118" s="223"/>
      <c r="B118" s="222"/>
      <c r="C118" s="230"/>
      <c r="D118" s="234"/>
    </row>
    <row r="119" spans="1:4" ht="12.75">
      <c r="A119" s="223"/>
      <c r="B119" s="222"/>
      <c r="C119" s="230"/>
      <c r="D119" s="234"/>
    </row>
    <row r="120" spans="1:4" ht="12.75">
      <c r="A120" s="223"/>
      <c r="B120" s="222"/>
      <c r="C120" s="230"/>
      <c r="D120" s="234"/>
    </row>
    <row r="121" spans="1:4" ht="12.75">
      <c r="A121" s="223"/>
      <c r="B121" s="222"/>
      <c r="C121" s="230"/>
      <c r="D121" s="234"/>
    </row>
    <row r="122" spans="1:4" ht="12.75">
      <c r="A122" s="223"/>
      <c r="B122" s="222"/>
      <c r="C122" s="230"/>
      <c r="D122" s="234"/>
    </row>
    <row r="123" spans="1:4" ht="12.75">
      <c r="A123" s="223"/>
      <c r="B123" s="222"/>
      <c r="C123" s="230"/>
      <c r="D123" s="234"/>
    </row>
    <row r="124" spans="1:4" ht="12.75">
      <c r="A124" s="223"/>
      <c r="B124" s="222"/>
      <c r="C124" s="230"/>
      <c r="D124" s="234"/>
    </row>
    <row r="125" spans="1:4" ht="12.75">
      <c r="A125" s="223"/>
      <c r="B125" s="222"/>
      <c r="C125" s="230"/>
      <c r="D125" s="234"/>
    </row>
    <row r="126" spans="1:4" ht="12.75">
      <c r="A126" s="223"/>
      <c r="B126" s="222"/>
      <c r="C126" s="230"/>
      <c r="D126" s="234"/>
    </row>
    <row r="127" spans="1:4" ht="12.75">
      <c r="A127" s="223"/>
      <c r="B127" s="222"/>
      <c r="C127" s="230"/>
      <c r="D127" s="234"/>
    </row>
    <row r="128" spans="1:4" ht="12.75">
      <c r="A128" s="223"/>
      <c r="B128" s="222"/>
      <c r="C128" s="230"/>
      <c r="D128" s="234"/>
    </row>
    <row r="129" spans="1:4" ht="12.75">
      <c r="A129" s="223"/>
      <c r="B129" s="222"/>
      <c r="C129" s="230"/>
      <c r="D129" s="234"/>
    </row>
    <row r="130" spans="1:4" ht="12.75">
      <c r="A130" s="223"/>
      <c r="B130" s="222"/>
      <c r="C130" s="230"/>
      <c r="D130" s="234"/>
    </row>
    <row r="131" spans="1:4" ht="12.75">
      <c r="A131" s="223"/>
      <c r="B131" s="222"/>
      <c r="C131" s="230"/>
      <c r="D131" s="234"/>
    </row>
    <row r="132" spans="1:4" ht="12.75">
      <c r="A132" s="223"/>
      <c r="B132" s="222"/>
      <c r="C132" s="230"/>
      <c r="D132" s="234"/>
    </row>
    <row r="133" spans="1:4" ht="12.75">
      <c r="A133" s="223"/>
      <c r="B133" s="222"/>
      <c r="C133" s="230"/>
      <c r="D133" s="234"/>
    </row>
    <row r="134" spans="1:4" ht="12.75">
      <c r="A134" s="223"/>
      <c r="B134" s="222"/>
      <c r="C134" s="230"/>
      <c r="D134" s="234"/>
    </row>
    <row r="135" spans="1:4" ht="12.75">
      <c r="A135" s="223"/>
      <c r="B135" s="222"/>
      <c r="C135" s="230"/>
      <c r="D135" s="234"/>
    </row>
    <row r="136" spans="1:4" ht="12.75">
      <c r="A136" s="223"/>
      <c r="B136" s="222"/>
      <c r="C136" s="230"/>
      <c r="D136" s="234"/>
    </row>
    <row r="137" spans="1:4" ht="12.75">
      <c r="A137" s="223"/>
      <c r="B137" s="222"/>
      <c r="C137" s="230"/>
      <c r="D137" s="234"/>
    </row>
    <row r="138" spans="1:4" ht="12.75">
      <c r="A138" s="223"/>
      <c r="B138" s="222"/>
      <c r="C138" s="230"/>
      <c r="D138" s="234"/>
    </row>
    <row r="139" spans="1:4" ht="12.75">
      <c r="A139" s="223"/>
      <c r="B139" s="222"/>
      <c r="C139" s="230"/>
      <c r="D139" s="234"/>
    </row>
    <row r="140" spans="1:4" ht="12.75">
      <c r="A140" s="223"/>
      <c r="B140" s="222"/>
      <c r="C140" s="230"/>
      <c r="D140" s="234"/>
    </row>
    <row r="141" spans="1:4" ht="12.75">
      <c r="A141" s="223"/>
      <c r="B141" s="222"/>
      <c r="C141" s="230"/>
      <c r="D141" s="234"/>
    </row>
    <row r="142" spans="1:4" ht="12.75">
      <c r="A142" s="223"/>
      <c r="B142" s="222"/>
      <c r="C142" s="230"/>
      <c r="D142" s="234"/>
    </row>
    <row r="143" spans="1:4" ht="12.75">
      <c r="A143" s="223"/>
      <c r="B143" s="222"/>
      <c r="C143" s="230"/>
      <c r="D143" s="234"/>
    </row>
    <row r="144" spans="1:4" ht="12.75">
      <c r="A144" s="223"/>
      <c r="B144" s="222"/>
      <c r="C144" s="230"/>
      <c r="D144" s="234"/>
    </row>
    <row r="145" spans="1:4" ht="12.75">
      <c r="A145" s="223"/>
      <c r="B145" s="222"/>
      <c r="C145" s="230"/>
      <c r="D145" s="234"/>
    </row>
    <row r="146" spans="1:4" ht="12.75">
      <c r="A146" s="223"/>
      <c r="B146" s="222"/>
      <c r="C146" s="230"/>
      <c r="D146" s="234"/>
    </row>
    <row r="147" spans="1:4" ht="12.75">
      <c r="A147" s="223"/>
      <c r="B147" s="222"/>
      <c r="C147" s="230"/>
      <c r="D147" s="234"/>
    </row>
    <row r="148" spans="1:4" ht="12.75">
      <c r="A148" s="223"/>
      <c r="B148" s="222"/>
      <c r="C148" s="230"/>
      <c r="D148" s="234"/>
    </row>
    <row r="149" spans="1:4" ht="12.75">
      <c r="A149" s="223"/>
      <c r="B149" s="222"/>
      <c r="C149" s="230"/>
      <c r="D149" s="234"/>
    </row>
    <row r="150" spans="1:4" ht="12.75">
      <c r="A150" s="223"/>
      <c r="B150" s="222"/>
      <c r="C150" s="230"/>
      <c r="D150" s="234"/>
    </row>
    <row r="151" spans="1:4" ht="12.75">
      <c r="A151" s="223"/>
      <c r="B151" s="222"/>
      <c r="C151" s="230"/>
      <c r="D151" s="234"/>
    </row>
    <row r="152" spans="1:4" ht="12.75">
      <c r="A152" s="223"/>
      <c r="B152" s="222"/>
      <c r="C152" s="230"/>
      <c r="D152" s="234"/>
    </row>
    <row r="153" spans="1:4" ht="12.75">
      <c r="A153" s="223"/>
      <c r="B153" s="222"/>
      <c r="C153" s="230"/>
      <c r="D153" s="234"/>
    </row>
    <row r="154" spans="1:4" ht="12.75">
      <c r="A154" s="223"/>
      <c r="B154" s="222"/>
      <c r="C154" s="230"/>
      <c r="D154" s="234"/>
    </row>
    <row r="155" spans="1:4" ht="12.75">
      <c r="A155" s="223"/>
      <c r="B155" s="222"/>
      <c r="C155" s="230"/>
      <c r="D155" s="234"/>
    </row>
    <row r="156" spans="1:4" ht="12.75">
      <c r="A156" s="223"/>
      <c r="B156" s="222"/>
      <c r="C156" s="230"/>
      <c r="D156" s="234"/>
    </row>
    <row r="157" spans="1:4" ht="12.75">
      <c r="A157" s="223"/>
      <c r="B157" s="222"/>
      <c r="C157" s="230"/>
      <c r="D157" s="234"/>
    </row>
    <row r="158" spans="1:4" ht="12.75">
      <c r="A158" s="223"/>
      <c r="B158" s="222"/>
      <c r="C158" s="230"/>
      <c r="D158" s="234"/>
    </row>
    <row r="159" spans="1:4" ht="12.75">
      <c r="A159" s="223"/>
      <c r="B159" s="222"/>
      <c r="C159" s="230"/>
      <c r="D159" s="234"/>
    </row>
    <row r="160" spans="1:4" ht="12.75">
      <c r="A160" s="223"/>
      <c r="B160" s="222"/>
      <c r="C160" s="230"/>
      <c r="D160" s="234"/>
    </row>
    <row r="161" spans="1:4" ht="12.75">
      <c r="A161" s="223"/>
      <c r="B161" s="222"/>
      <c r="C161" s="230"/>
      <c r="D161" s="234"/>
    </row>
    <row r="162" spans="1:4" ht="12.75">
      <c r="A162" s="223"/>
      <c r="B162" s="222"/>
      <c r="C162" s="230"/>
      <c r="D162" s="234"/>
    </row>
    <row r="163" spans="1:4" ht="12.75">
      <c r="A163" s="223"/>
      <c r="B163" s="222"/>
      <c r="C163" s="230"/>
      <c r="D163" s="234"/>
    </row>
    <row r="164" spans="1:4" ht="12.75">
      <c r="A164" s="223"/>
      <c r="B164" s="222"/>
      <c r="C164" s="230"/>
      <c r="D164" s="234"/>
    </row>
    <row r="165" spans="1:4" ht="12.75">
      <c r="A165" s="223"/>
      <c r="B165" s="222"/>
      <c r="C165" s="230"/>
      <c r="D165" s="234"/>
    </row>
    <row r="166" spans="1:4" ht="12.75">
      <c r="A166" s="223"/>
      <c r="B166" s="222"/>
      <c r="C166" s="230"/>
      <c r="D166" s="234"/>
    </row>
    <row r="167" spans="1:4" ht="12.75">
      <c r="A167" s="223"/>
      <c r="B167" s="222"/>
      <c r="C167" s="230"/>
      <c r="D167" s="234"/>
    </row>
    <row r="168" spans="1:4" ht="12.75">
      <c r="A168" s="223"/>
      <c r="B168" s="222"/>
      <c r="C168" s="230"/>
      <c r="D168" s="234"/>
    </row>
    <row r="169" spans="1:4" ht="12.75">
      <c r="A169" s="223"/>
      <c r="B169" s="222"/>
      <c r="C169" s="230"/>
      <c r="D169" s="234"/>
    </row>
    <row r="170" spans="1:4" ht="12.75">
      <c r="A170" s="223"/>
      <c r="B170" s="222"/>
      <c r="C170" s="230"/>
      <c r="D170" s="234"/>
    </row>
    <row r="171" spans="1:4" ht="12.75">
      <c r="A171" s="223"/>
      <c r="B171" s="222"/>
      <c r="C171" s="230"/>
      <c r="D171" s="234"/>
    </row>
    <row r="172" spans="1:4" ht="12.75">
      <c r="A172" s="223"/>
      <c r="B172" s="222"/>
      <c r="C172" s="230"/>
      <c r="D172" s="234"/>
    </row>
    <row r="173" spans="1:4" ht="12.75">
      <c r="A173" s="223"/>
      <c r="B173" s="222"/>
      <c r="C173" s="230"/>
      <c r="D173" s="234"/>
    </row>
    <row r="174" spans="1:4" ht="12.75">
      <c r="A174" s="223"/>
      <c r="B174" s="222"/>
      <c r="C174" s="230"/>
      <c r="D174" s="234"/>
    </row>
    <row r="175" spans="1:4" ht="12.75">
      <c r="A175" s="223"/>
      <c r="B175" s="222"/>
      <c r="C175" s="230"/>
      <c r="D175" s="234"/>
    </row>
    <row r="176" spans="1:4" ht="12.75">
      <c r="A176" s="223"/>
      <c r="B176" s="222"/>
      <c r="C176" s="230"/>
      <c r="D176" s="234"/>
    </row>
    <row r="177" spans="1:4" ht="12.75">
      <c r="A177" s="223"/>
      <c r="B177" s="222"/>
      <c r="C177" s="230"/>
      <c r="D177" s="234"/>
    </row>
    <row r="178" spans="1:4" ht="12.75">
      <c r="A178" s="223"/>
      <c r="B178" s="222"/>
      <c r="C178" s="230"/>
      <c r="D178" s="234"/>
    </row>
    <row r="179" spans="1:4" ht="12.75">
      <c r="A179" s="223"/>
      <c r="B179" s="222"/>
      <c r="C179" s="230"/>
      <c r="D179" s="234"/>
    </row>
    <row r="180" spans="1:4" ht="12.75">
      <c r="A180" s="223"/>
      <c r="B180" s="222"/>
      <c r="C180" s="230"/>
      <c r="D180" s="234"/>
    </row>
    <row r="181" spans="1:4" ht="12.75">
      <c r="A181" s="223"/>
      <c r="B181" s="222"/>
      <c r="C181" s="230"/>
      <c r="D181" s="234"/>
    </row>
    <row r="182" spans="1:4" ht="12.75">
      <c r="A182" s="223"/>
      <c r="B182" s="222"/>
      <c r="C182" s="230"/>
      <c r="D182" s="234"/>
    </row>
    <row r="183" spans="1:4" ht="12.75">
      <c r="A183" s="223"/>
      <c r="B183" s="222"/>
      <c r="C183" s="230"/>
      <c r="D183" s="234"/>
    </row>
    <row r="184" spans="1:4" ht="12.75">
      <c r="A184" s="223"/>
      <c r="B184" s="222"/>
      <c r="C184" s="230"/>
      <c r="D184" s="234"/>
    </row>
    <row r="185" spans="1:4" ht="12.75">
      <c r="A185" s="223"/>
      <c r="B185" s="222"/>
      <c r="C185" s="230"/>
      <c r="D185" s="234"/>
    </row>
    <row r="186" spans="1:4" ht="12.75">
      <c r="A186" s="223"/>
      <c r="B186" s="222"/>
      <c r="C186" s="230"/>
      <c r="D186" s="234"/>
    </row>
    <row r="187" spans="1:4" ht="12.75">
      <c r="A187" s="223"/>
      <c r="B187" s="222"/>
      <c r="C187" s="230"/>
      <c r="D187" s="234"/>
    </row>
    <row r="188" spans="1:4" ht="12.75">
      <c r="A188" s="223"/>
      <c r="B188" s="222"/>
      <c r="C188" s="230"/>
      <c r="D188" s="234"/>
    </row>
    <row r="189" spans="1:4" ht="12.75">
      <c r="A189" s="223"/>
      <c r="B189" s="222"/>
      <c r="C189" s="230"/>
      <c r="D189" s="234"/>
    </row>
    <row r="190" spans="1:4" ht="12.75">
      <c r="A190" s="223"/>
      <c r="B190" s="222"/>
      <c r="C190" s="230"/>
      <c r="D190" s="234"/>
    </row>
    <row r="191" spans="1:4" ht="12.75">
      <c r="A191" s="223"/>
      <c r="B191" s="222"/>
      <c r="C191" s="230"/>
      <c r="D191" s="234"/>
    </row>
    <row r="192" spans="1:4" ht="12.75">
      <c r="A192" s="223"/>
      <c r="B192" s="222"/>
      <c r="C192" s="230"/>
      <c r="D192" s="234"/>
    </row>
    <row r="193" spans="1:4" ht="12.75">
      <c r="A193" s="223"/>
      <c r="B193" s="222"/>
      <c r="C193" s="230"/>
      <c r="D193" s="234"/>
    </row>
    <row r="194" spans="1:4" ht="12.75">
      <c r="A194" s="223"/>
      <c r="B194" s="222"/>
      <c r="C194" s="230"/>
      <c r="D194" s="234"/>
    </row>
    <row r="195" spans="1:4" ht="12.75">
      <c r="A195" s="223"/>
      <c r="B195" s="222"/>
      <c r="C195" s="230"/>
      <c r="D195" s="234"/>
    </row>
    <row r="196" spans="1:4" ht="12.75">
      <c r="A196" s="223"/>
      <c r="B196" s="222"/>
      <c r="C196" s="230"/>
      <c r="D196" s="234"/>
    </row>
    <row r="197" spans="1:4" ht="12.75">
      <c r="A197" s="223"/>
      <c r="B197" s="222"/>
      <c r="C197" s="230"/>
      <c r="D197" s="234"/>
    </row>
    <row r="198" spans="1:4" ht="12.75">
      <c r="A198" s="223"/>
      <c r="B198" s="222"/>
      <c r="C198" s="230"/>
      <c r="D198" s="234"/>
    </row>
    <row r="199" spans="1:4" ht="12.75">
      <c r="A199" s="223"/>
      <c r="B199" s="222"/>
      <c r="C199" s="230"/>
      <c r="D199" s="234"/>
    </row>
    <row r="200" spans="1:4" ht="12.75">
      <c r="A200" s="223"/>
      <c r="B200" s="222"/>
      <c r="C200" s="230"/>
      <c r="D200" s="234"/>
    </row>
    <row r="201" spans="1:4" ht="12.75">
      <c r="A201" s="223"/>
      <c r="B201" s="222"/>
      <c r="C201" s="230"/>
      <c r="D201" s="234"/>
    </row>
    <row r="202" spans="1:4" ht="12.75">
      <c r="A202" s="223"/>
      <c r="B202" s="222"/>
      <c r="C202" s="230"/>
      <c r="D202" s="234"/>
    </row>
    <row r="203" spans="1:4" ht="12.75">
      <c r="A203" s="223"/>
      <c r="B203" s="222"/>
      <c r="C203" s="230"/>
      <c r="D203" s="234"/>
    </row>
    <row r="204" spans="1:4" ht="12.75">
      <c r="A204" s="223"/>
      <c r="B204" s="222"/>
      <c r="C204" s="230"/>
      <c r="D204" s="234"/>
    </row>
    <row r="205" spans="1:4" ht="12.75">
      <c r="A205" s="223"/>
      <c r="B205" s="222"/>
      <c r="C205" s="230"/>
      <c r="D205" s="234"/>
    </row>
    <row r="206" spans="1:4" ht="12.75">
      <c r="A206" s="223"/>
      <c r="B206" s="222"/>
      <c r="C206" s="230"/>
      <c r="D206" s="234"/>
    </row>
    <row r="207" spans="1:4" ht="12.75">
      <c r="A207" s="223"/>
      <c r="B207" s="222"/>
      <c r="C207" s="230"/>
      <c r="D207" s="234"/>
    </row>
    <row r="208" spans="1:4" ht="12.75">
      <c r="A208" s="223"/>
      <c r="B208" s="222"/>
      <c r="C208" s="230"/>
      <c r="D208" s="234"/>
    </row>
    <row r="209" spans="1:4" ht="12.75">
      <c r="A209" s="223"/>
      <c r="B209" s="222"/>
      <c r="C209" s="230"/>
      <c r="D209" s="234"/>
    </row>
    <row r="210" spans="1:4" ht="12.75">
      <c r="A210" s="223"/>
      <c r="B210" s="222"/>
      <c r="C210" s="230"/>
      <c r="D210" s="234"/>
    </row>
    <row r="211" spans="1:4" ht="12.75">
      <c r="A211" s="223"/>
      <c r="B211" s="222"/>
      <c r="C211" s="230"/>
      <c r="D211" s="234"/>
    </row>
    <row r="212" spans="1:4" ht="12.75">
      <c r="A212" s="223"/>
      <c r="B212" s="222"/>
      <c r="C212" s="230"/>
      <c r="D212" s="234"/>
    </row>
    <row r="213" spans="1:4" ht="12.75">
      <c r="A213" s="223"/>
      <c r="B213" s="222"/>
      <c r="C213" s="230"/>
      <c r="D213" s="234"/>
    </row>
    <row r="214" spans="1:4" ht="12.75">
      <c r="A214" s="223"/>
      <c r="B214" s="222"/>
      <c r="C214" s="230"/>
      <c r="D214" s="234"/>
    </row>
    <row r="215" spans="1:4" ht="12.75">
      <c r="A215" s="223"/>
      <c r="B215" s="222"/>
      <c r="C215" s="230"/>
      <c r="D215" s="234"/>
    </row>
    <row r="216" spans="1:4" ht="12.75">
      <c r="A216" s="223"/>
      <c r="B216" s="222"/>
      <c r="C216" s="230"/>
      <c r="D216" s="234"/>
    </row>
    <row r="217" spans="1:4" ht="12.75">
      <c r="A217" s="223"/>
      <c r="B217" s="222"/>
      <c r="C217" s="230"/>
      <c r="D217" s="234"/>
    </row>
    <row r="218" spans="1:4" ht="12.75">
      <c r="A218" s="223"/>
      <c r="B218" s="222"/>
      <c r="C218" s="230"/>
      <c r="D218" s="234"/>
    </row>
    <row r="219" spans="1:4" ht="12.75">
      <c r="A219" s="223"/>
      <c r="B219" s="222"/>
      <c r="C219" s="230"/>
      <c r="D219" s="234"/>
    </row>
    <row r="220" spans="1:4" ht="12.75">
      <c r="A220" s="223"/>
      <c r="B220" s="222"/>
      <c r="C220" s="230"/>
      <c r="D220" s="234"/>
    </row>
    <row r="221" spans="1:4" ht="12.75">
      <c r="A221" s="223"/>
      <c r="B221" s="222"/>
      <c r="C221" s="230"/>
      <c r="D221" s="234"/>
    </row>
    <row r="222" spans="1:4" ht="12.75">
      <c r="A222" s="223"/>
      <c r="B222" s="222"/>
      <c r="C222" s="230"/>
      <c r="D222" s="234"/>
    </row>
    <row r="223" spans="1:4" ht="12.75">
      <c r="A223" s="223"/>
      <c r="B223" s="222"/>
      <c r="C223" s="230"/>
      <c r="D223" s="234"/>
    </row>
    <row r="224" spans="1:4" ht="12.75">
      <c r="A224" s="223"/>
      <c r="B224" s="222"/>
      <c r="C224" s="230"/>
      <c r="D224" s="234"/>
    </row>
    <row r="225" spans="1:4" ht="12.75">
      <c r="A225" s="223"/>
      <c r="B225" s="222"/>
      <c r="C225" s="230"/>
      <c r="D225" s="234"/>
    </row>
    <row r="226" spans="1:4" ht="12.75">
      <c r="A226" s="223"/>
      <c r="B226" s="222"/>
      <c r="C226" s="230"/>
      <c r="D226" s="234"/>
    </row>
    <row r="227" spans="1:4" ht="12.75">
      <c r="A227" s="223"/>
      <c r="B227" s="222"/>
      <c r="C227" s="230"/>
      <c r="D227" s="234"/>
    </row>
    <row r="228" spans="1:4" ht="12.75">
      <c r="A228" s="223"/>
      <c r="B228" s="222"/>
      <c r="C228" s="230"/>
      <c r="D228" s="234"/>
    </row>
    <row r="229" spans="1:4" ht="12.75">
      <c r="A229" s="223"/>
      <c r="B229" s="222"/>
      <c r="C229" s="230"/>
      <c r="D229" s="234"/>
    </row>
    <row r="230" spans="1:4" ht="12.75">
      <c r="A230" s="223"/>
      <c r="B230" s="222"/>
      <c r="C230" s="230"/>
      <c r="D230" s="234"/>
    </row>
    <row r="231" spans="1:4" ht="12.75">
      <c r="A231" s="223"/>
      <c r="B231" s="222"/>
      <c r="C231" s="230"/>
      <c r="D231" s="234"/>
    </row>
    <row r="232" spans="1:4" ht="12.75">
      <c r="A232" s="223"/>
      <c r="B232" s="222"/>
      <c r="C232" s="230"/>
      <c r="D232" s="234"/>
    </row>
    <row r="233" spans="1:4" ht="12.75">
      <c r="A233" s="223"/>
      <c r="B233" s="222"/>
      <c r="C233" s="230"/>
      <c r="D233" s="234"/>
    </row>
    <row r="234" spans="1:4" ht="12.75">
      <c r="A234" s="223"/>
      <c r="B234" s="222"/>
      <c r="C234" s="230"/>
      <c r="D234" s="234"/>
    </row>
    <row r="235" spans="1:4" ht="12.75">
      <c r="A235" s="223"/>
      <c r="B235" s="222"/>
      <c r="C235" s="230"/>
      <c r="D235" s="234"/>
    </row>
    <row r="236" spans="1:4" ht="12.75">
      <c r="A236" s="223"/>
      <c r="B236" s="222"/>
      <c r="C236" s="230"/>
      <c r="D236" s="234"/>
    </row>
    <row r="237" spans="1:4" ht="12.75">
      <c r="A237" s="223"/>
      <c r="B237" s="222"/>
      <c r="C237" s="230"/>
      <c r="D237" s="234"/>
    </row>
    <row r="238" spans="1:4" ht="12.75">
      <c r="A238" s="223"/>
      <c r="B238" s="222"/>
      <c r="C238" s="230"/>
      <c r="D238" s="234"/>
    </row>
    <row r="239" spans="1:4" ht="12.75">
      <c r="A239" s="223"/>
      <c r="B239" s="222"/>
      <c r="C239" s="230"/>
      <c r="D239" s="234"/>
    </row>
    <row r="240" spans="1:4" ht="12.75">
      <c r="A240" s="223"/>
      <c r="B240" s="222"/>
      <c r="C240" s="230"/>
      <c r="D240" s="234"/>
    </row>
    <row r="241" spans="1:4" ht="12.75">
      <c r="A241" s="223"/>
      <c r="B241" s="222"/>
      <c r="C241" s="230"/>
      <c r="D241" s="234"/>
    </row>
    <row r="242" spans="1:4" ht="12.75">
      <c r="A242" s="223"/>
      <c r="B242" s="222"/>
      <c r="C242" s="230"/>
      <c r="D242" s="234"/>
    </row>
    <row r="243" spans="1:4" ht="12.75">
      <c r="A243" s="223"/>
      <c r="B243" s="222"/>
      <c r="C243" s="230"/>
      <c r="D243" s="234"/>
    </row>
    <row r="244" spans="1:4" ht="12.75">
      <c r="A244" s="223"/>
      <c r="B244" s="222"/>
      <c r="C244" s="230"/>
      <c r="D244" s="234"/>
    </row>
    <row r="245" spans="1:4" ht="12.75">
      <c r="A245" s="223"/>
      <c r="B245" s="222"/>
      <c r="C245" s="230"/>
      <c r="D245" s="234"/>
    </row>
    <row r="246" spans="1:4" ht="12.75">
      <c r="A246" s="223"/>
      <c r="B246" s="222"/>
      <c r="C246" s="230"/>
      <c r="D246" s="234"/>
    </row>
    <row r="247" spans="1:4" ht="12.75">
      <c r="A247" s="223"/>
      <c r="B247" s="222"/>
      <c r="C247" s="230"/>
      <c r="D247" s="234"/>
    </row>
    <row r="248" spans="1:4" ht="12.75">
      <c r="A248" s="223"/>
      <c r="B248" s="222"/>
      <c r="C248" s="230"/>
      <c r="D248" s="234"/>
    </row>
    <row r="249" spans="1:4" ht="12.75">
      <c r="A249" s="223"/>
      <c r="B249" s="222"/>
      <c r="C249" s="230"/>
      <c r="D249" s="234"/>
    </row>
    <row r="250" spans="1:4" ht="12.75">
      <c r="A250" s="223"/>
      <c r="B250" s="222"/>
      <c r="C250" s="230"/>
      <c r="D250" s="234"/>
    </row>
    <row r="251" spans="1:4" ht="12.75">
      <c r="A251" s="223"/>
      <c r="B251" s="222"/>
      <c r="C251" s="230"/>
      <c r="D251" s="234"/>
    </row>
    <row r="252" spans="1:4" ht="12.75">
      <c r="A252" s="223"/>
      <c r="B252" s="222"/>
      <c r="C252" s="230"/>
      <c r="D252" s="234"/>
    </row>
    <row r="253" spans="1:4" ht="12.75">
      <c r="A253" s="223"/>
      <c r="B253" s="222"/>
      <c r="C253" s="230"/>
      <c r="D253" s="234"/>
    </row>
    <row r="254" spans="1:4" ht="12.75">
      <c r="A254" s="223"/>
      <c r="B254" s="222"/>
      <c r="C254" s="230"/>
      <c r="D254" s="234"/>
    </row>
    <row r="255" spans="1:4" ht="12.75">
      <c r="A255" s="223"/>
      <c r="B255" s="222"/>
      <c r="C255" s="230"/>
      <c r="D255" s="234"/>
    </row>
    <row r="256" spans="1:4" ht="12.75">
      <c r="A256" s="223"/>
      <c r="B256" s="222"/>
      <c r="C256" s="230"/>
      <c r="D256" s="234"/>
    </row>
    <row r="257" spans="1:4" ht="12.75">
      <c r="A257" s="223"/>
      <c r="B257" s="222"/>
      <c r="C257" s="230"/>
      <c r="D257" s="234"/>
    </row>
    <row r="258" spans="1:4" ht="12.75">
      <c r="A258" s="223"/>
      <c r="B258" s="222"/>
      <c r="C258" s="230"/>
      <c r="D258" s="234"/>
    </row>
    <row r="259" spans="1:4" ht="12.75">
      <c r="A259" s="223"/>
      <c r="B259" s="222"/>
      <c r="C259" s="230"/>
      <c r="D259" s="234"/>
    </row>
    <row r="260" spans="1:4" ht="12.75">
      <c r="A260" s="223"/>
      <c r="B260" s="222"/>
      <c r="C260" s="230"/>
      <c r="D260" s="234"/>
    </row>
    <row r="261" spans="1:4" ht="12.75">
      <c r="A261" s="223"/>
      <c r="B261" s="222"/>
      <c r="C261" s="230"/>
      <c r="D261" s="234"/>
    </row>
    <row r="262" spans="1:4" ht="12.75">
      <c r="A262" s="223"/>
      <c r="B262" s="222"/>
      <c r="C262" s="230"/>
      <c r="D262" s="234"/>
    </row>
    <row r="263" spans="1:4" ht="12.75">
      <c r="A263" s="223"/>
      <c r="B263" s="222"/>
      <c r="C263" s="230"/>
      <c r="D263" s="234"/>
    </row>
    <row r="264" spans="1:4" ht="12.75">
      <c r="A264" s="223"/>
      <c r="B264" s="222"/>
      <c r="C264" s="230"/>
      <c r="D264" s="234"/>
    </row>
    <row r="265" spans="1:4" ht="12.75">
      <c r="A265" s="223"/>
      <c r="B265" s="222"/>
      <c r="C265" s="230"/>
      <c r="D265" s="234"/>
    </row>
    <row r="266" spans="1:4" ht="12.75">
      <c r="A266" s="223"/>
      <c r="B266" s="222"/>
      <c r="C266" s="230"/>
      <c r="D266" s="234"/>
    </row>
    <row r="267" spans="1:4" ht="12.75">
      <c r="A267" s="223"/>
      <c r="B267" s="222"/>
      <c r="C267" s="230"/>
      <c r="D267" s="234"/>
    </row>
    <row r="268" spans="1:4" ht="12.75">
      <c r="A268" s="223"/>
      <c r="B268" s="222"/>
      <c r="C268" s="230"/>
      <c r="D268" s="234"/>
    </row>
    <row r="269" spans="1:4" ht="12.75">
      <c r="A269" s="223"/>
      <c r="B269" s="222"/>
      <c r="C269" s="230"/>
      <c r="D269" s="234"/>
    </row>
    <row r="270" spans="1:4" ht="12.75">
      <c r="A270" s="223"/>
      <c r="B270" s="222"/>
      <c r="C270" s="230"/>
      <c r="D270" s="234"/>
    </row>
    <row r="271" spans="1:4" ht="12.75">
      <c r="A271" s="223"/>
      <c r="B271" s="222"/>
      <c r="C271" s="230"/>
      <c r="D271" s="234"/>
    </row>
    <row r="272" spans="1:4" ht="12.75">
      <c r="A272" s="223"/>
      <c r="B272" s="222"/>
      <c r="C272" s="230"/>
      <c r="D272" s="234"/>
    </row>
    <row r="273" spans="1:4" ht="12.75">
      <c r="A273" s="223"/>
      <c r="B273" s="222"/>
      <c r="C273" s="230"/>
      <c r="D273" s="234"/>
    </row>
    <row r="274" spans="1:4" ht="12.75">
      <c r="A274" s="223"/>
      <c r="B274" s="222"/>
      <c r="C274" s="230"/>
      <c r="D274" s="234"/>
    </row>
    <row r="275" spans="1:4" ht="12.75">
      <c r="A275" s="223"/>
      <c r="B275" s="222"/>
      <c r="C275" s="230"/>
      <c r="D275" s="234"/>
    </row>
    <row r="276" spans="1:4" ht="12.75">
      <c r="A276" s="223"/>
      <c r="B276" s="222"/>
      <c r="C276" s="230"/>
      <c r="D276" s="234"/>
    </row>
    <row r="277" spans="1:4" ht="12.75">
      <c r="A277" s="223"/>
      <c r="B277" s="222"/>
      <c r="C277" s="230"/>
      <c r="D277" s="234"/>
    </row>
    <row r="278" spans="1:4" ht="12.75">
      <c r="A278" s="223"/>
      <c r="B278" s="222"/>
      <c r="C278" s="230"/>
      <c r="D278" s="234"/>
    </row>
    <row r="279" spans="1:4" ht="12.75">
      <c r="A279" s="223"/>
      <c r="B279" s="222"/>
      <c r="C279" s="230"/>
      <c r="D279" s="234"/>
    </row>
    <row r="280" spans="1:4" ht="12.75">
      <c r="A280" s="223"/>
      <c r="B280" s="222"/>
      <c r="C280" s="230"/>
      <c r="D280" s="234"/>
    </row>
    <row r="281" spans="1:4" ht="12.75">
      <c r="A281" s="223"/>
      <c r="B281" s="222"/>
      <c r="C281" s="230"/>
      <c r="D281" s="234"/>
    </row>
    <row r="282" spans="1:4" ht="12.75">
      <c r="A282" s="223"/>
      <c r="B282" s="222"/>
      <c r="C282" s="230"/>
      <c r="D282" s="234"/>
    </row>
    <row r="283" spans="1:4" ht="12.75">
      <c r="A283" s="223"/>
      <c r="B283" s="222"/>
      <c r="C283" s="230"/>
      <c r="D283" s="234"/>
    </row>
    <row r="284" spans="1:4" ht="12.75">
      <c r="A284" s="223"/>
      <c r="B284" s="222"/>
      <c r="C284" s="230"/>
      <c r="D284" s="234"/>
    </row>
    <row r="285" spans="1:4" ht="12.75">
      <c r="A285" s="223"/>
      <c r="B285" s="222"/>
      <c r="C285" s="230"/>
      <c r="D285" s="234"/>
    </row>
    <row r="286" spans="1:4" ht="12.75">
      <c r="A286" s="223"/>
      <c r="B286" s="222"/>
      <c r="C286" s="230"/>
      <c r="D286" s="234"/>
    </row>
    <row r="287" spans="1:4" ht="12.75">
      <c r="A287" s="223"/>
      <c r="B287" s="222"/>
      <c r="C287" s="230"/>
      <c r="D287" s="234"/>
    </row>
    <row r="288" spans="1:4" ht="12.75">
      <c r="A288" s="223"/>
      <c r="B288" s="222"/>
      <c r="C288" s="230"/>
      <c r="D288" s="234"/>
    </row>
    <row r="289" spans="1:4" ht="12.75">
      <c r="A289" s="223"/>
      <c r="B289" s="222"/>
      <c r="C289" s="230"/>
      <c r="D289" s="234"/>
    </row>
    <row r="290" spans="1:4" ht="12.75">
      <c r="A290" s="223"/>
      <c r="B290" s="222"/>
      <c r="C290" s="230"/>
      <c r="D290" s="234"/>
    </row>
    <row r="291" spans="1:4" ht="12.75">
      <c r="A291" s="223"/>
      <c r="B291" s="222"/>
      <c r="C291" s="230"/>
      <c r="D291" s="234"/>
    </row>
    <row r="292" spans="1:4" ht="12.75">
      <c r="A292" s="223"/>
      <c r="B292" s="222"/>
      <c r="C292" s="230"/>
      <c r="D292" s="234"/>
    </row>
    <row r="293" spans="1:4" ht="12.75">
      <c r="A293" s="223"/>
      <c r="B293" s="222"/>
      <c r="C293" s="230"/>
      <c r="D293" s="234"/>
    </row>
    <row r="294" spans="1:4" ht="12.75">
      <c r="A294" s="223"/>
      <c r="B294" s="222"/>
      <c r="C294" s="230"/>
      <c r="D294" s="234"/>
    </row>
    <row r="295" spans="1:4" ht="12.75">
      <c r="A295" s="223"/>
      <c r="B295" s="222"/>
      <c r="C295" s="230"/>
      <c r="D295" s="234"/>
    </row>
    <row r="296" spans="1:4" ht="12.75">
      <c r="A296" s="223"/>
      <c r="B296" s="222"/>
      <c r="C296" s="230"/>
      <c r="D296" s="234"/>
    </row>
    <row r="297" spans="1:4" ht="12.75">
      <c r="A297" s="223"/>
      <c r="B297" s="222"/>
      <c r="C297" s="230"/>
      <c r="D297" s="234"/>
    </row>
    <row r="298" spans="1:4" ht="12.75">
      <c r="A298" s="223"/>
      <c r="B298" s="222"/>
      <c r="C298" s="230"/>
      <c r="D298" s="234"/>
    </row>
    <row r="299" spans="1:4" ht="12.75">
      <c r="A299" s="223"/>
      <c r="B299" s="222"/>
      <c r="C299" s="230"/>
      <c r="D299" s="234"/>
    </row>
    <row r="300" spans="1:4" ht="12.75">
      <c r="A300" s="223"/>
      <c r="B300" s="222"/>
      <c r="C300" s="230"/>
      <c r="D300" s="234"/>
    </row>
    <row r="301" spans="1:4" ht="12.75">
      <c r="A301" s="223"/>
      <c r="B301" s="222"/>
      <c r="C301" s="230"/>
      <c r="D301" s="234"/>
    </row>
    <row r="302" spans="1:4" ht="12.75">
      <c r="A302" s="223"/>
      <c r="B302" s="222"/>
      <c r="C302" s="230"/>
      <c r="D302" s="234"/>
    </row>
    <row r="303" spans="1:4" ht="12.75">
      <c r="A303" s="223"/>
      <c r="B303" s="222"/>
      <c r="C303" s="230"/>
      <c r="D303" s="234"/>
    </row>
    <row r="304" spans="1:4" ht="12.75">
      <c r="A304" s="223"/>
      <c r="B304" s="222"/>
      <c r="C304" s="230"/>
      <c r="D304" s="234"/>
    </row>
    <row r="305" spans="1:4" ht="12.75">
      <c r="A305" s="223"/>
      <c r="B305" s="222"/>
      <c r="C305" s="230"/>
      <c r="D305" s="234"/>
    </row>
    <row r="306" spans="1:4" ht="12.75">
      <c r="A306" s="223"/>
      <c r="B306" s="222"/>
      <c r="C306" s="230"/>
      <c r="D306" s="234"/>
    </row>
    <row r="307" spans="1:4" ht="12.75">
      <c r="A307" s="223"/>
      <c r="B307" s="222"/>
      <c r="C307" s="230"/>
      <c r="D307" s="234"/>
    </row>
    <row r="308" spans="1:4" ht="12.75">
      <c r="A308" s="223"/>
      <c r="B308" s="222"/>
      <c r="C308" s="230"/>
      <c r="D308" s="234"/>
    </row>
    <row r="309" spans="1:4" ht="12.75">
      <c r="A309" s="223"/>
      <c r="B309" s="222"/>
      <c r="C309" s="230"/>
      <c r="D309" s="234"/>
    </row>
    <row r="310" spans="1:4" ht="12.75">
      <c r="A310" s="223"/>
      <c r="B310" s="222"/>
      <c r="C310" s="230"/>
      <c r="D310" s="234"/>
    </row>
    <row r="311" spans="1:4" ht="12.75">
      <c r="A311" s="223"/>
      <c r="B311" s="222"/>
      <c r="C311" s="230"/>
      <c r="D311" s="234"/>
    </row>
    <row r="312" spans="1:4" ht="12.75">
      <c r="A312" s="223"/>
      <c r="B312" s="222"/>
      <c r="C312" s="230"/>
      <c r="D312" s="234"/>
    </row>
    <row r="313" spans="1:4" ht="12.75">
      <c r="A313" s="223"/>
      <c r="B313" s="222"/>
      <c r="C313" s="230"/>
      <c r="D313" s="234"/>
    </row>
    <row r="314" spans="1:4" ht="12.75">
      <c r="A314" s="223"/>
      <c r="B314" s="222"/>
      <c r="C314" s="230"/>
      <c r="D314" s="234"/>
    </row>
    <row r="315" spans="1:4" ht="12.75">
      <c r="A315" s="223"/>
      <c r="B315" s="222"/>
      <c r="C315" s="230"/>
      <c r="D315" s="234"/>
    </row>
    <row r="316" spans="1:4" ht="12.75">
      <c r="A316" s="223"/>
      <c r="B316" s="222"/>
      <c r="C316" s="230"/>
      <c r="D316" s="234"/>
    </row>
    <row r="317" spans="1:4" ht="12.75">
      <c r="A317" s="223"/>
      <c r="B317" s="222"/>
      <c r="C317" s="230"/>
      <c r="D317" s="234"/>
    </row>
    <row r="318" spans="1:4" ht="12.75">
      <c r="A318" s="223"/>
      <c r="B318" s="222"/>
      <c r="C318" s="230"/>
      <c r="D318" s="234"/>
    </row>
    <row r="319" spans="1:4" ht="12.75">
      <c r="A319" s="223"/>
      <c r="B319" s="222"/>
      <c r="C319" s="230"/>
      <c r="D319" s="234"/>
    </row>
    <row r="320" spans="1:4" ht="12.75">
      <c r="A320" s="223"/>
      <c r="B320" s="222"/>
      <c r="C320" s="230"/>
      <c r="D320" s="234"/>
    </row>
    <row r="321" spans="1:4" ht="12.75">
      <c r="A321" s="223"/>
      <c r="B321" s="222"/>
      <c r="C321" s="230"/>
      <c r="D321" s="234"/>
    </row>
    <row r="322" spans="1:4" ht="12.75">
      <c r="A322" s="223"/>
      <c r="B322" s="222"/>
      <c r="C322" s="230"/>
      <c r="D322" s="234"/>
    </row>
    <row r="323" spans="1:4" ht="12.75">
      <c r="A323" s="223"/>
      <c r="B323" s="222"/>
      <c r="C323" s="230"/>
      <c r="D323" s="234"/>
    </row>
    <row r="324" spans="1:4" ht="12.75">
      <c r="A324" s="223"/>
      <c r="B324" s="222"/>
      <c r="C324" s="230"/>
      <c r="D324" s="234"/>
    </row>
    <row r="325" spans="1:4" ht="12.75">
      <c r="A325" s="223"/>
      <c r="B325" s="222"/>
      <c r="C325" s="230"/>
      <c r="D325" s="234"/>
    </row>
    <row r="326" spans="1:4" ht="12.75">
      <c r="A326" s="223"/>
      <c r="B326" s="222"/>
      <c r="C326" s="230"/>
      <c r="D326" s="234"/>
    </row>
    <row r="327" spans="1:4" ht="12.75">
      <c r="A327" s="223"/>
      <c r="B327" s="222"/>
      <c r="C327" s="230"/>
      <c r="D327" s="234"/>
    </row>
    <row r="328" spans="1:4" ht="12.75">
      <c r="A328" s="223"/>
      <c r="B328" s="222"/>
      <c r="C328" s="230"/>
      <c r="D328" s="234"/>
    </row>
    <row r="329" spans="1:4" ht="12.75">
      <c r="A329" s="223"/>
      <c r="B329" s="222"/>
      <c r="C329" s="230"/>
      <c r="D329" s="234"/>
    </row>
    <row r="330" spans="1:4" ht="12.75">
      <c r="A330" s="223"/>
      <c r="B330" s="222"/>
      <c r="C330" s="230"/>
      <c r="D330" s="234"/>
    </row>
    <row r="331" spans="1:4" ht="12.75">
      <c r="A331" s="223"/>
      <c r="B331" s="222"/>
      <c r="C331" s="230"/>
      <c r="D331" s="234"/>
    </row>
    <row r="332" spans="1:4" ht="12.75">
      <c r="A332" s="223"/>
      <c r="B332" s="222"/>
      <c r="C332" s="230"/>
      <c r="D332" s="234"/>
    </row>
    <row r="333" spans="1:4" ht="12.75">
      <c r="A333" s="223"/>
      <c r="B333" s="222"/>
      <c r="C333" s="230"/>
      <c r="D333" s="234"/>
    </row>
    <row r="334" spans="1:4" ht="12.75">
      <c r="A334" s="223"/>
      <c r="B334" s="222"/>
      <c r="C334" s="230"/>
      <c r="D334" s="234"/>
    </row>
    <row r="335" spans="1:4" ht="12.75">
      <c r="A335" s="223"/>
      <c r="B335" s="222"/>
      <c r="C335" s="230"/>
      <c r="D335" s="234"/>
    </row>
    <row r="336" spans="1:4" ht="12.75">
      <c r="A336" s="223"/>
      <c r="B336" s="222"/>
      <c r="C336" s="230"/>
      <c r="D336" s="234"/>
    </row>
    <row r="337" spans="1:4" ht="12.75">
      <c r="A337" s="223"/>
      <c r="B337" s="222"/>
      <c r="C337" s="230"/>
      <c r="D337" s="234"/>
    </row>
    <row r="338" spans="1:4" ht="12.75">
      <c r="A338" s="223"/>
      <c r="B338" s="222"/>
      <c r="C338" s="230"/>
      <c r="D338" s="234"/>
    </row>
    <row r="339" spans="1:4" ht="12.75">
      <c r="A339" s="223"/>
      <c r="B339" s="222"/>
      <c r="C339" s="230"/>
      <c r="D339" s="234"/>
    </row>
    <row r="340" spans="1:4" ht="12.75">
      <c r="A340" s="223"/>
      <c r="B340" s="222"/>
      <c r="C340" s="230"/>
      <c r="D340" s="234"/>
    </row>
    <row r="341" spans="1:4" ht="12.75">
      <c r="A341" s="223"/>
      <c r="B341" s="222"/>
      <c r="C341" s="230"/>
      <c r="D341" s="234"/>
    </row>
    <row r="342" spans="1:4" ht="12.75">
      <c r="A342" s="223"/>
      <c r="B342" s="222"/>
      <c r="C342" s="230"/>
      <c r="D342" s="234"/>
    </row>
    <row r="343" spans="1:4" ht="12.75">
      <c r="A343" s="223"/>
      <c r="B343" s="222"/>
      <c r="C343" s="230"/>
      <c r="D343" s="234"/>
    </row>
    <row r="344" spans="1:4" ht="12.75">
      <c r="A344" s="223"/>
      <c r="B344" s="222"/>
      <c r="C344" s="230"/>
      <c r="D344" s="234"/>
    </row>
    <row r="345" spans="1:4" ht="12.75">
      <c r="A345" s="223"/>
      <c r="B345" s="222"/>
      <c r="C345" s="230"/>
      <c r="D345" s="234"/>
    </row>
    <row r="346" spans="1:4" ht="12.75">
      <c r="A346" s="223"/>
      <c r="B346" s="222"/>
      <c r="C346" s="230"/>
      <c r="D346" s="234"/>
    </row>
    <row r="347" spans="1:4" ht="12.75">
      <c r="A347" s="223"/>
      <c r="B347" s="222"/>
      <c r="C347" s="230"/>
      <c r="D347" s="234"/>
    </row>
    <row r="348" spans="1:4" ht="12.75">
      <c r="A348" s="223"/>
      <c r="B348" s="222"/>
      <c r="C348" s="230"/>
      <c r="D348" s="234"/>
    </row>
    <row r="349" spans="1:4" ht="12.75">
      <c r="A349" s="223"/>
      <c r="B349" s="222"/>
      <c r="C349" s="230"/>
      <c r="D349" s="234"/>
    </row>
    <row r="350" spans="1:4" ht="12.75">
      <c r="A350" s="223"/>
      <c r="B350" s="222"/>
      <c r="C350" s="230"/>
      <c r="D350" s="234"/>
    </row>
    <row r="351" spans="1:4" ht="12.75">
      <c r="A351" s="223"/>
      <c r="B351" s="222"/>
      <c r="C351" s="230"/>
      <c r="D351" s="234"/>
    </row>
    <row r="352" spans="1:4" ht="12.75">
      <c r="A352" s="223"/>
      <c r="B352" s="222"/>
      <c r="C352" s="230"/>
      <c r="D352" s="234"/>
    </row>
    <row r="353" spans="1:4" ht="12.75">
      <c r="A353" s="223"/>
      <c r="B353" s="222"/>
      <c r="C353" s="230"/>
      <c r="D353" s="234"/>
    </row>
    <row r="354" spans="1:4" ht="12.75">
      <c r="A354" s="223"/>
      <c r="B354" s="222"/>
      <c r="C354" s="230"/>
      <c r="D354" s="234"/>
    </row>
    <row r="355" spans="1:4" ht="12.75">
      <c r="A355" s="223"/>
      <c r="B355" s="222"/>
      <c r="C355" s="230"/>
      <c r="D355" s="234"/>
    </row>
    <row r="356" spans="1:4" ht="12.75">
      <c r="A356" s="223"/>
      <c r="B356" s="222"/>
      <c r="C356" s="230"/>
      <c r="D356" s="234"/>
    </row>
    <row r="357" spans="1:4" ht="12.75">
      <c r="A357" s="223"/>
      <c r="B357" s="222"/>
      <c r="C357" s="230"/>
      <c r="D357" s="234"/>
    </row>
    <row r="358" spans="1:4" ht="12.75">
      <c r="A358" s="223"/>
      <c r="B358" s="222"/>
      <c r="C358" s="230"/>
      <c r="D358" s="234"/>
    </row>
    <row r="359" spans="1:4" ht="12.75">
      <c r="A359" s="223"/>
      <c r="B359" s="222"/>
      <c r="C359" s="230"/>
      <c r="D359" s="234"/>
    </row>
    <row r="360" spans="1:4" ht="12.75">
      <c r="A360" s="223"/>
      <c r="B360" s="222"/>
      <c r="C360" s="230"/>
      <c r="D360" s="234"/>
    </row>
    <row r="361" spans="1:4" ht="12.75">
      <c r="A361" s="223"/>
      <c r="B361" s="222"/>
      <c r="C361" s="230"/>
      <c r="D361" s="234"/>
    </row>
    <row r="362" spans="1:4" ht="12.75">
      <c r="A362" s="223"/>
      <c r="B362" s="222"/>
      <c r="C362" s="230"/>
      <c r="D362" s="234"/>
    </row>
    <row r="363" spans="1:4" ht="12.75">
      <c r="A363" s="223"/>
      <c r="B363" s="222"/>
      <c r="C363" s="230"/>
      <c r="D363" s="234"/>
    </row>
    <row r="364" spans="1:4" ht="12.75">
      <c r="A364" s="223"/>
      <c r="B364" s="222"/>
      <c r="C364" s="230"/>
      <c r="D364" s="234"/>
    </row>
    <row r="365" spans="1:4" ht="12.75">
      <c r="A365" s="223"/>
      <c r="B365" s="222"/>
      <c r="C365" s="230"/>
      <c r="D365" s="234"/>
    </row>
    <row r="366" spans="1:4" ht="12.75">
      <c r="A366" s="223"/>
      <c r="B366" s="222"/>
      <c r="C366" s="230"/>
      <c r="D366" s="234"/>
    </row>
    <row r="367" spans="1:4" ht="12.75">
      <c r="A367" s="223"/>
      <c r="B367" s="222"/>
      <c r="C367" s="230"/>
      <c r="D367" s="234"/>
    </row>
    <row r="368" spans="1:4" ht="12.75">
      <c r="A368" s="223"/>
      <c r="B368" s="222"/>
      <c r="C368" s="230"/>
      <c r="D368" s="234"/>
    </row>
    <row r="369" spans="1:4" ht="12.75">
      <c r="A369" s="223"/>
      <c r="B369" s="222"/>
      <c r="C369" s="230"/>
      <c r="D369" s="234"/>
    </row>
    <row r="370" spans="1:4" ht="12.75">
      <c r="A370" s="223"/>
      <c r="B370" s="222"/>
      <c r="C370" s="230"/>
      <c r="D370" s="234"/>
    </row>
    <row r="371" spans="1:4" ht="12.75">
      <c r="A371" s="223"/>
      <c r="B371" s="222"/>
      <c r="C371" s="230"/>
      <c r="D371" s="234"/>
    </row>
    <row r="372" spans="1:4" ht="12.75">
      <c r="A372" s="223"/>
      <c r="B372" s="222"/>
      <c r="C372" s="230"/>
      <c r="D372" s="234"/>
    </row>
    <row r="373" spans="1:4" ht="12.75">
      <c r="A373" s="223"/>
      <c r="B373" s="222"/>
      <c r="C373" s="230"/>
      <c r="D373" s="234"/>
    </row>
    <row r="374" spans="1:4" ht="12.75">
      <c r="A374" s="223"/>
      <c r="B374" s="222"/>
      <c r="C374" s="230"/>
      <c r="D374" s="234"/>
    </row>
    <row r="375" spans="1:4" ht="12.75">
      <c r="A375" s="223"/>
      <c r="B375" s="222"/>
      <c r="C375" s="230"/>
      <c r="D375" s="234"/>
    </row>
    <row r="376" spans="1:4" ht="12.75">
      <c r="A376" s="223"/>
      <c r="B376" s="222"/>
      <c r="C376" s="230"/>
      <c r="D376" s="234"/>
    </row>
    <row r="377" spans="1:4" ht="12.75">
      <c r="A377" s="223"/>
      <c r="B377" s="222"/>
      <c r="C377" s="230"/>
      <c r="D377" s="234"/>
    </row>
    <row r="378" spans="1:4" ht="12.75">
      <c r="A378" s="223"/>
      <c r="B378" s="222"/>
      <c r="C378" s="230"/>
      <c r="D378" s="234"/>
    </row>
    <row r="379" spans="1:4" ht="12.75">
      <c r="A379" s="223"/>
      <c r="B379" s="222"/>
      <c r="C379" s="230"/>
      <c r="D379" s="234"/>
    </row>
    <row r="380" spans="1:4" ht="12.75">
      <c r="A380" s="223"/>
      <c r="B380" s="222"/>
      <c r="C380" s="230"/>
      <c r="D380" s="234"/>
    </row>
    <row r="381" spans="1:4" ht="12.75">
      <c r="A381" s="223"/>
      <c r="B381" s="222"/>
      <c r="C381" s="230"/>
      <c r="D381" s="234"/>
    </row>
    <row r="382" spans="1:4" ht="12.75">
      <c r="A382" s="223"/>
      <c r="B382" s="222"/>
      <c r="C382" s="230"/>
      <c r="D382" s="234"/>
    </row>
    <row r="383" spans="1:4" ht="12.75">
      <c r="A383" s="223"/>
      <c r="B383" s="222"/>
      <c r="C383" s="230"/>
      <c r="D383" s="234"/>
    </row>
    <row r="384" spans="1:4" ht="12.75">
      <c r="A384" s="223"/>
      <c r="B384" s="222"/>
      <c r="C384" s="230"/>
      <c r="D384" s="234"/>
    </row>
    <row r="385" spans="1:4" ht="12.75">
      <c r="A385" s="223"/>
      <c r="B385" s="222"/>
      <c r="C385" s="230"/>
      <c r="D385" s="234"/>
    </row>
    <row r="386" spans="1:4" ht="12.75">
      <c r="A386" s="223"/>
      <c r="B386" s="222"/>
      <c r="C386" s="230"/>
      <c r="D386" s="234"/>
    </row>
    <row r="387" spans="1:4" ht="12.75">
      <c r="A387" s="223"/>
      <c r="B387" s="222"/>
      <c r="C387" s="230"/>
      <c r="D387" s="234"/>
    </row>
    <row r="388" spans="1:4" ht="12.75">
      <c r="A388" s="223"/>
      <c r="B388" s="222"/>
      <c r="C388" s="230"/>
      <c r="D388" s="234"/>
    </row>
    <row r="389" spans="1:4" ht="12.75">
      <c r="A389" s="223"/>
      <c r="B389" s="222"/>
      <c r="C389" s="230"/>
      <c r="D389" s="234"/>
    </row>
    <row r="390" spans="1:4" ht="12.75">
      <c r="A390" s="223"/>
      <c r="B390" s="222"/>
      <c r="C390" s="230"/>
      <c r="D390" s="234"/>
    </row>
    <row r="391" spans="1:4" ht="12.75">
      <c r="A391" s="223"/>
      <c r="B391" s="222"/>
      <c r="C391" s="230"/>
      <c r="D391" s="234"/>
    </row>
    <row r="392" spans="1:4" ht="12.75">
      <c r="A392" s="223"/>
      <c r="B392" s="222"/>
      <c r="C392" s="230"/>
      <c r="D392" s="234"/>
    </row>
    <row r="393" spans="1:4" ht="12.75">
      <c r="A393" s="223"/>
      <c r="B393" s="222"/>
      <c r="C393" s="230"/>
      <c r="D393" s="234"/>
    </row>
    <row r="394" spans="1:4" ht="12.75">
      <c r="A394" s="223"/>
      <c r="B394" s="222"/>
      <c r="C394" s="230"/>
      <c r="D394" s="234"/>
    </row>
    <row r="395" spans="1:4" ht="12.75">
      <c r="A395" s="223"/>
      <c r="B395" s="222"/>
      <c r="C395" s="230"/>
      <c r="D395" s="234"/>
    </row>
    <row r="396" spans="1:4" ht="12.75">
      <c r="A396" s="223"/>
      <c r="B396" s="222"/>
      <c r="C396" s="230"/>
      <c r="D396" s="234"/>
    </row>
    <row r="397" spans="1:4" ht="12.75">
      <c r="A397" s="223"/>
      <c r="B397" s="222"/>
      <c r="C397" s="230"/>
      <c r="D397" s="234"/>
    </row>
    <row r="398" spans="1:4" ht="12.75">
      <c r="A398" s="223"/>
      <c r="B398" s="222"/>
      <c r="C398" s="230"/>
      <c r="D398" s="234"/>
    </row>
    <row r="399" spans="1:4" ht="12.75">
      <c r="A399" s="223"/>
      <c r="B399" s="222"/>
      <c r="C399" s="230"/>
      <c r="D399" s="234"/>
    </row>
    <row r="400" spans="1:4" ht="12.75">
      <c r="A400" s="223"/>
      <c r="B400" s="222"/>
      <c r="C400" s="230"/>
      <c r="D400" s="234"/>
    </row>
    <row r="401" spans="1:4" ht="12.75">
      <c r="A401" s="223"/>
      <c r="B401" s="222"/>
      <c r="C401" s="230"/>
      <c r="D401" s="234"/>
    </row>
    <row r="402" spans="1:4" ht="12.75">
      <c r="A402" s="223"/>
      <c r="B402" s="222"/>
      <c r="C402" s="230"/>
      <c r="D402" s="234"/>
    </row>
    <row r="403" spans="1:4" ht="12.75">
      <c r="A403" s="223"/>
      <c r="B403" s="222"/>
      <c r="C403" s="230"/>
      <c r="D403" s="234"/>
    </row>
    <row r="404" spans="1:4" ht="12.75">
      <c r="A404" s="223"/>
      <c r="B404" s="222"/>
      <c r="C404" s="230"/>
      <c r="D404" s="234"/>
    </row>
    <row r="405" spans="1:4" ht="12.75">
      <c r="A405" s="223"/>
      <c r="B405" s="222"/>
      <c r="C405" s="230"/>
      <c r="D405" s="234"/>
    </row>
    <row r="406" spans="1:4" ht="12.75">
      <c r="A406" s="223"/>
      <c r="B406" s="222"/>
      <c r="C406" s="230"/>
      <c r="D406" s="234"/>
    </row>
    <row r="407" spans="1:4" ht="12.75">
      <c r="A407" s="223"/>
      <c r="B407" s="222"/>
      <c r="C407" s="230"/>
      <c r="D407" s="234"/>
    </row>
    <row r="408" spans="1:4" ht="12.75">
      <c r="A408" s="223"/>
      <c r="B408" s="222"/>
      <c r="C408" s="230"/>
      <c r="D408" s="234"/>
    </row>
    <row r="409" spans="1:4" ht="12.75">
      <c r="A409" s="223"/>
      <c r="B409" s="222"/>
      <c r="C409" s="230"/>
      <c r="D409" s="234"/>
    </row>
    <row r="410" spans="1:4" ht="12.75">
      <c r="A410" s="223"/>
      <c r="B410" s="222"/>
      <c r="C410" s="230"/>
      <c r="D410" s="234"/>
    </row>
    <row r="411" spans="1:4" ht="12.75">
      <c r="A411" s="223"/>
      <c r="B411" s="222"/>
      <c r="C411" s="230"/>
      <c r="D411" s="234"/>
    </row>
    <row r="412" spans="1:4" ht="12.75">
      <c r="A412" s="223"/>
      <c r="B412" s="222"/>
      <c r="C412" s="230"/>
      <c r="D412" s="234"/>
    </row>
    <row r="413" spans="1:4" ht="12.75">
      <c r="A413" s="223"/>
      <c r="B413" s="222"/>
      <c r="C413" s="230"/>
      <c r="D413" s="234"/>
    </row>
    <row r="414" spans="1:4" ht="12.75">
      <c r="A414" s="223"/>
      <c r="B414" s="222"/>
      <c r="C414" s="230"/>
      <c r="D414" s="234"/>
    </row>
    <row r="415" spans="1:4" ht="12.75">
      <c r="A415" s="223"/>
      <c r="B415" s="222"/>
      <c r="C415" s="230"/>
      <c r="D415" s="234"/>
    </row>
    <row r="416" spans="1:4" ht="12.75">
      <c r="A416" s="223"/>
      <c r="B416" s="222"/>
      <c r="C416" s="230"/>
      <c r="D416" s="234"/>
    </row>
    <row r="417" spans="1:4" ht="12.75">
      <c r="A417" s="223"/>
      <c r="B417" s="222"/>
      <c r="C417" s="230"/>
      <c r="D417" s="234"/>
    </row>
    <row r="418" spans="1:4" ht="12.75">
      <c r="A418" s="223"/>
      <c r="B418" s="222"/>
      <c r="C418" s="230"/>
      <c r="D418" s="234"/>
    </row>
    <row r="419" spans="1:4" ht="12.75">
      <c r="A419" s="223"/>
      <c r="B419" s="222"/>
      <c r="C419" s="230"/>
      <c r="D419" s="234"/>
    </row>
    <row r="420" spans="1:4" ht="12.75">
      <c r="A420" s="223"/>
      <c r="B420" s="222"/>
      <c r="C420" s="230"/>
      <c r="D420" s="234"/>
    </row>
    <row r="421" spans="1:4" ht="12.75">
      <c r="A421" s="223"/>
      <c r="B421" s="222"/>
      <c r="C421" s="230"/>
      <c r="D421" s="234"/>
    </row>
    <row r="422" spans="1:4" ht="12.75">
      <c r="A422" s="223"/>
      <c r="B422" s="222"/>
      <c r="C422" s="230"/>
      <c r="D422" s="234"/>
    </row>
    <row r="423" spans="1:4" ht="12.75">
      <c r="A423" s="223"/>
      <c r="B423" s="222"/>
      <c r="C423" s="230"/>
      <c r="D423" s="234"/>
    </row>
    <row r="424" spans="1:4" ht="12.75">
      <c r="A424" s="223"/>
      <c r="B424" s="222"/>
      <c r="C424" s="230"/>
      <c r="D424" s="234"/>
    </row>
    <row r="425" spans="1:4" ht="12.75">
      <c r="A425" s="223"/>
      <c r="B425" s="222"/>
      <c r="C425" s="230"/>
      <c r="D425" s="234"/>
    </row>
    <row r="426" spans="1:4" ht="12.75">
      <c r="A426" s="223"/>
      <c r="B426" s="222"/>
      <c r="C426" s="230"/>
      <c r="D426" s="234"/>
    </row>
    <row r="427" spans="1:4" ht="12.75">
      <c r="A427" s="223"/>
      <c r="B427" s="222"/>
      <c r="C427" s="230"/>
      <c r="D427" s="234"/>
    </row>
    <row r="428" spans="1:4" ht="12.75">
      <c r="A428" s="223"/>
      <c r="B428" s="222"/>
      <c r="C428" s="230"/>
      <c r="D428" s="234"/>
    </row>
    <row r="429" spans="1:4" ht="12.75">
      <c r="A429" s="223"/>
      <c r="B429" s="222"/>
      <c r="C429" s="230"/>
      <c r="D429" s="234"/>
    </row>
    <row r="430" spans="1:4" ht="12.75">
      <c r="A430" s="223"/>
      <c r="B430" s="222"/>
      <c r="C430" s="230"/>
      <c r="D430" s="234"/>
    </row>
    <row r="431" spans="1:4" ht="12.75">
      <c r="A431" s="223"/>
      <c r="B431" s="222"/>
      <c r="C431" s="230"/>
      <c r="D431" s="234"/>
    </row>
    <row r="432" spans="1:4" ht="12.75">
      <c r="A432" s="223"/>
      <c r="B432" s="222"/>
      <c r="C432" s="230"/>
      <c r="D432" s="234"/>
    </row>
    <row r="433" spans="1:4" ht="12.75">
      <c r="A433" s="223"/>
      <c r="B433" s="222"/>
      <c r="C433" s="230"/>
      <c r="D433" s="234"/>
    </row>
    <row r="434" spans="1:4" ht="12.75">
      <c r="A434" s="223"/>
      <c r="B434" s="222"/>
      <c r="C434" s="230"/>
      <c r="D434" s="234"/>
    </row>
    <row r="435" spans="1:4" ht="12.75">
      <c r="A435" s="223"/>
      <c r="B435" s="222"/>
      <c r="C435" s="230"/>
      <c r="D435" s="234"/>
    </row>
    <row r="436" spans="1:4" ht="12.75">
      <c r="A436" s="223"/>
      <c r="B436" s="222"/>
      <c r="C436" s="230"/>
      <c r="D436" s="234"/>
    </row>
    <row r="437" spans="1:4" ht="12.75">
      <c r="A437" s="223"/>
      <c r="B437" s="222"/>
      <c r="C437" s="230"/>
      <c r="D437" s="234"/>
    </row>
    <row r="438" spans="1:4" ht="12.75">
      <c r="A438" s="223"/>
      <c r="B438" s="222"/>
      <c r="C438" s="230"/>
      <c r="D438" s="234"/>
    </row>
    <row r="439" spans="1:4" ht="12.75">
      <c r="A439" s="223"/>
      <c r="B439" s="222"/>
      <c r="C439" s="230"/>
      <c r="D439" s="234"/>
    </row>
    <row r="440" spans="1:4" ht="12.75">
      <c r="A440" s="223"/>
      <c r="B440" s="222"/>
      <c r="C440" s="230"/>
      <c r="D440" s="234"/>
    </row>
    <row r="441" spans="1:4" ht="12.75">
      <c r="A441" s="223"/>
      <c r="B441" s="222"/>
      <c r="C441" s="230"/>
      <c r="D441" s="234"/>
    </row>
    <row r="442" spans="1:4" ht="12.75">
      <c r="A442" s="223"/>
      <c r="B442" s="222"/>
      <c r="C442" s="230"/>
      <c r="D442" s="234"/>
    </row>
    <row r="443" spans="1:4" ht="12.75">
      <c r="A443" s="223"/>
      <c r="B443" s="222"/>
      <c r="C443" s="230"/>
      <c r="D443" s="234"/>
    </row>
    <row r="444" spans="1:4" ht="12.75">
      <c r="A444" s="223"/>
      <c r="B444" s="222"/>
      <c r="C444" s="230"/>
      <c r="D444" s="234"/>
    </row>
    <row r="445" spans="1:4" ht="12.75">
      <c r="A445" s="223"/>
      <c r="B445" s="222"/>
      <c r="C445" s="230"/>
      <c r="D445" s="234"/>
    </row>
    <row r="446" spans="1:4" ht="12.75">
      <c r="A446" s="223"/>
      <c r="B446" s="222"/>
      <c r="C446" s="230"/>
      <c r="D446" s="234"/>
    </row>
    <row r="447" spans="1:4" ht="12.75">
      <c r="A447" s="223"/>
      <c r="B447" s="222"/>
      <c r="C447" s="230"/>
      <c r="D447" s="234"/>
    </row>
    <row r="448" spans="1:4" ht="12.75">
      <c r="A448" s="223"/>
      <c r="B448" s="222"/>
      <c r="C448" s="230"/>
      <c r="D448" s="234"/>
    </row>
    <row r="449" spans="1:4" ht="12.75">
      <c r="A449" s="223"/>
      <c r="B449" s="222"/>
      <c r="C449" s="230"/>
      <c r="D449" s="234"/>
    </row>
    <row r="450" spans="1:4" ht="12.75">
      <c r="A450" s="223"/>
      <c r="B450" s="222"/>
      <c r="C450" s="230"/>
      <c r="D450" s="234"/>
    </row>
    <row r="451" spans="1:4" ht="12.75">
      <c r="A451" s="223"/>
      <c r="B451" s="222"/>
      <c r="C451" s="230"/>
      <c r="D451" s="234"/>
    </row>
    <row r="452" spans="1:4" ht="12.75">
      <c r="A452" s="223"/>
      <c r="B452" s="222"/>
      <c r="C452" s="230"/>
      <c r="D452" s="234"/>
    </row>
    <row r="453" spans="1:4" ht="12.75">
      <c r="A453" s="223"/>
      <c r="B453" s="222"/>
      <c r="C453" s="230"/>
      <c r="D453" s="234"/>
    </row>
    <row r="454" spans="1:4" ht="12.75">
      <c r="A454" s="223"/>
      <c r="B454" s="222"/>
      <c r="C454" s="230"/>
      <c r="D454" s="234"/>
    </row>
    <row r="455" spans="1:4" ht="12.75">
      <c r="A455" s="223"/>
      <c r="B455" s="222"/>
      <c r="C455" s="230"/>
      <c r="D455" s="234"/>
    </row>
    <row r="456" spans="1:4" ht="12.75">
      <c r="A456" s="223"/>
      <c r="B456" s="222"/>
      <c r="C456" s="230"/>
      <c r="D456" s="234"/>
    </row>
    <row r="457" spans="1:4" ht="12.75">
      <c r="A457" s="223"/>
      <c r="B457" s="222"/>
      <c r="C457" s="230"/>
      <c r="D457" s="234"/>
    </row>
    <row r="458" spans="1:4" ht="12.75">
      <c r="A458" s="223"/>
      <c r="B458" s="222"/>
      <c r="C458" s="230"/>
      <c r="D458" s="234"/>
    </row>
    <row r="459" spans="1:4" ht="12.75">
      <c r="A459" s="223"/>
      <c r="B459" s="222"/>
      <c r="C459" s="230"/>
      <c r="D459" s="234"/>
    </row>
    <row r="460" spans="1:4" ht="12.75">
      <c r="A460" s="223"/>
      <c r="B460" s="222"/>
      <c r="C460" s="230"/>
      <c r="D460" s="234"/>
    </row>
    <row r="461" spans="1:4" ht="12.75">
      <c r="A461" s="223"/>
      <c r="B461" s="222"/>
      <c r="C461" s="230"/>
      <c r="D461" s="234"/>
    </row>
    <row r="462" spans="1:4" ht="12.75">
      <c r="A462" s="223"/>
      <c r="B462" s="222"/>
      <c r="C462" s="230"/>
      <c r="D462" s="234"/>
    </row>
    <row r="463" spans="1:4" ht="12.75">
      <c r="A463" s="223"/>
      <c r="B463" s="222"/>
      <c r="C463" s="230"/>
      <c r="D463" s="234"/>
    </row>
    <row r="464" spans="1:4" ht="12.75">
      <c r="A464" s="223"/>
      <c r="B464" s="222"/>
      <c r="C464" s="230"/>
      <c r="D464" s="234"/>
    </row>
    <row r="465" spans="1:4" ht="12.75">
      <c r="A465" s="223"/>
      <c r="B465" s="222"/>
      <c r="C465" s="230"/>
      <c r="D465" s="234"/>
    </row>
    <row r="466" spans="1:4" ht="12.75">
      <c r="A466" s="223"/>
      <c r="B466" s="222"/>
      <c r="C466" s="230"/>
      <c r="D466" s="234"/>
    </row>
    <row r="467" spans="1:4" ht="12.75">
      <c r="A467" s="223"/>
      <c r="B467" s="222"/>
      <c r="C467" s="230"/>
      <c r="D467" s="234"/>
    </row>
    <row r="468" spans="1:4" ht="12.75">
      <c r="A468" s="223"/>
      <c r="B468" s="222"/>
      <c r="C468" s="230"/>
      <c r="D468" s="234"/>
    </row>
    <row r="469" spans="1:4" ht="12.75">
      <c r="A469" s="223"/>
      <c r="B469" s="222"/>
      <c r="C469" s="230"/>
      <c r="D469" s="234"/>
    </row>
    <row r="470" spans="1:4" ht="12.75">
      <c r="A470" s="223"/>
      <c r="B470" s="222"/>
      <c r="C470" s="230"/>
      <c r="D470" s="234"/>
    </row>
    <row r="471" spans="1:4" ht="12.75">
      <c r="A471" s="223"/>
      <c r="B471" s="222"/>
      <c r="C471" s="230"/>
      <c r="D471" s="234"/>
    </row>
    <row r="472" spans="1:4" ht="12.75">
      <c r="A472" s="223"/>
      <c r="B472" s="222"/>
      <c r="C472" s="230"/>
      <c r="D472" s="234"/>
    </row>
    <row r="473" spans="1:4" ht="12.75">
      <c r="A473" s="223"/>
      <c r="B473" s="222"/>
      <c r="C473" s="230"/>
      <c r="D473" s="234"/>
    </row>
    <row r="474" spans="1:4" ht="12.75">
      <c r="A474" s="223"/>
      <c r="B474" s="222"/>
      <c r="C474" s="230"/>
      <c r="D474" s="234"/>
    </row>
    <row r="475" spans="1:4" ht="12.75">
      <c r="A475" s="223"/>
      <c r="B475" s="222"/>
      <c r="C475" s="230"/>
      <c r="D475" s="234"/>
    </row>
    <row r="476" spans="1:4" ht="12.75">
      <c r="A476" s="223"/>
      <c r="B476" s="222"/>
      <c r="C476" s="230"/>
      <c r="D476" s="234"/>
    </row>
    <row r="477" spans="1:4" ht="12.75">
      <c r="A477" s="223"/>
      <c r="B477" s="222"/>
      <c r="C477" s="230"/>
      <c r="D477" s="234"/>
    </row>
    <row r="478" spans="1:4" ht="12.75">
      <c r="A478" s="223"/>
      <c r="B478" s="222"/>
      <c r="C478" s="230"/>
      <c r="D478" s="234"/>
    </row>
    <row r="479" spans="1:4" ht="12.75">
      <c r="A479" s="223"/>
      <c r="B479" s="222"/>
      <c r="C479" s="230"/>
      <c r="D479" s="234"/>
    </row>
    <row r="480" spans="1:4" ht="12.75">
      <c r="A480" s="223"/>
      <c r="B480" s="222"/>
      <c r="C480" s="230"/>
      <c r="D480" s="234"/>
    </row>
    <row r="481" spans="1:4" ht="12.75">
      <c r="A481" s="223"/>
      <c r="B481" s="222"/>
      <c r="C481" s="230"/>
      <c r="D481" s="234"/>
    </row>
    <row r="482" spans="1:4" ht="12.75">
      <c r="A482" s="223"/>
      <c r="B482" s="222"/>
      <c r="C482" s="230"/>
      <c r="D482" s="234"/>
    </row>
    <row r="483" spans="1:4" ht="12.75">
      <c r="A483" s="223"/>
      <c r="B483" s="222"/>
      <c r="C483" s="230"/>
      <c r="D483" s="234"/>
    </row>
    <row r="484" spans="1:4" ht="12.75">
      <c r="A484" s="223"/>
      <c r="B484" s="222"/>
      <c r="C484" s="230"/>
      <c r="D484" s="234"/>
    </row>
    <row r="485" spans="1:4" ht="12.75">
      <c r="A485" s="223"/>
      <c r="B485" s="222"/>
      <c r="C485" s="230"/>
      <c r="D485" s="234"/>
    </row>
    <row r="486" spans="1:4" ht="12.75">
      <c r="A486" s="223"/>
      <c r="B486" s="222"/>
      <c r="C486" s="230"/>
      <c r="D486" s="234"/>
    </row>
    <row r="487" spans="1:4" ht="12.75">
      <c r="A487" s="223"/>
      <c r="B487" s="222"/>
      <c r="C487" s="230"/>
      <c r="D487" s="234"/>
    </row>
    <row r="488" spans="1:4" ht="12.75">
      <c r="A488" s="223"/>
      <c r="B488" s="222"/>
      <c r="C488" s="230"/>
      <c r="D488" s="234"/>
    </row>
    <row r="489" spans="1:4" ht="12.75">
      <c r="A489" s="223"/>
      <c r="B489" s="222"/>
      <c r="C489" s="230"/>
      <c r="D489" s="234"/>
    </row>
    <row r="490" spans="1:4" ht="12.75">
      <c r="A490" s="223"/>
      <c r="B490" s="222"/>
      <c r="C490" s="230"/>
      <c r="D490" s="234"/>
    </row>
    <row r="491" spans="1:4" ht="12.75">
      <c r="A491" s="223"/>
      <c r="B491" s="222"/>
      <c r="C491" s="230"/>
      <c r="D491" s="234"/>
    </row>
    <row r="492" spans="1:4" ht="12.75">
      <c r="A492" s="223"/>
      <c r="B492" s="222"/>
      <c r="C492" s="230"/>
      <c r="D492" s="234"/>
    </row>
    <row r="493" spans="1:4" ht="12.75">
      <c r="A493" s="223"/>
      <c r="B493" s="222"/>
      <c r="C493" s="230"/>
      <c r="D493" s="234"/>
    </row>
    <row r="494" spans="1:4" ht="12.75">
      <c r="A494" s="223"/>
      <c r="B494" s="222"/>
      <c r="C494" s="230"/>
      <c r="D494" s="234"/>
    </row>
    <row r="495" spans="1:4" ht="12.75">
      <c r="A495" s="223"/>
      <c r="B495" s="222"/>
      <c r="C495" s="230"/>
      <c r="D495" s="234"/>
    </row>
    <row r="496" spans="1:4" ht="12.75">
      <c r="A496" s="223"/>
      <c r="B496" s="222"/>
      <c r="C496" s="230"/>
      <c r="D496" s="234"/>
    </row>
    <row r="497" spans="1:4" ht="12.75">
      <c r="A497" s="223"/>
      <c r="B497" s="222"/>
      <c r="C497" s="230"/>
      <c r="D497" s="234"/>
    </row>
    <row r="498" spans="1:4" ht="12.75">
      <c r="A498" s="223"/>
      <c r="B498" s="222"/>
      <c r="C498" s="230"/>
      <c r="D498" s="234"/>
    </row>
    <row r="499" spans="1:4" ht="12.75">
      <c r="A499" s="223"/>
      <c r="B499" s="222"/>
      <c r="C499" s="230"/>
      <c r="D499" s="234"/>
    </row>
    <row r="500" spans="1:4" ht="12.75">
      <c r="A500" s="223"/>
      <c r="B500" s="222"/>
      <c r="C500" s="230"/>
      <c r="D500" s="234"/>
    </row>
    <row r="501" spans="1:4" ht="12.75">
      <c r="A501" s="223"/>
      <c r="B501" s="222"/>
      <c r="C501" s="230"/>
      <c r="D501" s="234"/>
    </row>
    <row r="502" spans="1:4" ht="12.75">
      <c r="A502" s="223"/>
      <c r="B502" s="222"/>
      <c r="C502" s="230"/>
      <c r="D502" s="234"/>
    </row>
    <row r="503" spans="1:4" ht="12.75">
      <c r="A503" s="223"/>
      <c r="B503" s="222"/>
      <c r="C503" s="230"/>
      <c r="D503" s="234"/>
    </row>
    <row r="504" spans="1:4" ht="12.75">
      <c r="A504" s="223"/>
      <c r="B504" s="222"/>
      <c r="C504" s="230"/>
      <c r="D504" s="234"/>
    </row>
    <row r="505" spans="1:4" ht="12.75">
      <c r="A505" s="223"/>
      <c r="B505" s="222"/>
      <c r="C505" s="230"/>
      <c r="D505" s="234"/>
    </row>
    <row r="506" spans="1:4" ht="12.75">
      <c r="A506" s="223"/>
      <c r="B506" s="222"/>
      <c r="C506" s="230"/>
      <c r="D506" s="234"/>
    </row>
    <row r="507" spans="1:4" ht="12.75">
      <c r="A507" s="223"/>
      <c r="B507" s="222"/>
      <c r="C507" s="230"/>
      <c r="D507" s="234"/>
    </row>
    <row r="508" spans="1:4" ht="12.75">
      <c r="A508" s="223"/>
      <c r="B508" s="222"/>
      <c r="C508" s="230"/>
      <c r="D508" s="234"/>
    </row>
    <row r="509" spans="1:4" ht="12.75">
      <c r="A509" s="223"/>
      <c r="B509" s="222"/>
      <c r="C509" s="230"/>
      <c r="D509" s="234"/>
    </row>
    <row r="510" spans="1:4" ht="12.75">
      <c r="A510" s="223"/>
      <c r="B510" s="222"/>
      <c r="C510" s="230"/>
      <c r="D510" s="234"/>
    </row>
    <row r="511" spans="1:4" ht="12.75">
      <c r="A511" s="223"/>
      <c r="B511" s="222"/>
      <c r="C511" s="230"/>
      <c r="D511" s="234"/>
    </row>
    <row r="512" spans="1:4" ht="12.75">
      <c r="A512" s="223"/>
      <c r="B512" s="222"/>
      <c r="C512" s="230"/>
      <c r="D512" s="234"/>
    </row>
    <row r="513" spans="1:4" ht="12.75">
      <c r="A513" s="223"/>
      <c r="B513" s="222"/>
      <c r="C513" s="230"/>
      <c r="D513" s="234"/>
    </row>
    <row r="514" spans="1:4" ht="12.75">
      <c r="A514" s="223"/>
      <c r="B514" s="222"/>
      <c r="C514" s="230"/>
      <c r="D514" s="234"/>
    </row>
    <row r="515" spans="1:4" ht="12.75">
      <c r="A515" s="223"/>
      <c r="B515" s="222"/>
      <c r="C515" s="230"/>
      <c r="D515" s="234"/>
    </row>
    <row r="516" spans="1:4" ht="12.75">
      <c r="A516" s="223"/>
      <c r="B516" s="222"/>
      <c r="C516" s="230"/>
      <c r="D516" s="234"/>
    </row>
    <row r="517" spans="1:4" ht="12.75">
      <c r="A517" s="223"/>
      <c r="B517" s="222"/>
      <c r="C517" s="230"/>
      <c r="D517" s="234"/>
    </row>
    <row r="518" spans="1:4" ht="12.75">
      <c r="A518" s="223"/>
      <c r="B518" s="222"/>
      <c r="C518" s="230"/>
      <c r="D518" s="234"/>
    </row>
    <row r="519" spans="1:4" ht="12.75">
      <c r="A519" s="223"/>
      <c r="B519" s="222"/>
      <c r="C519" s="230"/>
      <c r="D519" s="234"/>
    </row>
    <row r="520" spans="1:4" ht="12.75">
      <c r="A520" s="223"/>
      <c r="B520" s="222"/>
      <c r="C520" s="230"/>
      <c r="D520" s="234"/>
    </row>
    <row r="521" spans="1:4" ht="12.75">
      <c r="A521" s="223"/>
      <c r="B521" s="222"/>
      <c r="C521" s="230"/>
      <c r="D521" s="234"/>
    </row>
    <row r="522" spans="1:4" ht="12.75">
      <c r="A522" s="223"/>
      <c r="B522" s="222"/>
      <c r="C522" s="230"/>
      <c r="D522" s="234"/>
    </row>
    <row r="523" spans="1:4" ht="12.75">
      <c r="A523" s="223"/>
      <c r="B523" s="222"/>
      <c r="C523" s="230"/>
      <c r="D523" s="234"/>
    </row>
    <row r="524" spans="1:4" ht="12.75">
      <c r="A524" s="223"/>
      <c r="B524" s="222"/>
      <c r="C524" s="230"/>
      <c r="D524" s="234"/>
    </row>
    <row r="525" spans="1:4" ht="12.75">
      <c r="A525" s="223"/>
      <c r="B525" s="222"/>
      <c r="C525" s="230"/>
      <c r="D525" s="234"/>
    </row>
    <row r="526" spans="1:4" ht="12.75">
      <c r="A526" s="223"/>
      <c r="B526" s="222"/>
      <c r="C526" s="230"/>
      <c r="D526" s="234"/>
    </row>
    <row r="527" spans="1:4" ht="13.8" thickBot="1">
      <c r="A527" s="224"/>
      <c r="B527" s="225"/>
      <c r="C527" s="231"/>
      <c r="D527" s="234"/>
    </row>
  </sheetData>
  <conditionalFormatting sqref="C3:C67">
    <cfRule type="cellIs" priority="2" dxfId="6" operator="lessThan">
      <formula>0</formula>
    </cfRule>
    <cfRule type="cellIs" priority="3" dxfId="5" operator="greaterThan">
      <formula>0</formula>
    </cfRule>
  </conditionalFormatting>
  <conditionalFormatting sqref="C3:C67">
    <cfRule type="cellIs" priority="1" dxfId="4" operator="greater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8769-078D-4245-BFB6-8D330B69C68C}">
  <dimension ref="A1:CZ2608"/>
  <sheetViews>
    <sheetView tabSelected="1" workbookViewId="0" topLeftCell="A2">
      <selection activeCell="M2" sqref="M2"/>
    </sheetView>
  </sheetViews>
  <sheetFormatPr defaultColWidth="9.140625" defaultRowHeight="12.75"/>
  <cols>
    <col min="1" max="1" width="1.7109375" style="235" customWidth="1"/>
    <col min="2" max="2" width="6.28125" style="236" customWidth="1"/>
    <col min="3" max="3" width="9.57421875" style="289" bestFit="1" customWidth="1"/>
    <col min="4" max="4" width="9.28125" style="236" customWidth="1"/>
    <col min="5" max="5" width="14.00390625" style="236" customWidth="1"/>
    <col min="6" max="6" width="13.8515625" style="236" customWidth="1"/>
    <col min="7" max="7" width="10.57421875" style="236" customWidth="1"/>
    <col min="8" max="8" width="9.140625" style="236" customWidth="1"/>
    <col min="9" max="9" width="18.421875" style="236" customWidth="1"/>
    <col min="10" max="11" width="15.7109375" style="236" customWidth="1"/>
    <col min="12" max="12" width="13.00390625" style="236" customWidth="1"/>
    <col min="13" max="13" width="15.140625" style="236" customWidth="1"/>
    <col min="14" max="14" width="13.421875" style="238" customWidth="1"/>
    <col min="15" max="15" width="9.421875" style="236" customWidth="1"/>
    <col min="16" max="16" width="13.28125" style="236" bestFit="1" customWidth="1"/>
    <col min="17" max="19" width="15.00390625" style="236" bestFit="1" customWidth="1"/>
    <col min="20" max="20" width="16.7109375" style="236" customWidth="1"/>
    <col min="21" max="21" width="2.57421875" style="237" customWidth="1"/>
    <col min="22" max="22" width="9.7109375" style="237" bestFit="1" customWidth="1"/>
    <col min="23" max="23" width="20.140625" style="237" customWidth="1"/>
    <col min="24" max="24" width="21.28125" style="236" bestFit="1" customWidth="1"/>
    <col min="25" max="25" width="2.57421875" style="290" customWidth="1"/>
    <col min="26" max="26" width="12.140625" style="236" customWidth="1"/>
    <col min="27" max="27" width="16.00390625" style="236" customWidth="1"/>
    <col min="28" max="28" width="2.8515625" style="0" customWidth="1"/>
    <col min="29" max="29" width="19.140625" style="236" bestFit="1" customWidth="1"/>
    <col min="30" max="30" width="15.28125" style="236" customWidth="1"/>
    <col min="31" max="31" width="12.421875" style="236" customWidth="1"/>
    <col min="32" max="32" width="16.00390625" style="236" customWidth="1"/>
    <col min="33" max="33" width="14.421875" style="236" customWidth="1"/>
    <col min="34" max="34" width="2.8515625" style="237" customWidth="1"/>
    <col min="35" max="35" width="10.57421875" style="236" customWidth="1"/>
    <col min="36" max="36" width="12.140625" style="236" customWidth="1"/>
    <col min="37" max="37" width="2.8515625" style="237" customWidth="1"/>
    <col min="38" max="38" width="16.28125" style="236" bestFit="1" customWidth="1"/>
    <col min="39" max="39" width="20.421875" style="236" customWidth="1"/>
    <col min="40" max="40" width="18.7109375" style="239" customWidth="1"/>
    <col min="41" max="41" width="2.8515625" style="290" customWidth="1"/>
    <col min="42" max="42" width="23.421875" style="236" customWidth="1"/>
    <col min="43" max="43" width="17.140625" style="239" customWidth="1"/>
    <col min="44" max="44" width="58.28125" style="236" customWidth="1"/>
    <col min="45" max="46" width="10.140625" style="236" hidden="1" customWidth="1"/>
    <col min="47" max="47" width="11.7109375" style="236" hidden="1" customWidth="1"/>
    <col min="48" max="48" width="16.421875" style="236" hidden="1" customWidth="1"/>
    <col min="49" max="16384" width="9.140625" style="237" customWidth="1"/>
  </cols>
  <sheetData>
    <row r="1" spans="3:28" ht="6.6" customHeight="1" thickBot="1">
      <c r="C1" s="237"/>
      <c r="AB1" s="358"/>
    </row>
    <row r="2" spans="2:31" ht="12.75" customHeight="1">
      <c r="B2" s="427"/>
      <c r="C2" s="427"/>
      <c r="D2" s="427"/>
      <c r="AB2" s="358"/>
      <c r="AC2" s="318" t="s">
        <v>155</v>
      </c>
      <c r="AD2" s="324">
        <v>0.0552</v>
      </c>
      <c r="AE2" s="240"/>
    </row>
    <row r="3" spans="1:48" s="244" customFormat="1" ht="51" customHeight="1" thickBot="1">
      <c r="A3" s="235"/>
      <c r="B3" s="427"/>
      <c r="C3" s="427"/>
      <c r="D3" s="427"/>
      <c r="E3" s="241"/>
      <c r="F3" s="242"/>
      <c r="G3" s="242"/>
      <c r="H3" s="242"/>
      <c r="I3" s="242"/>
      <c r="J3" s="242"/>
      <c r="K3" s="242"/>
      <c r="L3" s="242"/>
      <c r="M3" s="242"/>
      <c r="N3" s="243"/>
      <c r="O3" s="241"/>
      <c r="V3" s="241"/>
      <c r="W3" s="241"/>
      <c r="X3" s="242"/>
      <c r="Y3" s="241"/>
      <c r="Z3" s="242"/>
      <c r="AA3" s="242"/>
      <c r="AC3" s="319" t="s">
        <v>153</v>
      </c>
      <c r="AD3" s="320">
        <f>AD2+2%</f>
        <v>0.0752</v>
      </c>
      <c r="AE3" s="245">
        <f>AD3/365</f>
        <v>0.00020602739726027398</v>
      </c>
      <c r="AI3" s="241"/>
      <c r="AJ3" s="241"/>
      <c r="AK3" s="241"/>
      <c r="AL3" s="242"/>
      <c r="AM3" s="242"/>
      <c r="AN3" s="241"/>
      <c r="AO3" s="241"/>
      <c r="AP3" s="242"/>
      <c r="AQ3" s="241"/>
      <c r="AR3" s="242"/>
      <c r="AS3" s="242"/>
      <c r="AT3" s="242"/>
      <c r="AU3" s="242"/>
      <c r="AV3" s="242"/>
    </row>
    <row r="4" spans="1:48" s="244" customFormat="1" ht="20.4" customHeight="1" thickBot="1">
      <c r="A4" s="235"/>
      <c r="B4" s="428" t="s">
        <v>161</v>
      </c>
      <c r="C4" s="429"/>
      <c r="D4" s="429"/>
      <c r="E4" s="430">
        <v>50000</v>
      </c>
      <c r="F4" s="431"/>
      <c r="G4" s="431"/>
      <c r="H4" s="432"/>
      <c r="I4" s="242"/>
      <c r="J4" s="241"/>
      <c r="K4" s="241"/>
      <c r="L4" s="242"/>
      <c r="M4" s="242"/>
      <c r="N4" s="243"/>
      <c r="S4" s="242"/>
      <c r="T4" s="242"/>
      <c r="U4" s="242"/>
      <c r="V4" s="241"/>
      <c r="W4" s="241"/>
      <c r="X4" s="242"/>
      <c r="Y4" s="241"/>
      <c r="Z4" s="241"/>
      <c r="AA4" s="242"/>
      <c r="AC4" s="319" t="s">
        <v>154</v>
      </c>
      <c r="AD4" s="320">
        <f>AD2-2%</f>
        <v>0.035199999999999995</v>
      </c>
      <c r="AE4" s="245">
        <f>AD4/365</f>
        <v>9.643835616438355E-05</v>
      </c>
      <c r="AF4" s="242"/>
      <c r="AG4" s="242"/>
      <c r="AH4" s="242"/>
      <c r="AI4" s="242"/>
      <c r="AJ4" s="242"/>
      <c r="AK4" s="242"/>
      <c r="AL4" s="246"/>
      <c r="AM4" s="247"/>
      <c r="AN4" s="242"/>
      <c r="AO4" s="242"/>
      <c r="AP4" s="242"/>
      <c r="AQ4" s="241"/>
      <c r="AR4" s="248"/>
      <c r="AS4" s="242"/>
      <c r="AT4" s="242"/>
      <c r="AU4" s="242"/>
      <c r="AV4" s="242"/>
    </row>
    <row r="5" spans="1:48" s="244" customFormat="1" ht="16.5" customHeight="1" thickBot="1">
      <c r="A5" s="235"/>
      <c r="B5" s="433"/>
      <c r="C5" s="433"/>
      <c r="D5" s="433"/>
      <c r="E5" s="333"/>
      <c r="F5" s="333"/>
      <c r="G5" s="333"/>
      <c r="H5" s="333"/>
      <c r="I5" s="242"/>
      <c r="J5" s="241"/>
      <c r="K5" s="241"/>
      <c r="L5" s="249"/>
      <c r="M5" s="249"/>
      <c r="N5" s="250"/>
      <c r="O5" s="249"/>
      <c r="S5" s="242"/>
      <c r="T5" s="242"/>
      <c r="U5" s="242"/>
      <c r="V5" s="241"/>
      <c r="W5" s="241"/>
      <c r="X5" s="242"/>
      <c r="Y5" s="241"/>
      <c r="Z5" s="241"/>
      <c r="AA5" s="242"/>
      <c r="AC5" s="321" t="s">
        <v>152</v>
      </c>
      <c r="AD5" s="325">
        <v>0.002</v>
      </c>
      <c r="AE5" s="251"/>
      <c r="AF5" s="246"/>
      <c r="AG5" s="252"/>
      <c r="AH5" s="252"/>
      <c r="AI5" s="249"/>
      <c r="AJ5" s="249"/>
      <c r="AK5" s="249"/>
      <c r="AL5" s="252"/>
      <c r="AM5" s="252"/>
      <c r="AN5" s="242"/>
      <c r="AO5" s="242"/>
      <c r="AP5" s="356"/>
      <c r="AQ5" s="241"/>
      <c r="AR5" s="236"/>
      <c r="AS5" s="242"/>
      <c r="AT5" s="242"/>
      <c r="AU5" s="242"/>
      <c r="AV5" s="242"/>
    </row>
    <row r="6" spans="2:48" ht="31.2" customHeight="1" hidden="1">
      <c r="B6" s="434"/>
      <c r="C6" s="434"/>
      <c r="D6" s="434"/>
      <c r="E6" s="434"/>
      <c r="F6" s="434"/>
      <c r="G6" s="377"/>
      <c r="H6" s="377"/>
      <c r="I6" s="253"/>
      <c r="J6" s="254"/>
      <c r="K6" s="254"/>
      <c r="L6" s="254">
        <v>100000</v>
      </c>
      <c r="M6" s="254"/>
      <c r="N6" s="255"/>
      <c r="O6" s="254"/>
      <c r="P6" s="256" t="s">
        <v>43</v>
      </c>
      <c r="Q6" s="257">
        <v>0.05</v>
      </c>
      <c r="R6" s="254"/>
      <c r="S6" s="253"/>
      <c r="T6" s="253"/>
      <c r="U6" s="242"/>
      <c r="V6" s="258"/>
      <c r="W6" s="254"/>
      <c r="X6" s="259"/>
      <c r="Y6" s="237"/>
      <c r="Z6" s="254"/>
      <c r="AA6" s="259"/>
      <c r="AB6" s="358"/>
      <c r="AC6" s="259"/>
      <c r="AD6" s="259"/>
      <c r="AE6" s="259"/>
      <c r="AF6" s="259"/>
      <c r="AG6" s="259"/>
      <c r="AI6" s="253" t="s">
        <v>42</v>
      </c>
      <c r="AJ6" s="253"/>
      <c r="AK6" s="242"/>
      <c r="AL6" s="259"/>
      <c r="AM6" s="259"/>
      <c r="AN6" s="260"/>
      <c r="AO6" s="362"/>
      <c r="AP6" s="259"/>
      <c r="AQ6" s="259"/>
      <c r="AR6" s="259"/>
      <c r="AS6" s="259"/>
      <c r="AT6" s="259"/>
      <c r="AU6" s="259"/>
      <c r="AV6" s="259"/>
    </row>
    <row r="7" spans="2:43" ht="12.75" customHeight="1" thickBot="1"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41"/>
      <c r="M7" s="237"/>
      <c r="N7" s="261"/>
      <c r="O7" s="262"/>
      <c r="P7" s="237"/>
      <c r="Q7" s="237"/>
      <c r="R7" s="237"/>
      <c r="S7" s="242"/>
      <c r="T7" s="242"/>
      <c r="U7" s="242"/>
      <c r="V7" s="263"/>
      <c r="W7" s="263"/>
      <c r="Y7" s="263"/>
      <c r="Z7" s="263"/>
      <c r="AA7" s="263"/>
      <c r="AB7" s="358"/>
      <c r="AC7" s="263"/>
      <c r="AD7" s="263"/>
      <c r="AE7" s="263"/>
      <c r="AF7" s="263"/>
      <c r="AG7" s="263"/>
      <c r="AH7" s="263"/>
      <c r="AI7" s="237"/>
      <c r="AJ7" s="237"/>
      <c r="AL7" s="263"/>
      <c r="AM7" s="263"/>
      <c r="AN7" s="263"/>
      <c r="AO7" s="263"/>
      <c r="AP7" s="355"/>
      <c r="AQ7" s="263"/>
    </row>
    <row r="8" spans="1:48" s="330" customFormat="1" ht="27.75" customHeight="1" thickBot="1">
      <c r="A8" s="326"/>
      <c r="B8" s="435" t="s">
        <v>39</v>
      </c>
      <c r="C8" s="436"/>
      <c r="D8" s="436"/>
      <c r="E8" s="436"/>
      <c r="F8" s="436"/>
      <c r="G8" s="437"/>
      <c r="H8" s="327"/>
      <c r="I8" s="327"/>
      <c r="J8" s="327"/>
      <c r="K8" s="438" t="s">
        <v>179</v>
      </c>
      <c r="L8" s="439"/>
      <c r="M8" s="328"/>
      <c r="N8" s="329"/>
      <c r="O8" s="435" t="s">
        <v>114</v>
      </c>
      <c r="P8" s="436"/>
      <c r="Q8" s="436"/>
      <c r="R8" s="436"/>
      <c r="S8" s="436"/>
      <c r="T8" s="437"/>
      <c r="U8" s="327"/>
      <c r="Y8" s="331"/>
      <c r="Z8" s="435" t="s">
        <v>184</v>
      </c>
      <c r="AA8" s="437"/>
      <c r="AC8" s="440" t="s">
        <v>176</v>
      </c>
      <c r="AD8" s="441"/>
      <c r="AE8" s="441"/>
      <c r="AF8" s="441"/>
      <c r="AG8" s="442"/>
      <c r="AH8" s="328"/>
      <c r="AI8" s="435" t="s">
        <v>166</v>
      </c>
      <c r="AJ8" s="436"/>
      <c r="AK8" s="327"/>
      <c r="AL8" s="435" t="s">
        <v>165</v>
      </c>
      <c r="AM8" s="436"/>
      <c r="AN8" s="437"/>
      <c r="AO8" s="327"/>
      <c r="AP8" s="435" t="s">
        <v>189</v>
      </c>
      <c r="AQ8" s="437"/>
      <c r="AR8" s="332"/>
      <c r="AS8" s="332"/>
      <c r="AT8" s="332"/>
      <c r="AU8" s="332"/>
      <c r="AV8" s="332"/>
    </row>
    <row r="9" spans="1:50" s="342" customFormat="1" ht="81" customHeight="1" thickBot="1">
      <c r="A9" s="265"/>
      <c r="B9" s="373"/>
      <c r="C9" s="374" t="s">
        <v>45</v>
      </c>
      <c r="D9" s="269" t="s">
        <v>169</v>
      </c>
      <c r="E9" s="269" t="s">
        <v>167</v>
      </c>
      <c r="F9" s="269" t="s">
        <v>168</v>
      </c>
      <c r="G9" s="269" t="s">
        <v>126</v>
      </c>
      <c r="H9" s="266" t="s">
        <v>90</v>
      </c>
      <c r="I9" s="266" t="s">
        <v>171</v>
      </c>
      <c r="J9" s="266" t="s">
        <v>145</v>
      </c>
      <c r="K9" s="267" t="s">
        <v>182</v>
      </c>
      <c r="L9" s="267" t="s">
        <v>159</v>
      </c>
      <c r="M9" s="268" t="s">
        <v>180</v>
      </c>
      <c r="N9" s="266" t="s">
        <v>98</v>
      </c>
      <c r="O9" s="269" t="s">
        <v>190</v>
      </c>
      <c r="P9" s="270" t="s">
        <v>156</v>
      </c>
      <c r="Q9" s="270" t="s">
        <v>157</v>
      </c>
      <c r="R9" s="270" t="s">
        <v>158</v>
      </c>
      <c r="S9" s="271" t="s">
        <v>160</v>
      </c>
      <c r="T9" s="375" t="s">
        <v>178</v>
      </c>
      <c r="U9" s="371"/>
      <c r="V9" s="316" t="s">
        <v>181</v>
      </c>
      <c r="W9" s="266" t="s">
        <v>172</v>
      </c>
      <c r="X9" s="315" t="s">
        <v>177</v>
      </c>
      <c r="Y9" s="291"/>
      <c r="Z9" s="357" t="s">
        <v>173</v>
      </c>
      <c r="AA9" s="315" t="s">
        <v>183</v>
      </c>
      <c r="AC9" s="357" t="s">
        <v>170</v>
      </c>
      <c r="AD9" s="272" t="s">
        <v>58</v>
      </c>
      <c r="AE9" s="272" t="s">
        <v>174</v>
      </c>
      <c r="AF9" s="272" t="s">
        <v>113</v>
      </c>
      <c r="AG9" s="315" t="s">
        <v>175</v>
      </c>
      <c r="AH9" s="291"/>
      <c r="AI9" s="365" t="s">
        <v>99</v>
      </c>
      <c r="AJ9" s="366" t="s">
        <v>162</v>
      </c>
      <c r="AK9" s="360"/>
      <c r="AL9" s="357" t="s">
        <v>185</v>
      </c>
      <c r="AM9" s="272" t="s">
        <v>186</v>
      </c>
      <c r="AN9" s="315" t="s">
        <v>187</v>
      </c>
      <c r="AO9" s="291"/>
      <c r="AP9" s="357" t="s">
        <v>172</v>
      </c>
      <c r="AQ9" s="272" t="s">
        <v>188</v>
      </c>
      <c r="AR9" s="317" t="s">
        <v>112</v>
      </c>
      <c r="AS9" s="273" t="s">
        <v>46</v>
      </c>
      <c r="AT9" s="273" t="s">
        <v>48</v>
      </c>
      <c r="AU9" s="274" t="s">
        <v>49</v>
      </c>
      <c r="AV9" s="339" t="s">
        <v>50</v>
      </c>
      <c r="AX9" s="264"/>
    </row>
    <row r="10" spans="1:104" s="338" customFormat="1" ht="16.2" customHeight="1" thickBot="1">
      <c r="A10" s="334"/>
      <c r="B10" s="443"/>
      <c r="C10" s="444"/>
      <c r="D10" s="445"/>
      <c r="E10" s="445"/>
      <c r="F10" s="445"/>
      <c r="G10" s="445"/>
      <c r="H10" s="446"/>
      <c r="I10" s="447">
        <f>E4</f>
        <v>50000</v>
      </c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8"/>
      <c r="U10" s="337"/>
      <c r="V10" s="352"/>
      <c r="W10" s="314"/>
      <c r="X10" s="351"/>
      <c r="Y10" s="337"/>
      <c r="Z10" s="352"/>
      <c r="AA10" s="351"/>
      <c r="AC10" s="352"/>
      <c r="AD10" s="314"/>
      <c r="AE10" s="314"/>
      <c r="AF10" s="314"/>
      <c r="AG10" s="351"/>
      <c r="AH10" s="337"/>
      <c r="AI10" s="352"/>
      <c r="AJ10" s="351"/>
      <c r="AK10" s="337"/>
      <c r="AL10" s="352"/>
      <c r="AM10" s="314"/>
      <c r="AN10" s="351"/>
      <c r="AO10" s="337"/>
      <c r="AP10" s="352"/>
      <c r="AQ10" s="314"/>
      <c r="AR10" s="351"/>
      <c r="AS10" s="336"/>
      <c r="AT10" s="314"/>
      <c r="AU10" s="314"/>
      <c r="AV10" s="335"/>
      <c r="AW10" s="337"/>
      <c r="AX10" s="337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</row>
    <row r="11" spans="2:50" ht="21" customHeight="1">
      <c r="B11" s="449">
        <v>1</v>
      </c>
      <c r="C11" s="450" t="s">
        <v>143</v>
      </c>
      <c r="D11" s="450" t="s">
        <v>151</v>
      </c>
      <c r="E11" s="451">
        <v>43752</v>
      </c>
      <c r="F11" s="451">
        <v>43767</v>
      </c>
      <c r="G11" s="451" t="s">
        <v>164</v>
      </c>
      <c r="H11" s="452">
        <f aca="true" t="shared" si="0" ref="H11:H74">IF(F11="","",IF(E11&gt;1,ABS(E11-F11),""))</f>
        <v>15</v>
      </c>
      <c r="I11" s="453">
        <f aca="true" t="shared" si="1" ref="I11:I74">IF(B11&gt;0,I10+W11,"")</f>
        <v>51378.81950378388</v>
      </c>
      <c r="J11" s="463">
        <f>IF(B11&gt;0,I10*K11*-1,"")</f>
        <v>-1000</v>
      </c>
      <c r="K11" s="454">
        <v>0.02</v>
      </c>
      <c r="L11" s="455">
        <v>38.4</v>
      </c>
      <c r="M11" s="456">
        <f aca="true" t="shared" si="2" ref="M11:M74">IF(B11&gt;0,J11/Z11,"")</f>
        <v>69.93006993006988</v>
      </c>
      <c r="N11" s="457">
        <f aca="true" t="shared" si="3" ref="N11:N74">IF(B11&gt;0,(L11*M11),"")</f>
        <v>2685.314685314683</v>
      </c>
      <c r="O11" s="450" t="s">
        <v>150</v>
      </c>
      <c r="P11" s="458">
        <v>362.3</v>
      </c>
      <c r="Q11" s="458">
        <v>384.7</v>
      </c>
      <c r="R11" s="458">
        <v>348</v>
      </c>
      <c r="S11" s="459">
        <v>384.7</v>
      </c>
      <c r="T11" s="460">
        <f>IF(B11&gt;0,(P11-R11)+P11,"")</f>
        <v>376.6</v>
      </c>
      <c r="U11" s="372"/>
      <c r="V11" s="308">
        <f aca="true" t="shared" si="4" ref="V11:V74">IF(B11&gt;0,IF(AI11&gt;0,(Q11-P11)/(P11-R11),""),"")</f>
        <v>1.5664335664335636</v>
      </c>
      <c r="W11" s="280">
        <f aca="true" t="shared" si="5" ref="W11:W74">IF(S11="","",IF(C11&gt;0,AP11,""))</f>
        <v>1378.819503783884</v>
      </c>
      <c r="X11" s="347">
        <f aca="true" t="shared" si="6" ref="X11:X18">IF(F11&gt;0,AP11+X10,"")</f>
        <v>1378.819503783884</v>
      </c>
      <c r="Y11" s="292"/>
      <c r="Z11" s="363">
        <f aca="true" t="shared" si="7" ref="Z11:Z74">IF(B11&gt;0,ABS(P11-R11)*-1,"")</f>
        <v>-14.300000000000011</v>
      </c>
      <c r="AA11" s="347">
        <f aca="true" t="shared" si="8" ref="AA11:AA74">IF(B11="","",IF(O11="LONG",(S11-P11),(P11-S11)))</f>
        <v>22.399999999999977</v>
      </c>
      <c r="AC11" s="363">
        <f aca="true" t="shared" si="9" ref="AC11:AC74">IF(O11="LONG",IF(B11&gt;0,(AM11)*($AD$3*(H11/365*-1)),""),"")</f>
        <v>-83.13853817415455</v>
      </c>
      <c r="AD11" s="280" t="str">
        <f aca="true" t="shared" si="10" ref="AD11:AD74">IF(O11="SHORT",IF(B11&gt;0,(AM11)*($AD$4*(H11/365)),""),"")</f>
        <v/>
      </c>
      <c r="AE11" s="280">
        <f aca="true" t="shared" si="11" ref="AE11:AE74">IF(B11&gt;0,(AL11*$AD$5*-1),"")</f>
        <v>-50.67132867132864</v>
      </c>
      <c r="AF11" s="280">
        <f aca="true" t="shared" si="12" ref="AF11:AF74">IF(C11&gt;0,(AM11*$AD$5)*-1,"")</f>
        <v>-53.804195804195764</v>
      </c>
      <c r="AG11" s="347">
        <f aca="true" t="shared" si="13" ref="AG11:AG74">IF(B11&gt;0,AE11+AF11,"")</f>
        <v>-104.4755244755244</v>
      </c>
      <c r="AH11" s="359"/>
      <c r="AI11" s="367">
        <f aca="true" t="shared" si="14" ref="AI11:AI74">IF(B11&gt;0,(P11/L11),"")</f>
        <v>9.434895833333334</v>
      </c>
      <c r="AJ11" s="368">
        <f aca="true" t="shared" si="15" ref="AJ11:AJ74">IF(C11&gt;0,L11/P11,"")</f>
        <v>0.10598951145459563</v>
      </c>
      <c r="AK11" s="361"/>
      <c r="AL11" s="363">
        <f aca="true" t="shared" si="16" ref="AL11:AL74">IF(B11&gt;0,(P11*M11),"")</f>
        <v>25335.664335664318</v>
      </c>
      <c r="AM11" s="280">
        <f aca="true" t="shared" si="17" ref="AM11:AM74">IF(B11&gt;0,(S11*M11),"")</f>
        <v>26902.09790209788</v>
      </c>
      <c r="AN11" s="347">
        <f>IF(C11&gt;0,AM11-AL11,"")</f>
        <v>1566.433566433563</v>
      </c>
      <c r="AO11" s="359"/>
      <c r="AP11" s="363">
        <f aca="true" t="shared" si="18" ref="AP11:AP74">IF(B11="","",IF(O11="LONG",(AN11+AC11+AG11),(AN11+AD11+AG11))*AND(M11&gt;1))</f>
        <v>1378.819503783884</v>
      </c>
      <c r="AQ11" s="300">
        <f aca="true" t="shared" si="19" ref="AQ11:AQ74">IF(B11&gt;0,IF(M11&gt;0,(W11/I11),""),"")</f>
        <v>0.026836340676965897</v>
      </c>
      <c r="AR11" s="309"/>
      <c r="AS11" s="275">
        <f aca="true" t="shared" si="20" ref="AS11:AS74">IF(M11&gt;1,(P11*M11)/AI11,"")</f>
        <v>2685.314685314683</v>
      </c>
      <c r="AT11" s="276">
        <f aca="true" t="shared" si="21" ref="AT11:AT74">IF(B11&gt;0,AS11/$L$6,"")</f>
        <v>0.026853146853146832</v>
      </c>
      <c r="AU11" s="277">
        <f aca="true" t="shared" si="22" ref="AU11:AU74">IF(M11&gt;1,(AS11*AI11),"")</f>
        <v>25335.664335664318</v>
      </c>
      <c r="AV11" s="340">
        <f aca="true" t="shared" si="23" ref="AV11:AV74">IF(M11&gt;1,(AS11/M11),"")</f>
        <v>38.4</v>
      </c>
      <c r="AX11" s="264"/>
    </row>
    <row r="12" spans="2:50" ht="18" customHeight="1">
      <c r="B12" s="278"/>
      <c r="C12" s="293"/>
      <c r="D12" s="293"/>
      <c r="E12" s="294"/>
      <c r="F12" s="294"/>
      <c r="G12" s="294"/>
      <c r="H12" s="295" t="str">
        <f t="shared" si="0"/>
        <v/>
      </c>
      <c r="I12" s="296" t="str">
        <f t="shared" si="1"/>
        <v/>
      </c>
      <c r="J12" s="297" t="str">
        <f aca="true" t="shared" si="24" ref="J12:J75">IF(B12&gt;0,I11*K12*-1,"")</f>
        <v/>
      </c>
      <c r="K12" s="349"/>
      <c r="L12" s="322"/>
      <c r="M12" s="353" t="str">
        <f t="shared" si="2"/>
        <v/>
      </c>
      <c r="N12" s="298" t="str">
        <f t="shared" si="3"/>
        <v/>
      </c>
      <c r="O12" s="293"/>
      <c r="P12" s="279"/>
      <c r="Q12" s="279"/>
      <c r="R12" s="279"/>
      <c r="S12" s="299"/>
      <c r="T12" s="376" t="str">
        <f aca="true" t="shared" si="25" ref="T12:T75">IF(B12&gt;0,(P12-R12)+P12,"")</f>
        <v/>
      </c>
      <c r="U12" s="372"/>
      <c r="V12" s="308" t="str">
        <f t="shared" si="4"/>
        <v/>
      </c>
      <c r="W12" s="280" t="str">
        <f t="shared" si="5"/>
        <v/>
      </c>
      <c r="X12" s="347" t="str">
        <f t="shared" si="6"/>
        <v/>
      </c>
      <c r="Y12" s="292"/>
      <c r="Z12" s="363" t="str">
        <f t="shared" si="7"/>
        <v/>
      </c>
      <c r="AA12" s="347" t="str">
        <f t="shared" si="8"/>
        <v/>
      </c>
      <c r="AC12" s="363" t="str">
        <f t="shared" si="9"/>
        <v/>
      </c>
      <c r="AD12" s="280" t="str">
        <f t="shared" si="10"/>
        <v/>
      </c>
      <c r="AE12" s="280" t="str">
        <f t="shared" si="11"/>
        <v/>
      </c>
      <c r="AF12" s="280" t="str">
        <f t="shared" si="12"/>
        <v/>
      </c>
      <c r="AG12" s="347" t="str">
        <f t="shared" si="13"/>
        <v/>
      </c>
      <c r="AH12" s="359"/>
      <c r="AI12" s="367" t="str">
        <f t="shared" si="14"/>
        <v/>
      </c>
      <c r="AJ12" s="368" t="str">
        <f t="shared" si="15"/>
        <v/>
      </c>
      <c r="AK12" s="361"/>
      <c r="AL12" s="363" t="str">
        <f t="shared" si="16"/>
        <v/>
      </c>
      <c r="AM12" s="280" t="str">
        <f t="shared" si="17"/>
        <v/>
      </c>
      <c r="AN12" s="347" t="str">
        <f aca="true" t="shared" si="26" ref="AN12:AN75">IF(C12&gt;0,AA12*M12,"")</f>
        <v/>
      </c>
      <c r="AO12" s="359"/>
      <c r="AP12" s="363" t="str">
        <f t="shared" si="18"/>
        <v/>
      </c>
      <c r="AQ12" s="300" t="str">
        <f t="shared" si="19"/>
        <v/>
      </c>
      <c r="AR12" s="309"/>
      <c r="AS12" s="281" t="e">
        <f t="shared" si="20"/>
        <v>#VALUE!</v>
      </c>
      <c r="AT12" s="276" t="str">
        <f t="shared" si="21"/>
        <v/>
      </c>
      <c r="AU12" s="282" t="e">
        <f t="shared" si="22"/>
        <v>#VALUE!</v>
      </c>
      <c r="AV12" s="341" t="e">
        <f t="shared" si="23"/>
        <v>#VALUE!</v>
      </c>
      <c r="AX12" s="344" t="s">
        <v>150</v>
      </c>
    </row>
    <row r="13" spans="2:50" ht="18" customHeight="1">
      <c r="B13" s="278"/>
      <c r="C13" s="293"/>
      <c r="D13" s="293"/>
      <c r="E13" s="294"/>
      <c r="F13" s="294"/>
      <c r="G13" s="294"/>
      <c r="H13" s="295" t="str">
        <f t="shared" si="0"/>
        <v/>
      </c>
      <c r="I13" s="296" t="str">
        <f t="shared" si="1"/>
        <v/>
      </c>
      <c r="J13" s="297" t="str">
        <f t="shared" si="24"/>
        <v/>
      </c>
      <c r="K13" s="349"/>
      <c r="L13" s="322"/>
      <c r="M13" s="353" t="str">
        <f t="shared" si="2"/>
        <v/>
      </c>
      <c r="N13" s="298" t="str">
        <f t="shared" si="3"/>
        <v/>
      </c>
      <c r="O13" s="293"/>
      <c r="P13" s="279"/>
      <c r="Q13" s="279"/>
      <c r="R13" s="279"/>
      <c r="S13" s="299"/>
      <c r="T13" s="376" t="str">
        <f t="shared" si="25"/>
        <v/>
      </c>
      <c r="U13" s="372"/>
      <c r="V13" s="308" t="str">
        <f t="shared" si="4"/>
        <v/>
      </c>
      <c r="W13" s="280" t="str">
        <f t="shared" si="5"/>
        <v/>
      </c>
      <c r="X13" s="347" t="str">
        <f t="shared" si="6"/>
        <v/>
      </c>
      <c r="Y13" s="292"/>
      <c r="Z13" s="363" t="str">
        <f t="shared" si="7"/>
        <v/>
      </c>
      <c r="AA13" s="347" t="str">
        <f t="shared" si="8"/>
        <v/>
      </c>
      <c r="AC13" s="363" t="str">
        <f t="shared" si="9"/>
        <v/>
      </c>
      <c r="AD13" s="280" t="str">
        <f t="shared" si="10"/>
        <v/>
      </c>
      <c r="AE13" s="280" t="str">
        <f t="shared" si="11"/>
        <v/>
      </c>
      <c r="AF13" s="280" t="str">
        <f t="shared" si="12"/>
        <v/>
      </c>
      <c r="AG13" s="347" t="str">
        <f t="shared" si="13"/>
        <v/>
      </c>
      <c r="AH13" s="359"/>
      <c r="AI13" s="367" t="str">
        <f t="shared" si="14"/>
        <v/>
      </c>
      <c r="AJ13" s="368" t="str">
        <f t="shared" si="15"/>
        <v/>
      </c>
      <c r="AK13" s="361"/>
      <c r="AL13" s="363" t="str">
        <f t="shared" si="16"/>
        <v/>
      </c>
      <c r="AM13" s="280" t="str">
        <f t="shared" si="17"/>
        <v/>
      </c>
      <c r="AN13" s="347" t="str">
        <f t="shared" si="26"/>
        <v/>
      </c>
      <c r="AO13" s="359"/>
      <c r="AP13" s="363" t="str">
        <f t="shared" si="18"/>
        <v/>
      </c>
      <c r="AQ13" s="300" t="str">
        <f t="shared" si="19"/>
        <v/>
      </c>
      <c r="AR13" s="309"/>
      <c r="AS13" s="281" t="e">
        <f t="shared" si="20"/>
        <v>#VALUE!</v>
      </c>
      <c r="AT13" s="276" t="str">
        <f t="shared" si="21"/>
        <v/>
      </c>
      <c r="AU13" s="282" t="e">
        <f t="shared" si="22"/>
        <v>#VALUE!</v>
      </c>
      <c r="AV13" s="341" t="e">
        <f t="shared" si="23"/>
        <v>#VALUE!</v>
      </c>
      <c r="AX13" s="345" t="s">
        <v>163</v>
      </c>
    </row>
    <row r="14" spans="2:50" ht="18" customHeight="1">
      <c r="B14" s="278"/>
      <c r="C14" s="293"/>
      <c r="D14" s="293"/>
      <c r="E14" s="294"/>
      <c r="F14" s="294"/>
      <c r="G14" s="294"/>
      <c r="H14" s="295" t="str">
        <f t="shared" si="0"/>
        <v/>
      </c>
      <c r="I14" s="296" t="str">
        <f t="shared" si="1"/>
        <v/>
      </c>
      <c r="J14" s="297" t="str">
        <f t="shared" si="24"/>
        <v/>
      </c>
      <c r="K14" s="349"/>
      <c r="L14" s="322"/>
      <c r="M14" s="353" t="str">
        <f t="shared" si="2"/>
        <v/>
      </c>
      <c r="N14" s="298" t="str">
        <f t="shared" si="3"/>
        <v/>
      </c>
      <c r="O14" s="293"/>
      <c r="P14" s="279"/>
      <c r="Q14" s="279"/>
      <c r="R14" s="279"/>
      <c r="S14" s="299"/>
      <c r="T14" s="376" t="str">
        <f t="shared" si="25"/>
        <v/>
      </c>
      <c r="U14" s="372"/>
      <c r="V14" s="308" t="str">
        <f t="shared" si="4"/>
        <v/>
      </c>
      <c r="W14" s="280" t="str">
        <f t="shared" si="5"/>
        <v/>
      </c>
      <c r="X14" s="347" t="str">
        <f t="shared" si="6"/>
        <v/>
      </c>
      <c r="Y14" s="292"/>
      <c r="Z14" s="363" t="str">
        <f t="shared" si="7"/>
        <v/>
      </c>
      <c r="AA14" s="347" t="str">
        <f t="shared" si="8"/>
        <v/>
      </c>
      <c r="AC14" s="363" t="str">
        <f t="shared" si="9"/>
        <v/>
      </c>
      <c r="AD14" s="280" t="str">
        <f t="shared" si="10"/>
        <v/>
      </c>
      <c r="AE14" s="280" t="str">
        <f t="shared" si="11"/>
        <v/>
      </c>
      <c r="AF14" s="280" t="str">
        <f t="shared" si="12"/>
        <v/>
      </c>
      <c r="AG14" s="347" t="str">
        <f t="shared" si="13"/>
        <v/>
      </c>
      <c r="AH14" s="359"/>
      <c r="AI14" s="367" t="str">
        <f t="shared" si="14"/>
        <v/>
      </c>
      <c r="AJ14" s="368" t="str">
        <f t="shared" si="15"/>
        <v/>
      </c>
      <c r="AK14" s="361"/>
      <c r="AL14" s="363" t="str">
        <f t="shared" si="16"/>
        <v/>
      </c>
      <c r="AM14" s="280" t="str">
        <f t="shared" si="17"/>
        <v/>
      </c>
      <c r="AN14" s="347" t="str">
        <f t="shared" si="26"/>
        <v/>
      </c>
      <c r="AO14" s="359"/>
      <c r="AP14" s="363" t="str">
        <f t="shared" si="18"/>
        <v/>
      </c>
      <c r="AQ14" s="300" t="str">
        <f t="shared" si="19"/>
        <v/>
      </c>
      <c r="AR14" s="309"/>
      <c r="AS14" s="281" t="e">
        <f t="shared" si="20"/>
        <v>#VALUE!</v>
      </c>
      <c r="AT14" s="276" t="str">
        <f t="shared" si="21"/>
        <v/>
      </c>
      <c r="AU14" s="282" t="e">
        <f t="shared" si="22"/>
        <v>#VALUE!</v>
      </c>
      <c r="AV14" s="341" t="e">
        <f t="shared" si="23"/>
        <v>#VALUE!</v>
      </c>
      <c r="AX14" s="346" t="s">
        <v>130</v>
      </c>
    </row>
    <row r="15" spans="2:50" ht="18" customHeight="1">
      <c r="B15" s="278"/>
      <c r="C15" s="293"/>
      <c r="D15" s="293"/>
      <c r="E15" s="294"/>
      <c r="F15" s="294"/>
      <c r="G15" s="294"/>
      <c r="H15" s="295" t="str">
        <f t="shared" si="0"/>
        <v/>
      </c>
      <c r="I15" s="296" t="str">
        <f t="shared" si="1"/>
        <v/>
      </c>
      <c r="J15" s="297" t="str">
        <f t="shared" si="24"/>
        <v/>
      </c>
      <c r="K15" s="349"/>
      <c r="L15" s="322"/>
      <c r="M15" s="353" t="str">
        <f t="shared" si="2"/>
        <v/>
      </c>
      <c r="N15" s="298" t="str">
        <f t="shared" si="3"/>
        <v/>
      </c>
      <c r="O15" s="293"/>
      <c r="P15" s="279"/>
      <c r="Q15" s="279"/>
      <c r="R15" s="279"/>
      <c r="S15" s="299"/>
      <c r="T15" s="376" t="str">
        <f t="shared" si="25"/>
        <v/>
      </c>
      <c r="U15" s="372"/>
      <c r="V15" s="308" t="str">
        <f t="shared" si="4"/>
        <v/>
      </c>
      <c r="W15" s="280" t="str">
        <f t="shared" si="5"/>
        <v/>
      </c>
      <c r="X15" s="347" t="str">
        <f t="shared" si="6"/>
        <v/>
      </c>
      <c r="Y15" s="292"/>
      <c r="Z15" s="363" t="str">
        <f t="shared" si="7"/>
        <v/>
      </c>
      <c r="AA15" s="347" t="str">
        <f t="shared" si="8"/>
        <v/>
      </c>
      <c r="AC15" s="363" t="str">
        <f t="shared" si="9"/>
        <v/>
      </c>
      <c r="AD15" s="280" t="str">
        <f t="shared" si="10"/>
        <v/>
      </c>
      <c r="AE15" s="280" t="str">
        <f t="shared" si="11"/>
        <v/>
      </c>
      <c r="AF15" s="280" t="str">
        <f t="shared" si="12"/>
        <v/>
      </c>
      <c r="AG15" s="347" t="str">
        <f t="shared" si="13"/>
        <v/>
      </c>
      <c r="AH15" s="359"/>
      <c r="AI15" s="367" t="str">
        <f t="shared" si="14"/>
        <v/>
      </c>
      <c r="AJ15" s="368" t="str">
        <f t="shared" si="15"/>
        <v/>
      </c>
      <c r="AK15" s="361"/>
      <c r="AL15" s="363" t="str">
        <f t="shared" si="16"/>
        <v/>
      </c>
      <c r="AM15" s="280" t="str">
        <f t="shared" si="17"/>
        <v/>
      </c>
      <c r="AN15" s="347" t="str">
        <f t="shared" si="26"/>
        <v/>
      </c>
      <c r="AO15" s="359"/>
      <c r="AP15" s="363" t="str">
        <f t="shared" si="18"/>
        <v/>
      </c>
      <c r="AQ15" s="300" t="str">
        <f t="shared" si="19"/>
        <v/>
      </c>
      <c r="AR15" s="309"/>
      <c r="AS15" s="281" t="e">
        <f t="shared" si="20"/>
        <v>#VALUE!</v>
      </c>
      <c r="AT15" s="276" t="str">
        <f t="shared" si="21"/>
        <v/>
      </c>
      <c r="AU15" s="282" t="e">
        <f t="shared" si="22"/>
        <v>#VALUE!</v>
      </c>
      <c r="AV15" s="341" t="e">
        <f t="shared" si="23"/>
        <v>#VALUE!</v>
      </c>
      <c r="AX15" s="346" t="s">
        <v>143</v>
      </c>
    </row>
    <row r="16" spans="2:48" ht="18" customHeight="1">
      <c r="B16" s="278"/>
      <c r="C16" s="293"/>
      <c r="D16" s="293"/>
      <c r="E16" s="294"/>
      <c r="F16" s="294"/>
      <c r="G16" s="294"/>
      <c r="H16" s="295" t="str">
        <f t="shared" si="0"/>
        <v/>
      </c>
      <c r="I16" s="296" t="str">
        <f t="shared" si="1"/>
        <v/>
      </c>
      <c r="J16" s="297" t="str">
        <f t="shared" si="24"/>
        <v/>
      </c>
      <c r="K16" s="349"/>
      <c r="L16" s="322"/>
      <c r="M16" s="353" t="str">
        <f t="shared" si="2"/>
        <v/>
      </c>
      <c r="N16" s="298" t="str">
        <f t="shared" si="3"/>
        <v/>
      </c>
      <c r="O16" s="293"/>
      <c r="P16" s="279"/>
      <c r="Q16" s="279"/>
      <c r="R16" s="279"/>
      <c r="S16" s="299"/>
      <c r="T16" s="376" t="str">
        <f t="shared" si="25"/>
        <v/>
      </c>
      <c r="U16" s="372"/>
      <c r="V16" s="308" t="str">
        <f t="shared" si="4"/>
        <v/>
      </c>
      <c r="W16" s="280" t="str">
        <f t="shared" si="5"/>
        <v/>
      </c>
      <c r="X16" s="347" t="str">
        <f t="shared" si="6"/>
        <v/>
      </c>
      <c r="Y16" s="292"/>
      <c r="Z16" s="363" t="str">
        <f t="shared" si="7"/>
        <v/>
      </c>
      <c r="AA16" s="347" t="str">
        <f t="shared" si="8"/>
        <v/>
      </c>
      <c r="AC16" s="363" t="str">
        <f t="shared" si="9"/>
        <v/>
      </c>
      <c r="AD16" s="280" t="str">
        <f t="shared" si="10"/>
        <v/>
      </c>
      <c r="AE16" s="280" t="str">
        <f t="shared" si="11"/>
        <v/>
      </c>
      <c r="AF16" s="280" t="str">
        <f t="shared" si="12"/>
        <v/>
      </c>
      <c r="AG16" s="347" t="str">
        <f t="shared" si="13"/>
        <v/>
      </c>
      <c r="AH16" s="359"/>
      <c r="AI16" s="367" t="str">
        <f t="shared" si="14"/>
        <v/>
      </c>
      <c r="AJ16" s="368" t="str">
        <f t="shared" si="15"/>
        <v/>
      </c>
      <c r="AK16" s="361"/>
      <c r="AL16" s="363" t="str">
        <f t="shared" si="16"/>
        <v/>
      </c>
      <c r="AM16" s="280" t="str">
        <f t="shared" si="17"/>
        <v/>
      </c>
      <c r="AN16" s="347" t="str">
        <f t="shared" si="26"/>
        <v/>
      </c>
      <c r="AO16" s="359"/>
      <c r="AP16" s="363" t="str">
        <f t="shared" si="18"/>
        <v/>
      </c>
      <c r="AQ16" s="300" t="str">
        <f t="shared" si="19"/>
        <v/>
      </c>
      <c r="AR16" s="309"/>
      <c r="AS16" s="281" t="e">
        <f t="shared" si="20"/>
        <v>#VALUE!</v>
      </c>
      <c r="AT16" s="276" t="str">
        <f t="shared" si="21"/>
        <v/>
      </c>
      <c r="AU16" s="282" t="e">
        <f t="shared" si="22"/>
        <v>#VALUE!</v>
      </c>
      <c r="AV16" s="341" t="e">
        <f t="shared" si="23"/>
        <v>#VALUE!</v>
      </c>
    </row>
    <row r="17" spans="2:48" ht="18" customHeight="1">
      <c r="B17" s="278"/>
      <c r="C17" s="293"/>
      <c r="D17" s="293"/>
      <c r="E17" s="294"/>
      <c r="F17" s="294"/>
      <c r="G17" s="294"/>
      <c r="H17" s="295" t="str">
        <f t="shared" si="0"/>
        <v/>
      </c>
      <c r="I17" s="296" t="str">
        <f t="shared" si="1"/>
        <v/>
      </c>
      <c r="J17" s="297" t="str">
        <f t="shared" si="24"/>
        <v/>
      </c>
      <c r="K17" s="349"/>
      <c r="L17" s="322"/>
      <c r="M17" s="353" t="str">
        <f t="shared" si="2"/>
        <v/>
      </c>
      <c r="N17" s="298" t="str">
        <f t="shared" si="3"/>
        <v/>
      </c>
      <c r="O17" s="293"/>
      <c r="P17" s="279"/>
      <c r="Q17" s="279"/>
      <c r="R17" s="279"/>
      <c r="S17" s="299"/>
      <c r="T17" s="376" t="str">
        <f t="shared" si="25"/>
        <v/>
      </c>
      <c r="U17" s="372"/>
      <c r="V17" s="308" t="str">
        <f t="shared" si="4"/>
        <v/>
      </c>
      <c r="W17" s="280" t="str">
        <f t="shared" si="5"/>
        <v/>
      </c>
      <c r="X17" s="347" t="str">
        <f t="shared" si="6"/>
        <v/>
      </c>
      <c r="Y17" s="292"/>
      <c r="Z17" s="363" t="str">
        <f t="shared" si="7"/>
        <v/>
      </c>
      <c r="AA17" s="347" t="str">
        <f t="shared" si="8"/>
        <v/>
      </c>
      <c r="AC17" s="363" t="str">
        <f t="shared" si="9"/>
        <v/>
      </c>
      <c r="AD17" s="280" t="str">
        <f t="shared" si="10"/>
        <v/>
      </c>
      <c r="AE17" s="280" t="str">
        <f t="shared" si="11"/>
        <v/>
      </c>
      <c r="AF17" s="280" t="str">
        <f t="shared" si="12"/>
        <v/>
      </c>
      <c r="AG17" s="347" t="str">
        <f t="shared" si="13"/>
        <v/>
      </c>
      <c r="AH17" s="359"/>
      <c r="AI17" s="367" t="str">
        <f t="shared" si="14"/>
        <v/>
      </c>
      <c r="AJ17" s="368" t="str">
        <f t="shared" si="15"/>
        <v/>
      </c>
      <c r="AK17" s="361"/>
      <c r="AL17" s="363" t="str">
        <f t="shared" si="16"/>
        <v/>
      </c>
      <c r="AM17" s="280" t="str">
        <f t="shared" si="17"/>
        <v/>
      </c>
      <c r="AN17" s="347" t="str">
        <f t="shared" si="26"/>
        <v/>
      </c>
      <c r="AO17" s="359"/>
      <c r="AP17" s="363" t="str">
        <f t="shared" si="18"/>
        <v/>
      </c>
      <c r="AQ17" s="300" t="str">
        <f t="shared" si="19"/>
        <v/>
      </c>
      <c r="AR17" s="309"/>
      <c r="AS17" s="281" t="e">
        <f t="shared" si="20"/>
        <v>#VALUE!</v>
      </c>
      <c r="AT17" s="276" t="str">
        <f t="shared" si="21"/>
        <v/>
      </c>
      <c r="AU17" s="282" t="e">
        <f t="shared" si="22"/>
        <v>#VALUE!</v>
      </c>
      <c r="AV17" s="341" t="e">
        <f t="shared" si="23"/>
        <v>#VALUE!</v>
      </c>
    </row>
    <row r="18" spans="2:48" ht="18" customHeight="1">
      <c r="B18" s="278"/>
      <c r="C18" s="293"/>
      <c r="D18" s="293"/>
      <c r="E18" s="294"/>
      <c r="F18" s="294"/>
      <c r="G18" s="294"/>
      <c r="H18" s="295" t="str">
        <f t="shared" si="0"/>
        <v/>
      </c>
      <c r="I18" s="296" t="str">
        <f t="shared" si="1"/>
        <v/>
      </c>
      <c r="J18" s="297" t="str">
        <f t="shared" si="24"/>
        <v/>
      </c>
      <c r="K18" s="349"/>
      <c r="L18" s="322"/>
      <c r="M18" s="353" t="str">
        <f t="shared" si="2"/>
        <v/>
      </c>
      <c r="N18" s="298" t="str">
        <f t="shared" si="3"/>
        <v/>
      </c>
      <c r="O18" s="293"/>
      <c r="P18" s="279"/>
      <c r="Q18" s="279"/>
      <c r="R18" s="279"/>
      <c r="S18" s="299"/>
      <c r="T18" s="376" t="str">
        <f t="shared" si="25"/>
        <v/>
      </c>
      <c r="U18" s="372"/>
      <c r="V18" s="308" t="str">
        <f t="shared" si="4"/>
        <v/>
      </c>
      <c r="W18" s="280" t="str">
        <f t="shared" si="5"/>
        <v/>
      </c>
      <c r="X18" s="347" t="str">
        <f t="shared" si="6"/>
        <v/>
      </c>
      <c r="Y18" s="292"/>
      <c r="Z18" s="363" t="str">
        <f t="shared" si="7"/>
        <v/>
      </c>
      <c r="AA18" s="347" t="str">
        <f t="shared" si="8"/>
        <v/>
      </c>
      <c r="AC18" s="363" t="str">
        <f t="shared" si="9"/>
        <v/>
      </c>
      <c r="AD18" s="280" t="str">
        <f t="shared" si="10"/>
        <v/>
      </c>
      <c r="AE18" s="280" t="str">
        <f t="shared" si="11"/>
        <v/>
      </c>
      <c r="AF18" s="280" t="str">
        <f t="shared" si="12"/>
        <v/>
      </c>
      <c r="AG18" s="347" t="str">
        <f t="shared" si="13"/>
        <v/>
      </c>
      <c r="AH18" s="359"/>
      <c r="AI18" s="367" t="str">
        <f t="shared" si="14"/>
        <v/>
      </c>
      <c r="AJ18" s="368" t="str">
        <f t="shared" si="15"/>
        <v/>
      </c>
      <c r="AK18" s="361"/>
      <c r="AL18" s="363" t="str">
        <f t="shared" si="16"/>
        <v/>
      </c>
      <c r="AM18" s="280" t="str">
        <f t="shared" si="17"/>
        <v/>
      </c>
      <c r="AN18" s="347" t="str">
        <f t="shared" si="26"/>
        <v/>
      </c>
      <c r="AO18" s="359"/>
      <c r="AP18" s="363" t="str">
        <f t="shared" si="18"/>
        <v/>
      </c>
      <c r="AQ18" s="300" t="str">
        <f t="shared" si="19"/>
        <v/>
      </c>
      <c r="AR18" s="309"/>
      <c r="AS18" s="281" t="e">
        <f t="shared" si="20"/>
        <v>#VALUE!</v>
      </c>
      <c r="AT18" s="276" t="str">
        <f t="shared" si="21"/>
        <v/>
      </c>
      <c r="AU18" s="282" t="e">
        <f t="shared" si="22"/>
        <v>#VALUE!</v>
      </c>
      <c r="AV18" s="341" t="e">
        <f t="shared" si="23"/>
        <v>#VALUE!</v>
      </c>
    </row>
    <row r="19" spans="1:50" ht="18" customHeight="1">
      <c r="A19" s="283"/>
      <c r="B19" s="278"/>
      <c r="C19" s="293"/>
      <c r="D19" s="293"/>
      <c r="E19" s="294"/>
      <c r="F19" s="294"/>
      <c r="G19" s="294"/>
      <c r="H19" s="295" t="str">
        <f t="shared" si="0"/>
        <v/>
      </c>
      <c r="I19" s="296" t="str">
        <f t="shared" si="1"/>
        <v/>
      </c>
      <c r="J19" s="297" t="str">
        <f t="shared" si="24"/>
        <v/>
      </c>
      <c r="K19" s="349"/>
      <c r="L19" s="322"/>
      <c r="M19" s="353" t="str">
        <f t="shared" si="2"/>
        <v/>
      </c>
      <c r="N19" s="298" t="str">
        <f t="shared" si="3"/>
        <v/>
      </c>
      <c r="O19" s="293"/>
      <c r="P19" s="279"/>
      <c r="Q19" s="279"/>
      <c r="R19" s="279"/>
      <c r="S19" s="299"/>
      <c r="T19" s="376" t="str">
        <f t="shared" si="25"/>
        <v/>
      </c>
      <c r="U19" s="372"/>
      <c r="V19" s="308" t="str">
        <f t="shared" si="4"/>
        <v/>
      </c>
      <c r="W19" s="280" t="str">
        <f t="shared" si="5"/>
        <v/>
      </c>
      <c r="X19" s="347" t="str">
        <f>AP19</f>
        <v/>
      </c>
      <c r="Y19" s="292"/>
      <c r="Z19" s="363" t="str">
        <f t="shared" si="7"/>
        <v/>
      </c>
      <c r="AA19" s="347" t="str">
        <f t="shared" si="8"/>
        <v/>
      </c>
      <c r="AC19" s="363" t="str">
        <f t="shared" si="9"/>
        <v/>
      </c>
      <c r="AD19" s="280" t="str">
        <f t="shared" si="10"/>
        <v/>
      </c>
      <c r="AE19" s="280" t="str">
        <f t="shared" si="11"/>
        <v/>
      </c>
      <c r="AF19" s="280" t="str">
        <f t="shared" si="12"/>
        <v/>
      </c>
      <c r="AG19" s="347" t="str">
        <f t="shared" si="13"/>
        <v/>
      </c>
      <c r="AH19" s="359"/>
      <c r="AI19" s="367" t="str">
        <f t="shared" si="14"/>
        <v/>
      </c>
      <c r="AJ19" s="368" t="str">
        <f t="shared" si="15"/>
        <v/>
      </c>
      <c r="AK19" s="361"/>
      <c r="AL19" s="363" t="str">
        <f t="shared" si="16"/>
        <v/>
      </c>
      <c r="AM19" s="280" t="str">
        <f t="shared" si="17"/>
        <v/>
      </c>
      <c r="AN19" s="347" t="str">
        <f t="shared" si="26"/>
        <v/>
      </c>
      <c r="AO19" s="359"/>
      <c r="AP19" s="363" t="str">
        <f t="shared" si="18"/>
        <v/>
      </c>
      <c r="AQ19" s="300" t="str">
        <f t="shared" si="19"/>
        <v/>
      </c>
      <c r="AR19" s="310"/>
      <c r="AS19" s="281" t="e">
        <f t="shared" si="20"/>
        <v>#VALUE!</v>
      </c>
      <c r="AT19" s="276" t="str">
        <f t="shared" si="21"/>
        <v/>
      </c>
      <c r="AU19" s="282" t="e">
        <f t="shared" si="22"/>
        <v>#VALUE!</v>
      </c>
      <c r="AV19" s="341" t="e">
        <f t="shared" si="23"/>
        <v>#VALUE!</v>
      </c>
      <c r="AX19" s="346" t="s">
        <v>52</v>
      </c>
    </row>
    <row r="20" spans="2:48" ht="18" customHeight="1">
      <c r="B20" s="278"/>
      <c r="C20" s="293"/>
      <c r="D20" s="293"/>
      <c r="E20" s="294"/>
      <c r="F20" s="294"/>
      <c r="G20" s="294"/>
      <c r="H20" s="295" t="str">
        <f t="shared" si="0"/>
        <v/>
      </c>
      <c r="I20" s="296" t="str">
        <f t="shared" si="1"/>
        <v/>
      </c>
      <c r="J20" s="297" t="str">
        <f t="shared" si="24"/>
        <v/>
      </c>
      <c r="K20" s="349"/>
      <c r="L20" s="322"/>
      <c r="M20" s="353" t="str">
        <f t="shared" si="2"/>
        <v/>
      </c>
      <c r="N20" s="298" t="str">
        <f t="shared" si="3"/>
        <v/>
      </c>
      <c r="O20" s="293"/>
      <c r="P20" s="279"/>
      <c r="Q20" s="279"/>
      <c r="R20" s="279"/>
      <c r="S20" s="299"/>
      <c r="T20" s="376" t="str">
        <f t="shared" si="25"/>
        <v/>
      </c>
      <c r="U20" s="372"/>
      <c r="V20" s="308" t="str">
        <f t="shared" si="4"/>
        <v/>
      </c>
      <c r="W20" s="280" t="str">
        <f t="shared" si="5"/>
        <v/>
      </c>
      <c r="X20" s="347" t="str">
        <f aca="true" t="shared" si="27" ref="X20:X83">IF(F20&gt;0,AP20+X19,"")</f>
        <v/>
      </c>
      <c r="Y20" s="292"/>
      <c r="Z20" s="363" t="str">
        <f t="shared" si="7"/>
        <v/>
      </c>
      <c r="AA20" s="347" t="str">
        <f t="shared" si="8"/>
        <v/>
      </c>
      <c r="AC20" s="363" t="str">
        <f t="shared" si="9"/>
        <v/>
      </c>
      <c r="AD20" s="280" t="str">
        <f t="shared" si="10"/>
        <v/>
      </c>
      <c r="AE20" s="280" t="str">
        <f t="shared" si="11"/>
        <v/>
      </c>
      <c r="AF20" s="280" t="str">
        <f t="shared" si="12"/>
        <v/>
      </c>
      <c r="AG20" s="347" t="str">
        <f t="shared" si="13"/>
        <v/>
      </c>
      <c r="AH20" s="359"/>
      <c r="AI20" s="367" t="str">
        <f t="shared" si="14"/>
        <v/>
      </c>
      <c r="AJ20" s="368" t="str">
        <f t="shared" si="15"/>
        <v/>
      </c>
      <c r="AK20" s="361"/>
      <c r="AL20" s="363" t="str">
        <f t="shared" si="16"/>
        <v/>
      </c>
      <c r="AM20" s="280" t="str">
        <f t="shared" si="17"/>
        <v/>
      </c>
      <c r="AN20" s="347" t="str">
        <f t="shared" si="26"/>
        <v/>
      </c>
      <c r="AO20" s="359"/>
      <c r="AP20" s="363" t="str">
        <f t="shared" si="18"/>
        <v/>
      </c>
      <c r="AQ20" s="300" t="str">
        <f t="shared" si="19"/>
        <v/>
      </c>
      <c r="AR20" s="309"/>
      <c r="AS20" s="281" t="e">
        <f t="shared" si="20"/>
        <v>#VALUE!</v>
      </c>
      <c r="AT20" s="276" t="str">
        <f t="shared" si="21"/>
        <v/>
      </c>
      <c r="AU20" s="282" t="e">
        <f t="shared" si="22"/>
        <v>#VALUE!</v>
      </c>
      <c r="AV20" s="341" t="e">
        <f t="shared" si="23"/>
        <v>#VALUE!</v>
      </c>
    </row>
    <row r="21" spans="2:50" ht="18" customHeight="1">
      <c r="B21" s="278"/>
      <c r="C21" s="293"/>
      <c r="D21" s="293"/>
      <c r="E21" s="294"/>
      <c r="F21" s="294"/>
      <c r="G21" s="294"/>
      <c r="H21" s="295" t="str">
        <f t="shared" si="0"/>
        <v/>
      </c>
      <c r="I21" s="296" t="str">
        <f t="shared" si="1"/>
        <v/>
      </c>
      <c r="J21" s="297" t="str">
        <f t="shared" si="24"/>
        <v/>
      </c>
      <c r="K21" s="349"/>
      <c r="L21" s="322"/>
      <c r="M21" s="353" t="str">
        <f t="shared" si="2"/>
        <v/>
      </c>
      <c r="N21" s="298" t="str">
        <f t="shared" si="3"/>
        <v/>
      </c>
      <c r="O21" s="293"/>
      <c r="P21" s="279"/>
      <c r="Q21" s="279"/>
      <c r="R21" s="279"/>
      <c r="S21" s="299"/>
      <c r="T21" s="376" t="str">
        <f t="shared" si="25"/>
        <v/>
      </c>
      <c r="U21" s="372"/>
      <c r="V21" s="308" t="str">
        <f t="shared" si="4"/>
        <v/>
      </c>
      <c r="W21" s="280" t="str">
        <f t="shared" si="5"/>
        <v/>
      </c>
      <c r="X21" s="347" t="str">
        <f t="shared" si="27"/>
        <v/>
      </c>
      <c r="Y21" s="292"/>
      <c r="Z21" s="363" t="str">
        <f t="shared" si="7"/>
        <v/>
      </c>
      <c r="AA21" s="347" t="str">
        <f t="shared" si="8"/>
        <v/>
      </c>
      <c r="AC21" s="363" t="str">
        <f t="shared" si="9"/>
        <v/>
      </c>
      <c r="AD21" s="280" t="str">
        <f t="shared" si="10"/>
        <v/>
      </c>
      <c r="AE21" s="280" t="str">
        <f t="shared" si="11"/>
        <v/>
      </c>
      <c r="AF21" s="280" t="str">
        <f t="shared" si="12"/>
        <v/>
      </c>
      <c r="AG21" s="347" t="str">
        <f t="shared" si="13"/>
        <v/>
      </c>
      <c r="AH21" s="359"/>
      <c r="AI21" s="367" t="str">
        <f t="shared" si="14"/>
        <v/>
      </c>
      <c r="AJ21" s="368" t="str">
        <f t="shared" si="15"/>
        <v/>
      </c>
      <c r="AK21" s="361"/>
      <c r="AL21" s="363" t="str">
        <f t="shared" si="16"/>
        <v/>
      </c>
      <c r="AM21" s="280" t="str">
        <f t="shared" si="17"/>
        <v/>
      </c>
      <c r="AN21" s="347" t="str">
        <f t="shared" si="26"/>
        <v/>
      </c>
      <c r="AO21" s="359"/>
      <c r="AP21" s="363" t="str">
        <f t="shared" si="18"/>
        <v/>
      </c>
      <c r="AQ21" s="300" t="str">
        <f t="shared" si="19"/>
        <v/>
      </c>
      <c r="AR21" s="309"/>
      <c r="AS21" s="281" t="e">
        <f t="shared" si="20"/>
        <v>#VALUE!</v>
      </c>
      <c r="AT21" s="276" t="str">
        <f t="shared" si="21"/>
        <v/>
      </c>
      <c r="AU21" s="282" t="e">
        <f t="shared" si="22"/>
        <v>#VALUE!</v>
      </c>
      <c r="AV21" s="341" t="e">
        <f t="shared" si="23"/>
        <v>#VALUE!</v>
      </c>
      <c r="AX21" s="346"/>
    </row>
    <row r="22" spans="2:50" ht="18" customHeight="1">
      <c r="B22" s="278"/>
      <c r="C22" s="293"/>
      <c r="D22" s="293"/>
      <c r="E22" s="294"/>
      <c r="F22" s="294"/>
      <c r="G22" s="294"/>
      <c r="H22" s="295" t="str">
        <f t="shared" si="0"/>
        <v/>
      </c>
      <c r="I22" s="296" t="str">
        <f t="shared" si="1"/>
        <v/>
      </c>
      <c r="J22" s="297" t="str">
        <f t="shared" si="24"/>
        <v/>
      </c>
      <c r="K22" s="349"/>
      <c r="L22" s="322"/>
      <c r="M22" s="353" t="str">
        <f t="shared" si="2"/>
        <v/>
      </c>
      <c r="N22" s="298" t="str">
        <f t="shared" si="3"/>
        <v/>
      </c>
      <c r="O22" s="293"/>
      <c r="P22" s="279"/>
      <c r="Q22" s="279"/>
      <c r="R22" s="279"/>
      <c r="S22" s="299"/>
      <c r="T22" s="376" t="str">
        <f t="shared" si="25"/>
        <v/>
      </c>
      <c r="U22" s="372"/>
      <c r="V22" s="308" t="str">
        <f t="shared" si="4"/>
        <v/>
      </c>
      <c r="W22" s="280" t="str">
        <f t="shared" si="5"/>
        <v/>
      </c>
      <c r="X22" s="347" t="str">
        <f t="shared" si="27"/>
        <v/>
      </c>
      <c r="Y22" s="292"/>
      <c r="Z22" s="363" t="str">
        <f t="shared" si="7"/>
        <v/>
      </c>
      <c r="AA22" s="347" t="str">
        <f t="shared" si="8"/>
        <v/>
      </c>
      <c r="AC22" s="363" t="str">
        <f t="shared" si="9"/>
        <v/>
      </c>
      <c r="AD22" s="280" t="str">
        <f t="shared" si="10"/>
        <v/>
      </c>
      <c r="AE22" s="280" t="str">
        <f t="shared" si="11"/>
        <v/>
      </c>
      <c r="AF22" s="280" t="str">
        <f t="shared" si="12"/>
        <v/>
      </c>
      <c r="AG22" s="347" t="str">
        <f t="shared" si="13"/>
        <v/>
      </c>
      <c r="AH22" s="359"/>
      <c r="AI22" s="367" t="str">
        <f t="shared" si="14"/>
        <v/>
      </c>
      <c r="AJ22" s="368" t="str">
        <f t="shared" si="15"/>
        <v/>
      </c>
      <c r="AK22" s="361"/>
      <c r="AL22" s="363" t="str">
        <f t="shared" si="16"/>
        <v/>
      </c>
      <c r="AM22" s="280" t="str">
        <f t="shared" si="17"/>
        <v/>
      </c>
      <c r="AN22" s="347" t="str">
        <f t="shared" si="26"/>
        <v/>
      </c>
      <c r="AO22" s="359"/>
      <c r="AP22" s="363" t="str">
        <f t="shared" si="18"/>
        <v/>
      </c>
      <c r="AQ22" s="300" t="str">
        <f t="shared" si="19"/>
        <v/>
      </c>
      <c r="AR22" s="309"/>
      <c r="AS22" s="281" t="e">
        <f t="shared" si="20"/>
        <v>#VALUE!</v>
      </c>
      <c r="AT22" s="276" t="str">
        <f t="shared" si="21"/>
        <v/>
      </c>
      <c r="AU22" s="282" t="e">
        <f t="shared" si="22"/>
        <v>#VALUE!</v>
      </c>
      <c r="AV22" s="341" t="e">
        <f t="shared" si="23"/>
        <v>#VALUE!</v>
      </c>
      <c r="AX22" s="346" t="s">
        <v>130</v>
      </c>
    </row>
    <row r="23" spans="2:50" ht="18" customHeight="1">
      <c r="B23" s="278"/>
      <c r="C23" s="293"/>
      <c r="D23" s="293"/>
      <c r="E23" s="294"/>
      <c r="F23" s="294"/>
      <c r="G23" s="294"/>
      <c r="H23" s="295" t="str">
        <f t="shared" si="0"/>
        <v/>
      </c>
      <c r="I23" s="296" t="str">
        <f t="shared" si="1"/>
        <v/>
      </c>
      <c r="J23" s="297" t="str">
        <f t="shared" si="24"/>
        <v/>
      </c>
      <c r="K23" s="349"/>
      <c r="L23" s="322"/>
      <c r="M23" s="353" t="str">
        <f t="shared" si="2"/>
        <v/>
      </c>
      <c r="N23" s="298" t="str">
        <f t="shared" si="3"/>
        <v/>
      </c>
      <c r="O23" s="293"/>
      <c r="P23" s="279"/>
      <c r="Q23" s="279"/>
      <c r="R23" s="279"/>
      <c r="S23" s="299"/>
      <c r="T23" s="376" t="str">
        <f t="shared" si="25"/>
        <v/>
      </c>
      <c r="U23" s="372"/>
      <c r="V23" s="308" t="str">
        <f t="shared" si="4"/>
        <v/>
      </c>
      <c r="W23" s="280" t="str">
        <f t="shared" si="5"/>
        <v/>
      </c>
      <c r="X23" s="347" t="str">
        <f t="shared" si="27"/>
        <v/>
      </c>
      <c r="Y23" s="292"/>
      <c r="Z23" s="363" t="str">
        <f t="shared" si="7"/>
        <v/>
      </c>
      <c r="AA23" s="347" t="str">
        <f t="shared" si="8"/>
        <v/>
      </c>
      <c r="AC23" s="363" t="str">
        <f t="shared" si="9"/>
        <v/>
      </c>
      <c r="AD23" s="280" t="str">
        <f t="shared" si="10"/>
        <v/>
      </c>
      <c r="AE23" s="280" t="str">
        <f t="shared" si="11"/>
        <v/>
      </c>
      <c r="AF23" s="280" t="str">
        <f t="shared" si="12"/>
        <v/>
      </c>
      <c r="AG23" s="347" t="str">
        <f t="shared" si="13"/>
        <v/>
      </c>
      <c r="AH23" s="359"/>
      <c r="AI23" s="367" t="str">
        <f t="shared" si="14"/>
        <v/>
      </c>
      <c r="AJ23" s="368" t="str">
        <f t="shared" si="15"/>
        <v/>
      </c>
      <c r="AK23" s="361"/>
      <c r="AL23" s="363" t="str">
        <f t="shared" si="16"/>
        <v/>
      </c>
      <c r="AM23" s="280" t="str">
        <f t="shared" si="17"/>
        <v/>
      </c>
      <c r="AN23" s="347" t="str">
        <f t="shared" si="26"/>
        <v/>
      </c>
      <c r="AO23" s="359"/>
      <c r="AP23" s="363" t="str">
        <f t="shared" si="18"/>
        <v/>
      </c>
      <c r="AQ23" s="300" t="str">
        <f t="shared" si="19"/>
        <v/>
      </c>
      <c r="AR23" s="309"/>
      <c r="AS23" s="281" t="e">
        <f t="shared" si="20"/>
        <v>#VALUE!</v>
      </c>
      <c r="AT23" s="276" t="str">
        <f t="shared" si="21"/>
        <v/>
      </c>
      <c r="AU23" s="282" t="e">
        <f t="shared" si="22"/>
        <v>#VALUE!</v>
      </c>
      <c r="AV23" s="341" t="e">
        <f t="shared" si="23"/>
        <v>#VALUE!</v>
      </c>
      <c r="AX23" s="346"/>
    </row>
    <row r="24" spans="2:50" ht="18" customHeight="1">
      <c r="B24" s="278"/>
      <c r="C24" s="293"/>
      <c r="D24" s="293"/>
      <c r="E24" s="294"/>
      <c r="F24" s="294"/>
      <c r="G24" s="294"/>
      <c r="H24" s="295" t="str">
        <f t="shared" si="0"/>
        <v/>
      </c>
      <c r="I24" s="296" t="str">
        <f t="shared" si="1"/>
        <v/>
      </c>
      <c r="J24" s="297" t="str">
        <f t="shared" si="24"/>
        <v/>
      </c>
      <c r="K24" s="349"/>
      <c r="L24" s="322"/>
      <c r="M24" s="353" t="str">
        <f t="shared" si="2"/>
        <v/>
      </c>
      <c r="N24" s="298" t="str">
        <f t="shared" si="3"/>
        <v/>
      </c>
      <c r="O24" s="293"/>
      <c r="P24" s="279"/>
      <c r="Q24" s="279"/>
      <c r="R24" s="279"/>
      <c r="S24" s="299"/>
      <c r="T24" s="376" t="str">
        <f t="shared" si="25"/>
        <v/>
      </c>
      <c r="U24" s="372"/>
      <c r="V24" s="308" t="str">
        <f t="shared" si="4"/>
        <v/>
      </c>
      <c r="W24" s="280" t="str">
        <f t="shared" si="5"/>
        <v/>
      </c>
      <c r="X24" s="347" t="str">
        <f t="shared" si="27"/>
        <v/>
      </c>
      <c r="Y24" s="292"/>
      <c r="Z24" s="363" t="str">
        <f t="shared" si="7"/>
        <v/>
      </c>
      <c r="AA24" s="347" t="str">
        <f t="shared" si="8"/>
        <v/>
      </c>
      <c r="AC24" s="363" t="str">
        <f t="shared" si="9"/>
        <v/>
      </c>
      <c r="AD24" s="280" t="str">
        <f t="shared" si="10"/>
        <v/>
      </c>
      <c r="AE24" s="280" t="str">
        <f t="shared" si="11"/>
        <v/>
      </c>
      <c r="AF24" s="280" t="str">
        <f t="shared" si="12"/>
        <v/>
      </c>
      <c r="AG24" s="347" t="str">
        <f t="shared" si="13"/>
        <v/>
      </c>
      <c r="AH24" s="359"/>
      <c r="AI24" s="367" t="str">
        <f t="shared" si="14"/>
        <v/>
      </c>
      <c r="AJ24" s="368" t="str">
        <f t="shared" si="15"/>
        <v/>
      </c>
      <c r="AK24" s="361"/>
      <c r="AL24" s="363" t="str">
        <f t="shared" si="16"/>
        <v/>
      </c>
      <c r="AM24" s="280" t="str">
        <f t="shared" si="17"/>
        <v/>
      </c>
      <c r="AN24" s="347" t="str">
        <f t="shared" si="26"/>
        <v/>
      </c>
      <c r="AO24" s="359"/>
      <c r="AP24" s="363" t="str">
        <f t="shared" si="18"/>
        <v/>
      </c>
      <c r="AQ24" s="300" t="str">
        <f t="shared" si="19"/>
        <v/>
      </c>
      <c r="AR24" s="309"/>
      <c r="AS24" s="281" t="e">
        <f t="shared" si="20"/>
        <v>#VALUE!</v>
      </c>
      <c r="AT24" s="276" t="str">
        <f t="shared" si="21"/>
        <v/>
      </c>
      <c r="AU24" s="282" t="e">
        <f t="shared" si="22"/>
        <v>#VALUE!</v>
      </c>
      <c r="AV24" s="341" t="e">
        <f t="shared" si="23"/>
        <v>#VALUE!</v>
      </c>
      <c r="AX24" s="346" t="s">
        <v>143</v>
      </c>
    </row>
    <row r="25" spans="2:50" ht="18" customHeight="1">
      <c r="B25" s="278"/>
      <c r="C25" s="293"/>
      <c r="D25" s="293"/>
      <c r="E25" s="294"/>
      <c r="F25" s="294"/>
      <c r="G25" s="294"/>
      <c r="H25" s="295" t="str">
        <f t="shared" si="0"/>
        <v/>
      </c>
      <c r="I25" s="296" t="str">
        <f t="shared" si="1"/>
        <v/>
      </c>
      <c r="J25" s="297" t="str">
        <f t="shared" si="24"/>
        <v/>
      </c>
      <c r="K25" s="349"/>
      <c r="L25" s="322"/>
      <c r="M25" s="353" t="str">
        <f t="shared" si="2"/>
        <v/>
      </c>
      <c r="N25" s="298" t="str">
        <f t="shared" si="3"/>
        <v/>
      </c>
      <c r="O25" s="293"/>
      <c r="P25" s="279"/>
      <c r="Q25" s="279"/>
      <c r="R25" s="279"/>
      <c r="S25" s="299"/>
      <c r="T25" s="376" t="str">
        <f t="shared" si="25"/>
        <v/>
      </c>
      <c r="U25" s="372"/>
      <c r="V25" s="308" t="str">
        <f t="shared" si="4"/>
        <v/>
      </c>
      <c r="W25" s="280" t="str">
        <f t="shared" si="5"/>
        <v/>
      </c>
      <c r="X25" s="347" t="str">
        <f t="shared" si="27"/>
        <v/>
      </c>
      <c r="Y25" s="292"/>
      <c r="Z25" s="363" t="str">
        <f t="shared" si="7"/>
        <v/>
      </c>
      <c r="AA25" s="347" t="str">
        <f t="shared" si="8"/>
        <v/>
      </c>
      <c r="AC25" s="363" t="str">
        <f t="shared" si="9"/>
        <v/>
      </c>
      <c r="AD25" s="280" t="str">
        <f t="shared" si="10"/>
        <v/>
      </c>
      <c r="AE25" s="280" t="str">
        <f t="shared" si="11"/>
        <v/>
      </c>
      <c r="AF25" s="280" t="str">
        <f t="shared" si="12"/>
        <v/>
      </c>
      <c r="AG25" s="347" t="str">
        <f t="shared" si="13"/>
        <v/>
      </c>
      <c r="AH25" s="359"/>
      <c r="AI25" s="367" t="str">
        <f t="shared" si="14"/>
        <v/>
      </c>
      <c r="AJ25" s="368" t="str">
        <f t="shared" si="15"/>
        <v/>
      </c>
      <c r="AK25" s="361"/>
      <c r="AL25" s="363" t="str">
        <f t="shared" si="16"/>
        <v/>
      </c>
      <c r="AM25" s="280" t="str">
        <f t="shared" si="17"/>
        <v/>
      </c>
      <c r="AN25" s="347" t="str">
        <f t="shared" si="26"/>
        <v/>
      </c>
      <c r="AO25" s="359"/>
      <c r="AP25" s="363" t="str">
        <f t="shared" si="18"/>
        <v/>
      </c>
      <c r="AQ25" s="300" t="str">
        <f t="shared" si="19"/>
        <v/>
      </c>
      <c r="AR25" s="309"/>
      <c r="AS25" s="281" t="e">
        <f t="shared" si="20"/>
        <v>#VALUE!</v>
      </c>
      <c r="AT25" s="276" t="str">
        <f t="shared" si="21"/>
        <v/>
      </c>
      <c r="AU25" s="282" t="e">
        <f t="shared" si="22"/>
        <v>#VALUE!</v>
      </c>
      <c r="AV25" s="341" t="e">
        <f t="shared" si="23"/>
        <v>#VALUE!</v>
      </c>
      <c r="AX25" s="346"/>
    </row>
    <row r="26" spans="2:50" ht="18" customHeight="1">
      <c r="B26" s="278"/>
      <c r="C26" s="293"/>
      <c r="D26" s="293"/>
      <c r="E26" s="294"/>
      <c r="F26" s="294"/>
      <c r="G26" s="294"/>
      <c r="H26" s="295" t="str">
        <f t="shared" si="0"/>
        <v/>
      </c>
      <c r="I26" s="296" t="str">
        <f t="shared" si="1"/>
        <v/>
      </c>
      <c r="J26" s="297" t="str">
        <f t="shared" si="24"/>
        <v/>
      </c>
      <c r="K26" s="349"/>
      <c r="L26" s="322"/>
      <c r="M26" s="353" t="str">
        <f t="shared" si="2"/>
        <v/>
      </c>
      <c r="N26" s="298" t="str">
        <f t="shared" si="3"/>
        <v/>
      </c>
      <c r="O26" s="293"/>
      <c r="P26" s="279"/>
      <c r="Q26" s="279"/>
      <c r="R26" s="279"/>
      <c r="S26" s="299"/>
      <c r="T26" s="376" t="str">
        <f t="shared" si="25"/>
        <v/>
      </c>
      <c r="U26" s="372"/>
      <c r="V26" s="308" t="str">
        <f t="shared" si="4"/>
        <v/>
      </c>
      <c r="W26" s="280" t="str">
        <f t="shared" si="5"/>
        <v/>
      </c>
      <c r="X26" s="347" t="str">
        <f t="shared" si="27"/>
        <v/>
      </c>
      <c r="Y26" s="292"/>
      <c r="Z26" s="363" t="str">
        <f t="shared" si="7"/>
        <v/>
      </c>
      <c r="AA26" s="347" t="str">
        <f t="shared" si="8"/>
        <v/>
      </c>
      <c r="AC26" s="363" t="str">
        <f t="shared" si="9"/>
        <v/>
      </c>
      <c r="AD26" s="280" t="str">
        <f t="shared" si="10"/>
        <v/>
      </c>
      <c r="AE26" s="280" t="str">
        <f t="shared" si="11"/>
        <v/>
      </c>
      <c r="AF26" s="280" t="str">
        <f t="shared" si="12"/>
        <v/>
      </c>
      <c r="AG26" s="347" t="str">
        <f t="shared" si="13"/>
        <v/>
      </c>
      <c r="AH26" s="359"/>
      <c r="AI26" s="367" t="str">
        <f t="shared" si="14"/>
        <v/>
      </c>
      <c r="AJ26" s="368" t="str">
        <f t="shared" si="15"/>
        <v/>
      </c>
      <c r="AK26" s="361"/>
      <c r="AL26" s="363" t="str">
        <f t="shared" si="16"/>
        <v/>
      </c>
      <c r="AM26" s="280" t="str">
        <f t="shared" si="17"/>
        <v/>
      </c>
      <c r="AN26" s="347" t="str">
        <f t="shared" si="26"/>
        <v/>
      </c>
      <c r="AO26" s="359"/>
      <c r="AP26" s="363" t="str">
        <f t="shared" si="18"/>
        <v/>
      </c>
      <c r="AQ26" s="300" t="str">
        <f t="shared" si="19"/>
        <v/>
      </c>
      <c r="AR26" s="309"/>
      <c r="AS26" s="281" t="e">
        <f t="shared" si="20"/>
        <v>#VALUE!</v>
      </c>
      <c r="AT26" s="276" t="str">
        <f t="shared" si="21"/>
        <v/>
      </c>
      <c r="AU26" s="282" t="e">
        <f t="shared" si="22"/>
        <v>#VALUE!</v>
      </c>
      <c r="AV26" s="341" t="e">
        <f t="shared" si="23"/>
        <v>#VALUE!</v>
      </c>
      <c r="AX26" s="346"/>
    </row>
    <row r="27" spans="2:50" ht="18" customHeight="1">
      <c r="B27" s="278"/>
      <c r="C27" s="293"/>
      <c r="D27" s="293"/>
      <c r="E27" s="294"/>
      <c r="F27" s="294"/>
      <c r="G27" s="294"/>
      <c r="H27" s="295" t="str">
        <f t="shared" si="0"/>
        <v/>
      </c>
      <c r="I27" s="296" t="str">
        <f t="shared" si="1"/>
        <v/>
      </c>
      <c r="J27" s="297" t="str">
        <f t="shared" si="24"/>
        <v/>
      </c>
      <c r="K27" s="349"/>
      <c r="L27" s="322"/>
      <c r="M27" s="353" t="str">
        <f t="shared" si="2"/>
        <v/>
      </c>
      <c r="N27" s="298" t="str">
        <f t="shared" si="3"/>
        <v/>
      </c>
      <c r="O27" s="293"/>
      <c r="P27" s="279"/>
      <c r="Q27" s="279"/>
      <c r="R27" s="279"/>
      <c r="S27" s="299"/>
      <c r="T27" s="376" t="str">
        <f t="shared" si="25"/>
        <v/>
      </c>
      <c r="U27" s="372"/>
      <c r="V27" s="308" t="str">
        <f t="shared" si="4"/>
        <v/>
      </c>
      <c r="W27" s="280" t="str">
        <f t="shared" si="5"/>
        <v/>
      </c>
      <c r="X27" s="347" t="str">
        <f t="shared" si="27"/>
        <v/>
      </c>
      <c r="Y27" s="292"/>
      <c r="Z27" s="363" t="str">
        <f t="shared" si="7"/>
        <v/>
      </c>
      <c r="AA27" s="347" t="str">
        <f t="shared" si="8"/>
        <v/>
      </c>
      <c r="AC27" s="363" t="str">
        <f t="shared" si="9"/>
        <v/>
      </c>
      <c r="AD27" s="280" t="str">
        <f t="shared" si="10"/>
        <v/>
      </c>
      <c r="AE27" s="280" t="str">
        <f t="shared" si="11"/>
        <v/>
      </c>
      <c r="AF27" s="280" t="str">
        <f t="shared" si="12"/>
        <v/>
      </c>
      <c r="AG27" s="347" t="str">
        <f t="shared" si="13"/>
        <v/>
      </c>
      <c r="AH27" s="359"/>
      <c r="AI27" s="367" t="str">
        <f t="shared" si="14"/>
        <v/>
      </c>
      <c r="AJ27" s="368" t="str">
        <f t="shared" si="15"/>
        <v/>
      </c>
      <c r="AK27" s="361"/>
      <c r="AL27" s="363" t="str">
        <f t="shared" si="16"/>
        <v/>
      </c>
      <c r="AM27" s="280" t="str">
        <f t="shared" si="17"/>
        <v/>
      </c>
      <c r="AN27" s="347" t="str">
        <f t="shared" si="26"/>
        <v/>
      </c>
      <c r="AO27" s="359"/>
      <c r="AP27" s="363" t="str">
        <f t="shared" si="18"/>
        <v/>
      </c>
      <c r="AQ27" s="300" t="str">
        <f t="shared" si="19"/>
        <v/>
      </c>
      <c r="AR27" s="309"/>
      <c r="AS27" s="281" t="e">
        <f t="shared" si="20"/>
        <v>#VALUE!</v>
      </c>
      <c r="AT27" s="276" t="str">
        <f t="shared" si="21"/>
        <v/>
      </c>
      <c r="AU27" s="282" t="e">
        <f t="shared" si="22"/>
        <v>#VALUE!</v>
      </c>
      <c r="AV27" s="341" t="e">
        <f t="shared" si="23"/>
        <v>#VALUE!</v>
      </c>
      <c r="AX27" s="346"/>
    </row>
    <row r="28" spans="2:48" ht="18" customHeight="1">
      <c r="B28" s="278"/>
      <c r="C28" s="293"/>
      <c r="D28" s="293"/>
      <c r="E28" s="294"/>
      <c r="F28" s="294"/>
      <c r="G28" s="294"/>
      <c r="H28" s="295" t="str">
        <f t="shared" si="0"/>
        <v/>
      </c>
      <c r="I28" s="296" t="str">
        <f t="shared" si="1"/>
        <v/>
      </c>
      <c r="J28" s="297" t="str">
        <f t="shared" si="24"/>
        <v/>
      </c>
      <c r="K28" s="349"/>
      <c r="L28" s="322"/>
      <c r="M28" s="353" t="str">
        <f t="shared" si="2"/>
        <v/>
      </c>
      <c r="N28" s="298" t="str">
        <f t="shared" si="3"/>
        <v/>
      </c>
      <c r="O28" s="293"/>
      <c r="P28" s="279"/>
      <c r="Q28" s="279"/>
      <c r="R28" s="279"/>
      <c r="S28" s="299"/>
      <c r="T28" s="376" t="str">
        <f t="shared" si="25"/>
        <v/>
      </c>
      <c r="U28" s="372"/>
      <c r="V28" s="308" t="str">
        <f t="shared" si="4"/>
        <v/>
      </c>
      <c r="W28" s="280" t="str">
        <f t="shared" si="5"/>
        <v/>
      </c>
      <c r="X28" s="347" t="str">
        <f t="shared" si="27"/>
        <v/>
      </c>
      <c r="Y28" s="292"/>
      <c r="Z28" s="363" t="str">
        <f t="shared" si="7"/>
        <v/>
      </c>
      <c r="AA28" s="347" t="str">
        <f t="shared" si="8"/>
        <v/>
      </c>
      <c r="AC28" s="363" t="str">
        <f t="shared" si="9"/>
        <v/>
      </c>
      <c r="AD28" s="280" t="str">
        <f t="shared" si="10"/>
        <v/>
      </c>
      <c r="AE28" s="280" t="str">
        <f t="shared" si="11"/>
        <v/>
      </c>
      <c r="AF28" s="280" t="str">
        <f t="shared" si="12"/>
        <v/>
      </c>
      <c r="AG28" s="347" t="str">
        <f t="shared" si="13"/>
        <v/>
      </c>
      <c r="AH28" s="359"/>
      <c r="AI28" s="367" t="str">
        <f t="shared" si="14"/>
        <v/>
      </c>
      <c r="AJ28" s="368" t="str">
        <f t="shared" si="15"/>
        <v/>
      </c>
      <c r="AK28" s="361"/>
      <c r="AL28" s="363" t="str">
        <f t="shared" si="16"/>
        <v/>
      </c>
      <c r="AM28" s="280" t="str">
        <f t="shared" si="17"/>
        <v/>
      </c>
      <c r="AN28" s="347" t="str">
        <f t="shared" si="26"/>
        <v/>
      </c>
      <c r="AO28" s="359"/>
      <c r="AP28" s="363" t="str">
        <f t="shared" si="18"/>
        <v/>
      </c>
      <c r="AQ28" s="300" t="str">
        <f t="shared" si="19"/>
        <v/>
      </c>
      <c r="AR28" s="309"/>
      <c r="AS28" s="281" t="e">
        <f t="shared" si="20"/>
        <v>#VALUE!</v>
      </c>
      <c r="AT28" s="276" t="str">
        <f t="shared" si="21"/>
        <v/>
      </c>
      <c r="AU28" s="282" t="e">
        <f t="shared" si="22"/>
        <v>#VALUE!</v>
      </c>
      <c r="AV28" s="341" t="e">
        <f t="shared" si="23"/>
        <v>#VALUE!</v>
      </c>
    </row>
    <row r="29" spans="2:48" ht="18" customHeight="1">
      <c r="B29" s="278"/>
      <c r="C29" s="293"/>
      <c r="D29" s="293"/>
      <c r="E29" s="294"/>
      <c r="F29" s="294"/>
      <c r="G29" s="294"/>
      <c r="H29" s="295" t="str">
        <f t="shared" si="0"/>
        <v/>
      </c>
      <c r="I29" s="296" t="str">
        <f t="shared" si="1"/>
        <v/>
      </c>
      <c r="J29" s="297" t="str">
        <f t="shared" si="24"/>
        <v/>
      </c>
      <c r="K29" s="349"/>
      <c r="L29" s="322"/>
      <c r="M29" s="353" t="str">
        <f t="shared" si="2"/>
        <v/>
      </c>
      <c r="N29" s="298" t="str">
        <f t="shared" si="3"/>
        <v/>
      </c>
      <c r="O29" s="293"/>
      <c r="P29" s="279"/>
      <c r="Q29" s="279"/>
      <c r="R29" s="279"/>
      <c r="S29" s="299"/>
      <c r="T29" s="376" t="str">
        <f t="shared" si="25"/>
        <v/>
      </c>
      <c r="U29" s="372"/>
      <c r="V29" s="308" t="str">
        <f t="shared" si="4"/>
        <v/>
      </c>
      <c r="W29" s="280" t="str">
        <f t="shared" si="5"/>
        <v/>
      </c>
      <c r="X29" s="347" t="str">
        <f t="shared" si="27"/>
        <v/>
      </c>
      <c r="Y29" s="292"/>
      <c r="Z29" s="363" t="str">
        <f t="shared" si="7"/>
        <v/>
      </c>
      <c r="AA29" s="347" t="str">
        <f t="shared" si="8"/>
        <v/>
      </c>
      <c r="AC29" s="363" t="str">
        <f t="shared" si="9"/>
        <v/>
      </c>
      <c r="AD29" s="280" t="str">
        <f t="shared" si="10"/>
        <v/>
      </c>
      <c r="AE29" s="280" t="str">
        <f t="shared" si="11"/>
        <v/>
      </c>
      <c r="AF29" s="280" t="str">
        <f t="shared" si="12"/>
        <v/>
      </c>
      <c r="AG29" s="347" t="str">
        <f t="shared" si="13"/>
        <v/>
      </c>
      <c r="AH29" s="359"/>
      <c r="AI29" s="367" t="str">
        <f t="shared" si="14"/>
        <v/>
      </c>
      <c r="AJ29" s="368" t="str">
        <f t="shared" si="15"/>
        <v/>
      </c>
      <c r="AK29" s="361"/>
      <c r="AL29" s="363" t="str">
        <f t="shared" si="16"/>
        <v/>
      </c>
      <c r="AM29" s="280" t="str">
        <f t="shared" si="17"/>
        <v/>
      </c>
      <c r="AN29" s="347" t="str">
        <f t="shared" si="26"/>
        <v/>
      </c>
      <c r="AO29" s="359"/>
      <c r="AP29" s="363" t="str">
        <f t="shared" si="18"/>
        <v/>
      </c>
      <c r="AQ29" s="300" t="str">
        <f t="shared" si="19"/>
        <v/>
      </c>
      <c r="AR29" s="309"/>
      <c r="AS29" s="281" t="e">
        <f t="shared" si="20"/>
        <v>#VALUE!</v>
      </c>
      <c r="AT29" s="276" t="str">
        <f t="shared" si="21"/>
        <v/>
      </c>
      <c r="AU29" s="282" t="e">
        <f t="shared" si="22"/>
        <v>#VALUE!</v>
      </c>
      <c r="AV29" s="341" t="e">
        <f t="shared" si="23"/>
        <v>#VALUE!</v>
      </c>
    </row>
    <row r="30" spans="2:48" ht="18" customHeight="1">
      <c r="B30" s="278"/>
      <c r="C30" s="293"/>
      <c r="D30" s="293"/>
      <c r="E30" s="294"/>
      <c r="F30" s="294"/>
      <c r="G30" s="294"/>
      <c r="H30" s="295" t="str">
        <f t="shared" si="0"/>
        <v/>
      </c>
      <c r="I30" s="296" t="str">
        <f t="shared" si="1"/>
        <v/>
      </c>
      <c r="J30" s="297" t="str">
        <f t="shared" si="24"/>
        <v/>
      </c>
      <c r="K30" s="349"/>
      <c r="L30" s="322"/>
      <c r="M30" s="353" t="str">
        <f t="shared" si="2"/>
        <v/>
      </c>
      <c r="N30" s="298" t="str">
        <f t="shared" si="3"/>
        <v/>
      </c>
      <c r="O30" s="293"/>
      <c r="P30" s="279"/>
      <c r="Q30" s="279"/>
      <c r="R30" s="279"/>
      <c r="S30" s="299"/>
      <c r="T30" s="376" t="str">
        <f t="shared" si="25"/>
        <v/>
      </c>
      <c r="U30" s="372"/>
      <c r="V30" s="308" t="str">
        <f t="shared" si="4"/>
        <v/>
      </c>
      <c r="W30" s="280" t="str">
        <f t="shared" si="5"/>
        <v/>
      </c>
      <c r="X30" s="347" t="str">
        <f t="shared" si="27"/>
        <v/>
      </c>
      <c r="Y30" s="292"/>
      <c r="Z30" s="363" t="str">
        <f t="shared" si="7"/>
        <v/>
      </c>
      <c r="AA30" s="347" t="str">
        <f t="shared" si="8"/>
        <v/>
      </c>
      <c r="AC30" s="363" t="str">
        <f t="shared" si="9"/>
        <v/>
      </c>
      <c r="AD30" s="280" t="str">
        <f t="shared" si="10"/>
        <v/>
      </c>
      <c r="AE30" s="280" t="str">
        <f t="shared" si="11"/>
        <v/>
      </c>
      <c r="AF30" s="280" t="str">
        <f t="shared" si="12"/>
        <v/>
      </c>
      <c r="AG30" s="347" t="str">
        <f t="shared" si="13"/>
        <v/>
      </c>
      <c r="AH30" s="359"/>
      <c r="AI30" s="367" t="str">
        <f t="shared" si="14"/>
        <v/>
      </c>
      <c r="AJ30" s="368" t="str">
        <f t="shared" si="15"/>
        <v/>
      </c>
      <c r="AK30" s="361"/>
      <c r="AL30" s="363" t="str">
        <f t="shared" si="16"/>
        <v/>
      </c>
      <c r="AM30" s="280" t="str">
        <f t="shared" si="17"/>
        <v/>
      </c>
      <c r="AN30" s="347" t="str">
        <f t="shared" si="26"/>
        <v/>
      </c>
      <c r="AO30" s="359"/>
      <c r="AP30" s="363" t="str">
        <f t="shared" si="18"/>
        <v/>
      </c>
      <c r="AQ30" s="300" t="str">
        <f t="shared" si="19"/>
        <v/>
      </c>
      <c r="AR30" s="309"/>
      <c r="AS30" s="281" t="e">
        <f t="shared" si="20"/>
        <v>#VALUE!</v>
      </c>
      <c r="AT30" s="276" t="str">
        <f t="shared" si="21"/>
        <v/>
      </c>
      <c r="AU30" s="282" t="e">
        <f t="shared" si="22"/>
        <v>#VALUE!</v>
      </c>
      <c r="AV30" s="341" t="e">
        <f t="shared" si="23"/>
        <v>#VALUE!</v>
      </c>
    </row>
    <row r="31" spans="2:48" ht="18" customHeight="1">
      <c r="B31" s="278"/>
      <c r="C31" s="293"/>
      <c r="D31" s="293"/>
      <c r="E31" s="294"/>
      <c r="F31" s="294"/>
      <c r="G31" s="294"/>
      <c r="H31" s="295" t="str">
        <f t="shared" si="0"/>
        <v/>
      </c>
      <c r="I31" s="296" t="str">
        <f t="shared" si="1"/>
        <v/>
      </c>
      <c r="J31" s="297" t="str">
        <f t="shared" si="24"/>
        <v/>
      </c>
      <c r="K31" s="349"/>
      <c r="L31" s="322"/>
      <c r="M31" s="353" t="str">
        <f t="shared" si="2"/>
        <v/>
      </c>
      <c r="N31" s="298" t="str">
        <f t="shared" si="3"/>
        <v/>
      </c>
      <c r="O31" s="293"/>
      <c r="P31" s="279"/>
      <c r="Q31" s="279"/>
      <c r="R31" s="279"/>
      <c r="S31" s="299"/>
      <c r="T31" s="376" t="str">
        <f t="shared" si="25"/>
        <v/>
      </c>
      <c r="U31" s="372"/>
      <c r="V31" s="308" t="str">
        <f t="shared" si="4"/>
        <v/>
      </c>
      <c r="W31" s="280" t="str">
        <f t="shared" si="5"/>
        <v/>
      </c>
      <c r="X31" s="347" t="str">
        <f t="shared" si="27"/>
        <v/>
      </c>
      <c r="Y31" s="292"/>
      <c r="Z31" s="363" t="str">
        <f t="shared" si="7"/>
        <v/>
      </c>
      <c r="AA31" s="347" t="str">
        <f t="shared" si="8"/>
        <v/>
      </c>
      <c r="AC31" s="363" t="str">
        <f t="shared" si="9"/>
        <v/>
      </c>
      <c r="AD31" s="280" t="str">
        <f t="shared" si="10"/>
        <v/>
      </c>
      <c r="AE31" s="280" t="str">
        <f t="shared" si="11"/>
        <v/>
      </c>
      <c r="AF31" s="280" t="str">
        <f t="shared" si="12"/>
        <v/>
      </c>
      <c r="AG31" s="347" t="str">
        <f t="shared" si="13"/>
        <v/>
      </c>
      <c r="AH31" s="359"/>
      <c r="AI31" s="367" t="str">
        <f t="shared" si="14"/>
        <v/>
      </c>
      <c r="AJ31" s="368" t="str">
        <f t="shared" si="15"/>
        <v/>
      </c>
      <c r="AK31" s="361"/>
      <c r="AL31" s="363" t="str">
        <f t="shared" si="16"/>
        <v/>
      </c>
      <c r="AM31" s="280" t="str">
        <f t="shared" si="17"/>
        <v/>
      </c>
      <c r="AN31" s="347" t="str">
        <f t="shared" si="26"/>
        <v/>
      </c>
      <c r="AO31" s="359"/>
      <c r="AP31" s="363" t="str">
        <f t="shared" si="18"/>
        <v/>
      </c>
      <c r="AQ31" s="300" t="str">
        <f t="shared" si="19"/>
        <v/>
      </c>
      <c r="AR31" s="309"/>
      <c r="AS31" s="281" t="e">
        <f t="shared" si="20"/>
        <v>#VALUE!</v>
      </c>
      <c r="AT31" s="276" t="str">
        <f t="shared" si="21"/>
        <v/>
      </c>
      <c r="AU31" s="282" t="e">
        <f t="shared" si="22"/>
        <v>#VALUE!</v>
      </c>
      <c r="AV31" s="341" t="e">
        <f t="shared" si="23"/>
        <v>#VALUE!</v>
      </c>
    </row>
    <row r="32" spans="2:48" ht="18" customHeight="1">
      <c r="B32" s="278"/>
      <c r="C32" s="293"/>
      <c r="D32" s="293"/>
      <c r="E32" s="294"/>
      <c r="F32" s="294"/>
      <c r="G32" s="294"/>
      <c r="H32" s="295" t="str">
        <f t="shared" si="0"/>
        <v/>
      </c>
      <c r="I32" s="296" t="str">
        <f t="shared" si="1"/>
        <v/>
      </c>
      <c r="J32" s="297" t="str">
        <f t="shared" si="24"/>
        <v/>
      </c>
      <c r="K32" s="349"/>
      <c r="L32" s="322"/>
      <c r="M32" s="353" t="str">
        <f t="shared" si="2"/>
        <v/>
      </c>
      <c r="N32" s="298" t="str">
        <f t="shared" si="3"/>
        <v/>
      </c>
      <c r="O32" s="293"/>
      <c r="P32" s="279"/>
      <c r="Q32" s="279"/>
      <c r="R32" s="279"/>
      <c r="S32" s="301"/>
      <c r="T32" s="376" t="str">
        <f t="shared" si="25"/>
        <v/>
      </c>
      <c r="U32" s="372"/>
      <c r="V32" s="308" t="str">
        <f t="shared" si="4"/>
        <v/>
      </c>
      <c r="W32" s="280" t="str">
        <f t="shared" si="5"/>
        <v/>
      </c>
      <c r="X32" s="347" t="str">
        <f t="shared" si="27"/>
        <v/>
      </c>
      <c r="Y32" s="292"/>
      <c r="Z32" s="363" t="str">
        <f t="shared" si="7"/>
        <v/>
      </c>
      <c r="AA32" s="347" t="str">
        <f t="shared" si="8"/>
        <v/>
      </c>
      <c r="AC32" s="363" t="str">
        <f t="shared" si="9"/>
        <v/>
      </c>
      <c r="AD32" s="280" t="str">
        <f t="shared" si="10"/>
        <v/>
      </c>
      <c r="AE32" s="280" t="str">
        <f t="shared" si="11"/>
        <v/>
      </c>
      <c r="AF32" s="280" t="str">
        <f t="shared" si="12"/>
        <v/>
      </c>
      <c r="AG32" s="347" t="str">
        <f t="shared" si="13"/>
        <v/>
      </c>
      <c r="AH32" s="359"/>
      <c r="AI32" s="367" t="str">
        <f t="shared" si="14"/>
        <v/>
      </c>
      <c r="AJ32" s="368" t="str">
        <f t="shared" si="15"/>
        <v/>
      </c>
      <c r="AK32" s="361"/>
      <c r="AL32" s="363" t="str">
        <f t="shared" si="16"/>
        <v/>
      </c>
      <c r="AM32" s="280" t="str">
        <f t="shared" si="17"/>
        <v/>
      </c>
      <c r="AN32" s="347" t="str">
        <f t="shared" si="26"/>
        <v/>
      </c>
      <c r="AO32" s="359"/>
      <c r="AP32" s="363" t="str">
        <f t="shared" si="18"/>
        <v/>
      </c>
      <c r="AQ32" s="300" t="str">
        <f t="shared" si="19"/>
        <v/>
      </c>
      <c r="AR32" s="309"/>
      <c r="AS32" s="281" t="e">
        <f t="shared" si="20"/>
        <v>#VALUE!</v>
      </c>
      <c r="AT32" s="276" t="str">
        <f t="shared" si="21"/>
        <v/>
      </c>
      <c r="AU32" s="282" t="e">
        <f t="shared" si="22"/>
        <v>#VALUE!</v>
      </c>
      <c r="AV32" s="341" t="e">
        <f t="shared" si="23"/>
        <v>#VALUE!</v>
      </c>
    </row>
    <row r="33" spans="2:48" ht="18" customHeight="1">
      <c r="B33" s="278"/>
      <c r="C33" s="293"/>
      <c r="D33" s="293"/>
      <c r="E33" s="294"/>
      <c r="F33" s="294"/>
      <c r="G33" s="294"/>
      <c r="H33" s="295" t="str">
        <f t="shared" si="0"/>
        <v/>
      </c>
      <c r="I33" s="296" t="str">
        <f t="shared" si="1"/>
        <v/>
      </c>
      <c r="J33" s="297" t="str">
        <f t="shared" si="24"/>
        <v/>
      </c>
      <c r="K33" s="349"/>
      <c r="L33" s="322"/>
      <c r="M33" s="353" t="str">
        <f t="shared" si="2"/>
        <v/>
      </c>
      <c r="N33" s="298" t="str">
        <f t="shared" si="3"/>
        <v/>
      </c>
      <c r="O33" s="293"/>
      <c r="P33" s="279"/>
      <c r="Q33" s="279"/>
      <c r="R33" s="279"/>
      <c r="S33" s="299"/>
      <c r="T33" s="376" t="str">
        <f t="shared" si="25"/>
        <v/>
      </c>
      <c r="U33" s="372"/>
      <c r="V33" s="308" t="str">
        <f t="shared" si="4"/>
        <v/>
      </c>
      <c r="W33" s="280" t="str">
        <f t="shared" si="5"/>
        <v/>
      </c>
      <c r="X33" s="347" t="str">
        <f t="shared" si="27"/>
        <v/>
      </c>
      <c r="Y33" s="292"/>
      <c r="Z33" s="363" t="str">
        <f t="shared" si="7"/>
        <v/>
      </c>
      <c r="AA33" s="347" t="str">
        <f t="shared" si="8"/>
        <v/>
      </c>
      <c r="AC33" s="363" t="str">
        <f t="shared" si="9"/>
        <v/>
      </c>
      <c r="AD33" s="280" t="str">
        <f t="shared" si="10"/>
        <v/>
      </c>
      <c r="AE33" s="280" t="str">
        <f t="shared" si="11"/>
        <v/>
      </c>
      <c r="AF33" s="280" t="str">
        <f t="shared" si="12"/>
        <v/>
      </c>
      <c r="AG33" s="347" t="str">
        <f t="shared" si="13"/>
        <v/>
      </c>
      <c r="AH33" s="359"/>
      <c r="AI33" s="367" t="str">
        <f t="shared" si="14"/>
        <v/>
      </c>
      <c r="AJ33" s="368" t="str">
        <f t="shared" si="15"/>
        <v/>
      </c>
      <c r="AK33" s="361"/>
      <c r="AL33" s="363" t="str">
        <f t="shared" si="16"/>
        <v/>
      </c>
      <c r="AM33" s="280" t="str">
        <f t="shared" si="17"/>
        <v/>
      </c>
      <c r="AN33" s="347" t="str">
        <f t="shared" si="26"/>
        <v/>
      </c>
      <c r="AO33" s="359"/>
      <c r="AP33" s="363" t="str">
        <f t="shared" si="18"/>
        <v/>
      </c>
      <c r="AQ33" s="300" t="str">
        <f t="shared" si="19"/>
        <v/>
      </c>
      <c r="AR33" s="309"/>
      <c r="AS33" s="281" t="e">
        <f t="shared" si="20"/>
        <v>#VALUE!</v>
      </c>
      <c r="AT33" s="276" t="str">
        <f t="shared" si="21"/>
        <v/>
      </c>
      <c r="AU33" s="282" t="e">
        <f t="shared" si="22"/>
        <v>#VALUE!</v>
      </c>
      <c r="AV33" s="341" t="e">
        <f t="shared" si="23"/>
        <v>#VALUE!</v>
      </c>
    </row>
    <row r="34" spans="2:48" ht="18" customHeight="1">
      <c r="B34" s="278"/>
      <c r="C34" s="293"/>
      <c r="D34" s="293"/>
      <c r="E34" s="294"/>
      <c r="F34" s="294"/>
      <c r="G34" s="294"/>
      <c r="H34" s="295" t="str">
        <f t="shared" si="0"/>
        <v/>
      </c>
      <c r="I34" s="296" t="str">
        <f t="shared" si="1"/>
        <v/>
      </c>
      <c r="J34" s="297" t="str">
        <f t="shared" si="24"/>
        <v/>
      </c>
      <c r="K34" s="349"/>
      <c r="L34" s="322"/>
      <c r="M34" s="353" t="str">
        <f t="shared" si="2"/>
        <v/>
      </c>
      <c r="N34" s="298" t="str">
        <f t="shared" si="3"/>
        <v/>
      </c>
      <c r="O34" s="293"/>
      <c r="P34" s="279"/>
      <c r="Q34" s="279"/>
      <c r="R34" s="279"/>
      <c r="S34" s="299"/>
      <c r="T34" s="376" t="str">
        <f t="shared" si="25"/>
        <v/>
      </c>
      <c r="U34" s="372"/>
      <c r="V34" s="308" t="str">
        <f t="shared" si="4"/>
        <v/>
      </c>
      <c r="W34" s="280" t="str">
        <f t="shared" si="5"/>
        <v/>
      </c>
      <c r="X34" s="347" t="str">
        <f t="shared" si="27"/>
        <v/>
      </c>
      <c r="Y34" s="292"/>
      <c r="Z34" s="363" t="str">
        <f t="shared" si="7"/>
        <v/>
      </c>
      <c r="AA34" s="347" t="str">
        <f t="shared" si="8"/>
        <v/>
      </c>
      <c r="AC34" s="363" t="str">
        <f t="shared" si="9"/>
        <v/>
      </c>
      <c r="AD34" s="280" t="str">
        <f t="shared" si="10"/>
        <v/>
      </c>
      <c r="AE34" s="280" t="str">
        <f t="shared" si="11"/>
        <v/>
      </c>
      <c r="AF34" s="280" t="str">
        <f t="shared" si="12"/>
        <v/>
      </c>
      <c r="AG34" s="347" t="str">
        <f t="shared" si="13"/>
        <v/>
      </c>
      <c r="AH34" s="359"/>
      <c r="AI34" s="367" t="str">
        <f t="shared" si="14"/>
        <v/>
      </c>
      <c r="AJ34" s="368" t="str">
        <f t="shared" si="15"/>
        <v/>
      </c>
      <c r="AK34" s="361"/>
      <c r="AL34" s="363" t="str">
        <f t="shared" si="16"/>
        <v/>
      </c>
      <c r="AM34" s="280" t="str">
        <f t="shared" si="17"/>
        <v/>
      </c>
      <c r="AN34" s="347" t="str">
        <f t="shared" si="26"/>
        <v/>
      </c>
      <c r="AO34" s="359"/>
      <c r="AP34" s="363" t="str">
        <f t="shared" si="18"/>
        <v/>
      </c>
      <c r="AQ34" s="300" t="str">
        <f t="shared" si="19"/>
        <v/>
      </c>
      <c r="AR34" s="309"/>
      <c r="AS34" s="281" t="e">
        <f t="shared" si="20"/>
        <v>#VALUE!</v>
      </c>
      <c r="AT34" s="276" t="str">
        <f t="shared" si="21"/>
        <v/>
      </c>
      <c r="AU34" s="282" t="e">
        <f t="shared" si="22"/>
        <v>#VALUE!</v>
      </c>
      <c r="AV34" s="341" t="e">
        <f t="shared" si="23"/>
        <v>#VALUE!</v>
      </c>
    </row>
    <row r="35" spans="2:48" ht="18" customHeight="1">
      <c r="B35" s="278"/>
      <c r="C35" s="293"/>
      <c r="D35" s="293"/>
      <c r="E35" s="294"/>
      <c r="F35" s="294"/>
      <c r="G35" s="294"/>
      <c r="H35" s="295" t="str">
        <f t="shared" si="0"/>
        <v/>
      </c>
      <c r="I35" s="296" t="str">
        <f t="shared" si="1"/>
        <v/>
      </c>
      <c r="J35" s="297" t="str">
        <f t="shared" si="24"/>
        <v/>
      </c>
      <c r="K35" s="349"/>
      <c r="L35" s="322"/>
      <c r="M35" s="353" t="str">
        <f t="shared" si="2"/>
        <v/>
      </c>
      <c r="N35" s="298" t="str">
        <f t="shared" si="3"/>
        <v/>
      </c>
      <c r="O35" s="293"/>
      <c r="P35" s="279"/>
      <c r="Q35" s="279"/>
      <c r="R35" s="279"/>
      <c r="S35" s="299"/>
      <c r="T35" s="376" t="str">
        <f t="shared" si="25"/>
        <v/>
      </c>
      <c r="U35" s="372"/>
      <c r="V35" s="308" t="str">
        <f t="shared" si="4"/>
        <v/>
      </c>
      <c r="W35" s="280" t="str">
        <f t="shared" si="5"/>
        <v/>
      </c>
      <c r="X35" s="347" t="str">
        <f t="shared" si="27"/>
        <v/>
      </c>
      <c r="Y35" s="292"/>
      <c r="Z35" s="363" t="str">
        <f t="shared" si="7"/>
        <v/>
      </c>
      <c r="AA35" s="347" t="str">
        <f t="shared" si="8"/>
        <v/>
      </c>
      <c r="AC35" s="363" t="str">
        <f t="shared" si="9"/>
        <v/>
      </c>
      <c r="AD35" s="280" t="str">
        <f t="shared" si="10"/>
        <v/>
      </c>
      <c r="AE35" s="280" t="str">
        <f t="shared" si="11"/>
        <v/>
      </c>
      <c r="AF35" s="280" t="str">
        <f t="shared" si="12"/>
        <v/>
      </c>
      <c r="AG35" s="347" t="str">
        <f t="shared" si="13"/>
        <v/>
      </c>
      <c r="AH35" s="359"/>
      <c r="AI35" s="367" t="str">
        <f t="shared" si="14"/>
        <v/>
      </c>
      <c r="AJ35" s="368" t="str">
        <f t="shared" si="15"/>
        <v/>
      </c>
      <c r="AK35" s="361"/>
      <c r="AL35" s="363" t="str">
        <f t="shared" si="16"/>
        <v/>
      </c>
      <c r="AM35" s="280" t="str">
        <f t="shared" si="17"/>
        <v/>
      </c>
      <c r="AN35" s="347" t="str">
        <f t="shared" si="26"/>
        <v/>
      </c>
      <c r="AO35" s="359"/>
      <c r="AP35" s="363" t="str">
        <f t="shared" si="18"/>
        <v/>
      </c>
      <c r="AQ35" s="300" t="str">
        <f t="shared" si="19"/>
        <v/>
      </c>
      <c r="AR35" s="309"/>
      <c r="AS35" s="281" t="e">
        <f t="shared" si="20"/>
        <v>#VALUE!</v>
      </c>
      <c r="AT35" s="276" t="str">
        <f t="shared" si="21"/>
        <v/>
      </c>
      <c r="AU35" s="282" t="e">
        <f t="shared" si="22"/>
        <v>#VALUE!</v>
      </c>
      <c r="AV35" s="341" t="e">
        <f t="shared" si="23"/>
        <v>#VALUE!</v>
      </c>
    </row>
    <row r="36" spans="2:48" ht="18" customHeight="1">
      <c r="B36" s="278"/>
      <c r="C36" s="293"/>
      <c r="D36" s="293"/>
      <c r="E36" s="294"/>
      <c r="F36" s="294"/>
      <c r="G36" s="294"/>
      <c r="H36" s="295" t="str">
        <f t="shared" si="0"/>
        <v/>
      </c>
      <c r="I36" s="296" t="str">
        <f t="shared" si="1"/>
        <v/>
      </c>
      <c r="J36" s="297" t="str">
        <f t="shared" si="24"/>
        <v/>
      </c>
      <c r="K36" s="349"/>
      <c r="L36" s="322"/>
      <c r="M36" s="353" t="str">
        <f t="shared" si="2"/>
        <v/>
      </c>
      <c r="N36" s="298" t="str">
        <f t="shared" si="3"/>
        <v/>
      </c>
      <c r="O36" s="293"/>
      <c r="P36" s="279"/>
      <c r="Q36" s="279"/>
      <c r="R36" s="279"/>
      <c r="S36" s="299"/>
      <c r="T36" s="376" t="str">
        <f t="shared" si="25"/>
        <v/>
      </c>
      <c r="U36" s="372"/>
      <c r="V36" s="308" t="str">
        <f t="shared" si="4"/>
        <v/>
      </c>
      <c r="W36" s="280" t="str">
        <f t="shared" si="5"/>
        <v/>
      </c>
      <c r="X36" s="347" t="str">
        <f t="shared" si="27"/>
        <v/>
      </c>
      <c r="Y36" s="292"/>
      <c r="Z36" s="363" t="str">
        <f t="shared" si="7"/>
        <v/>
      </c>
      <c r="AA36" s="347" t="str">
        <f t="shared" si="8"/>
        <v/>
      </c>
      <c r="AC36" s="363" t="str">
        <f t="shared" si="9"/>
        <v/>
      </c>
      <c r="AD36" s="280" t="str">
        <f t="shared" si="10"/>
        <v/>
      </c>
      <c r="AE36" s="280" t="str">
        <f t="shared" si="11"/>
        <v/>
      </c>
      <c r="AF36" s="280" t="str">
        <f t="shared" si="12"/>
        <v/>
      </c>
      <c r="AG36" s="347" t="str">
        <f t="shared" si="13"/>
        <v/>
      </c>
      <c r="AH36" s="359"/>
      <c r="AI36" s="367" t="str">
        <f t="shared" si="14"/>
        <v/>
      </c>
      <c r="AJ36" s="368" t="str">
        <f t="shared" si="15"/>
        <v/>
      </c>
      <c r="AK36" s="361"/>
      <c r="AL36" s="363" t="str">
        <f t="shared" si="16"/>
        <v/>
      </c>
      <c r="AM36" s="280" t="str">
        <f t="shared" si="17"/>
        <v/>
      </c>
      <c r="AN36" s="347" t="str">
        <f t="shared" si="26"/>
        <v/>
      </c>
      <c r="AO36" s="359"/>
      <c r="AP36" s="363" t="str">
        <f t="shared" si="18"/>
        <v/>
      </c>
      <c r="AQ36" s="300" t="str">
        <f t="shared" si="19"/>
        <v/>
      </c>
      <c r="AR36" s="309"/>
      <c r="AS36" s="281" t="e">
        <f t="shared" si="20"/>
        <v>#VALUE!</v>
      </c>
      <c r="AT36" s="276" t="str">
        <f t="shared" si="21"/>
        <v/>
      </c>
      <c r="AU36" s="282" t="e">
        <f t="shared" si="22"/>
        <v>#VALUE!</v>
      </c>
      <c r="AV36" s="341" t="e">
        <f t="shared" si="23"/>
        <v>#VALUE!</v>
      </c>
    </row>
    <row r="37" spans="2:48" ht="18" customHeight="1">
      <c r="B37" s="278"/>
      <c r="C37" s="293"/>
      <c r="D37" s="293"/>
      <c r="E37" s="294"/>
      <c r="F37" s="294"/>
      <c r="G37" s="294"/>
      <c r="H37" s="295" t="str">
        <f t="shared" si="0"/>
        <v/>
      </c>
      <c r="I37" s="296" t="str">
        <f t="shared" si="1"/>
        <v/>
      </c>
      <c r="J37" s="297" t="str">
        <f t="shared" si="24"/>
        <v/>
      </c>
      <c r="K37" s="349"/>
      <c r="L37" s="322"/>
      <c r="M37" s="353" t="str">
        <f t="shared" si="2"/>
        <v/>
      </c>
      <c r="N37" s="298" t="str">
        <f t="shared" si="3"/>
        <v/>
      </c>
      <c r="O37" s="293"/>
      <c r="P37" s="279"/>
      <c r="Q37" s="279"/>
      <c r="R37" s="279"/>
      <c r="S37" s="299"/>
      <c r="T37" s="376" t="str">
        <f t="shared" si="25"/>
        <v/>
      </c>
      <c r="U37" s="372"/>
      <c r="V37" s="308" t="str">
        <f t="shared" si="4"/>
        <v/>
      </c>
      <c r="W37" s="280" t="str">
        <f t="shared" si="5"/>
        <v/>
      </c>
      <c r="X37" s="347" t="str">
        <f t="shared" si="27"/>
        <v/>
      </c>
      <c r="Y37" s="292"/>
      <c r="Z37" s="363" t="str">
        <f t="shared" si="7"/>
        <v/>
      </c>
      <c r="AA37" s="347" t="str">
        <f t="shared" si="8"/>
        <v/>
      </c>
      <c r="AC37" s="363" t="str">
        <f t="shared" si="9"/>
        <v/>
      </c>
      <c r="AD37" s="280" t="str">
        <f t="shared" si="10"/>
        <v/>
      </c>
      <c r="AE37" s="280" t="str">
        <f t="shared" si="11"/>
        <v/>
      </c>
      <c r="AF37" s="280" t="str">
        <f t="shared" si="12"/>
        <v/>
      </c>
      <c r="AG37" s="347" t="str">
        <f t="shared" si="13"/>
        <v/>
      </c>
      <c r="AH37" s="359"/>
      <c r="AI37" s="367" t="str">
        <f t="shared" si="14"/>
        <v/>
      </c>
      <c r="AJ37" s="368" t="str">
        <f t="shared" si="15"/>
        <v/>
      </c>
      <c r="AK37" s="361"/>
      <c r="AL37" s="363" t="str">
        <f t="shared" si="16"/>
        <v/>
      </c>
      <c r="AM37" s="280" t="str">
        <f t="shared" si="17"/>
        <v/>
      </c>
      <c r="AN37" s="347" t="str">
        <f t="shared" si="26"/>
        <v/>
      </c>
      <c r="AO37" s="359"/>
      <c r="AP37" s="363" t="str">
        <f t="shared" si="18"/>
        <v/>
      </c>
      <c r="AQ37" s="300" t="str">
        <f t="shared" si="19"/>
        <v/>
      </c>
      <c r="AR37" s="309"/>
      <c r="AS37" s="281" t="e">
        <f t="shared" si="20"/>
        <v>#VALUE!</v>
      </c>
      <c r="AT37" s="276" t="str">
        <f t="shared" si="21"/>
        <v/>
      </c>
      <c r="AU37" s="282" t="e">
        <f t="shared" si="22"/>
        <v>#VALUE!</v>
      </c>
      <c r="AV37" s="341" t="e">
        <f t="shared" si="23"/>
        <v>#VALUE!</v>
      </c>
    </row>
    <row r="38" spans="2:48" ht="18" customHeight="1">
      <c r="B38" s="278"/>
      <c r="C38" s="293"/>
      <c r="D38" s="293"/>
      <c r="E38" s="294"/>
      <c r="F38" s="294"/>
      <c r="G38" s="294"/>
      <c r="H38" s="295" t="str">
        <f t="shared" si="0"/>
        <v/>
      </c>
      <c r="I38" s="296" t="str">
        <f t="shared" si="1"/>
        <v/>
      </c>
      <c r="J38" s="297" t="str">
        <f t="shared" si="24"/>
        <v/>
      </c>
      <c r="K38" s="349"/>
      <c r="L38" s="322"/>
      <c r="M38" s="353" t="str">
        <f t="shared" si="2"/>
        <v/>
      </c>
      <c r="N38" s="298" t="str">
        <f t="shared" si="3"/>
        <v/>
      </c>
      <c r="O38" s="293"/>
      <c r="P38" s="279"/>
      <c r="Q38" s="279"/>
      <c r="R38" s="279"/>
      <c r="S38" s="299"/>
      <c r="T38" s="376" t="str">
        <f t="shared" si="25"/>
        <v/>
      </c>
      <c r="U38" s="372"/>
      <c r="V38" s="308" t="str">
        <f t="shared" si="4"/>
        <v/>
      </c>
      <c r="W38" s="280" t="str">
        <f t="shared" si="5"/>
        <v/>
      </c>
      <c r="X38" s="347" t="str">
        <f t="shared" si="27"/>
        <v/>
      </c>
      <c r="Y38" s="292"/>
      <c r="Z38" s="363" t="str">
        <f t="shared" si="7"/>
        <v/>
      </c>
      <c r="AA38" s="347" t="str">
        <f t="shared" si="8"/>
        <v/>
      </c>
      <c r="AC38" s="363" t="str">
        <f t="shared" si="9"/>
        <v/>
      </c>
      <c r="AD38" s="280" t="str">
        <f t="shared" si="10"/>
        <v/>
      </c>
      <c r="AE38" s="280" t="str">
        <f t="shared" si="11"/>
        <v/>
      </c>
      <c r="AF38" s="280" t="str">
        <f t="shared" si="12"/>
        <v/>
      </c>
      <c r="AG38" s="347" t="str">
        <f t="shared" si="13"/>
        <v/>
      </c>
      <c r="AH38" s="359"/>
      <c r="AI38" s="367" t="str">
        <f t="shared" si="14"/>
        <v/>
      </c>
      <c r="AJ38" s="368" t="str">
        <f t="shared" si="15"/>
        <v/>
      </c>
      <c r="AK38" s="361"/>
      <c r="AL38" s="363" t="str">
        <f t="shared" si="16"/>
        <v/>
      </c>
      <c r="AM38" s="280" t="str">
        <f t="shared" si="17"/>
        <v/>
      </c>
      <c r="AN38" s="347" t="str">
        <f t="shared" si="26"/>
        <v/>
      </c>
      <c r="AO38" s="359"/>
      <c r="AP38" s="363" t="str">
        <f t="shared" si="18"/>
        <v/>
      </c>
      <c r="AQ38" s="300" t="str">
        <f t="shared" si="19"/>
        <v/>
      </c>
      <c r="AR38" s="309"/>
      <c r="AS38" s="281" t="e">
        <f t="shared" si="20"/>
        <v>#VALUE!</v>
      </c>
      <c r="AT38" s="276" t="str">
        <f t="shared" si="21"/>
        <v/>
      </c>
      <c r="AU38" s="282" t="e">
        <f t="shared" si="22"/>
        <v>#VALUE!</v>
      </c>
      <c r="AV38" s="341" t="e">
        <f t="shared" si="23"/>
        <v>#VALUE!</v>
      </c>
    </row>
    <row r="39" spans="2:48" ht="18" customHeight="1">
      <c r="B39" s="278"/>
      <c r="C39" s="293"/>
      <c r="D39" s="293"/>
      <c r="E39" s="294"/>
      <c r="F39" s="294"/>
      <c r="G39" s="294"/>
      <c r="H39" s="295" t="str">
        <f t="shared" si="0"/>
        <v/>
      </c>
      <c r="I39" s="296" t="str">
        <f t="shared" si="1"/>
        <v/>
      </c>
      <c r="J39" s="297" t="str">
        <f t="shared" si="24"/>
        <v/>
      </c>
      <c r="K39" s="349"/>
      <c r="L39" s="322"/>
      <c r="M39" s="353" t="str">
        <f t="shared" si="2"/>
        <v/>
      </c>
      <c r="N39" s="298" t="str">
        <f t="shared" si="3"/>
        <v/>
      </c>
      <c r="O39" s="293"/>
      <c r="P39" s="279"/>
      <c r="Q39" s="279"/>
      <c r="R39" s="279"/>
      <c r="S39" s="299"/>
      <c r="T39" s="376" t="str">
        <f t="shared" si="25"/>
        <v/>
      </c>
      <c r="U39" s="372"/>
      <c r="V39" s="308" t="str">
        <f t="shared" si="4"/>
        <v/>
      </c>
      <c r="W39" s="280" t="str">
        <f t="shared" si="5"/>
        <v/>
      </c>
      <c r="X39" s="347" t="str">
        <f t="shared" si="27"/>
        <v/>
      </c>
      <c r="Y39" s="292"/>
      <c r="Z39" s="363" t="str">
        <f t="shared" si="7"/>
        <v/>
      </c>
      <c r="AA39" s="347" t="str">
        <f t="shared" si="8"/>
        <v/>
      </c>
      <c r="AC39" s="363" t="str">
        <f t="shared" si="9"/>
        <v/>
      </c>
      <c r="AD39" s="280" t="str">
        <f t="shared" si="10"/>
        <v/>
      </c>
      <c r="AE39" s="280" t="str">
        <f t="shared" si="11"/>
        <v/>
      </c>
      <c r="AF39" s="280" t="str">
        <f t="shared" si="12"/>
        <v/>
      </c>
      <c r="AG39" s="347" t="str">
        <f t="shared" si="13"/>
        <v/>
      </c>
      <c r="AH39" s="359"/>
      <c r="AI39" s="367" t="str">
        <f t="shared" si="14"/>
        <v/>
      </c>
      <c r="AJ39" s="368" t="str">
        <f t="shared" si="15"/>
        <v/>
      </c>
      <c r="AK39" s="361"/>
      <c r="AL39" s="363" t="str">
        <f t="shared" si="16"/>
        <v/>
      </c>
      <c r="AM39" s="280" t="str">
        <f t="shared" si="17"/>
        <v/>
      </c>
      <c r="AN39" s="347" t="str">
        <f t="shared" si="26"/>
        <v/>
      </c>
      <c r="AO39" s="359"/>
      <c r="AP39" s="363" t="str">
        <f t="shared" si="18"/>
        <v/>
      </c>
      <c r="AQ39" s="300" t="str">
        <f t="shared" si="19"/>
        <v/>
      </c>
      <c r="AR39" s="309"/>
      <c r="AS39" s="281" t="e">
        <f t="shared" si="20"/>
        <v>#VALUE!</v>
      </c>
      <c r="AT39" s="276" t="str">
        <f t="shared" si="21"/>
        <v/>
      </c>
      <c r="AU39" s="282" t="e">
        <f t="shared" si="22"/>
        <v>#VALUE!</v>
      </c>
      <c r="AV39" s="341" t="e">
        <f t="shared" si="23"/>
        <v>#VALUE!</v>
      </c>
    </row>
    <row r="40" spans="2:48" ht="18" customHeight="1">
      <c r="B40" s="278"/>
      <c r="C40" s="293"/>
      <c r="D40" s="293"/>
      <c r="E40" s="294"/>
      <c r="F40" s="294"/>
      <c r="G40" s="294"/>
      <c r="H40" s="295" t="str">
        <f t="shared" si="0"/>
        <v/>
      </c>
      <c r="I40" s="296" t="str">
        <f t="shared" si="1"/>
        <v/>
      </c>
      <c r="J40" s="297" t="str">
        <f t="shared" si="24"/>
        <v/>
      </c>
      <c r="K40" s="349"/>
      <c r="L40" s="322"/>
      <c r="M40" s="353" t="str">
        <f t="shared" si="2"/>
        <v/>
      </c>
      <c r="N40" s="298" t="str">
        <f t="shared" si="3"/>
        <v/>
      </c>
      <c r="O40" s="293"/>
      <c r="P40" s="279"/>
      <c r="Q40" s="279"/>
      <c r="R40" s="279"/>
      <c r="S40" s="299"/>
      <c r="T40" s="376" t="str">
        <f t="shared" si="25"/>
        <v/>
      </c>
      <c r="U40" s="372"/>
      <c r="V40" s="308" t="str">
        <f t="shared" si="4"/>
        <v/>
      </c>
      <c r="W40" s="280" t="str">
        <f t="shared" si="5"/>
        <v/>
      </c>
      <c r="X40" s="347" t="str">
        <f t="shared" si="27"/>
        <v/>
      </c>
      <c r="Y40" s="292"/>
      <c r="Z40" s="363" t="str">
        <f t="shared" si="7"/>
        <v/>
      </c>
      <c r="AA40" s="347" t="str">
        <f t="shared" si="8"/>
        <v/>
      </c>
      <c r="AC40" s="363" t="str">
        <f t="shared" si="9"/>
        <v/>
      </c>
      <c r="AD40" s="280" t="str">
        <f t="shared" si="10"/>
        <v/>
      </c>
      <c r="AE40" s="280" t="str">
        <f t="shared" si="11"/>
        <v/>
      </c>
      <c r="AF40" s="280" t="str">
        <f t="shared" si="12"/>
        <v/>
      </c>
      <c r="AG40" s="347" t="str">
        <f t="shared" si="13"/>
        <v/>
      </c>
      <c r="AH40" s="359"/>
      <c r="AI40" s="367" t="str">
        <f t="shared" si="14"/>
        <v/>
      </c>
      <c r="AJ40" s="368" t="str">
        <f t="shared" si="15"/>
        <v/>
      </c>
      <c r="AK40" s="361"/>
      <c r="AL40" s="363" t="str">
        <f t="shared" si="16"/>
        <v/>
      </c>
      <c r="AM40" s="280" t="str">
        <f t="shared" si="17"/>
        <v/>
      </c>
      <c r="AN40" s="347" t="str">
        <f t="shared" si="26"/>
        <v/>
      </c>
      <c r="AO40" s="359"/>
      <c r="AP40" s="363" t="str">
        <f t="shared" si="18"/>
        <v/>
      </c>
      <c r="AQ40" s="300" t="str">
        <f t="shared" si="19"/>
        <v/>
      </c>
      <c r="AR40" s="309"/>
      <c r="AS40" s="281" t="e">
        <f t="shared" si="20"/>
        <v>#VALUE!</v>
      </c>
      <c r="AT40" s="276" t="str">
        <f t="shared" si="21"/>
        <v/>
      </c>
      <c r="AU40" s="282" t="e">
        <f t="shared" si="22"/>
        <v>#VALUE!</v>
      </c>
      <c r="AV40" s="341" t="e">
        <f t="shared" si="23"/>
        <v>#VALUE!</v>
      </c>
    </row>
    <row r="41" spans="2:48" ht="18" customHeight="1">
      <c r="B41" s="278"/>
      <c r="C41" s="293"/>
      <c r="D41" s="293"/>
      <c r="E41" s="294"/>
      <c r="F41" s="294"/>
      <c r="G41" s="294"/>
      <c r="H41" s="295" t="str">
        <f t="shared" si="0"/>
        <v/>
      </c>
      <c r="I41" s="296" t="str">
        <f t="shared" si="1"/>
        <v/>
      </c>
      <c r="J41" s="297" t="str">
        <f t="shared" si="24"/>
        <v/>
      </c>
      <c r="K41" s="349"/>
      <c r="L41" s="322"/>
      <c r="M41" s="353" t="str">
        <f t="shared" si="2"/>
        <v/>
      </c>
      <c r="N41" s="298" t="str">
        <f t="shared" si="3"/>
        <v/>
      </c>
      <c r="O41" s="293"/>
      <c r="P41" s="279"/>
      <c r="Q41" s="279"/>
      <c r="R41" s="279"/>
      <c r="S41" s="299"/>
      <c r="T41" s="376" t="str">
        <f t="shared" si="25"/>
        <v/>
      </c>
      <c r="U41" s="372"/>
      <c r="V41" s="308" t="str">
        <f t="shared" si="4"/>
        <v/>
      </c>
      <c r="W41" s="280" t="str">
        <f t="shared" si="5"/>
        <v/>
      </c>
      <c r="X41" s="347" t="str">
        <f t="shared" si="27"/>
        <v/>
      </c>
      <c r="Y41" s="292"/>
      <c r="Z41" s="363" t="str">
        <f t="shared" si="7"/>
        <v/>
      </c>
      <c r="AA41" s="347" t="str">
        <f t="shared" si="8"/>
        <v/>
      </c>
      <c r="AC41" s="363" t="str">
        <f t="shared" si="9"/>
        <v/>
      </c>
      <c r="AD41" s="280" t="str">
        <f t="shared" si="10"/>
        <v/>
      </c>
      <c r="AE41" s="280" t="str">
        <f t="shared" si="11"/>
        <v/>
      </c>
      <c r="AF41" s="280" t="str">
        <f t="shared" si="12"/>
        <v/>
      </c>
      <c r="AG41" s="347" t="str">
        <f t="shared" si="13"/>
        <v/>
      </c>
      <c r="AH41" s="359"/>
      <c r="AI41" s="367" t="str">
        <f t="shared" si="14"/>
        <v/>
      </c>
      <c r="AJ41" s="368" t="str">
        <f t="shared" si="15"/>
        <v/>
      </c>
      <c r="AK41" s="361"/>
      <c r="AL41" s="363" t="str">
        <f t="shared" si="16"/>
        <v/>
      </c>
      <c r="AM41" s="280" t="str">
        <f t="shared" si="17"/>
        <v/>
      </c>
      <c r="AN41" s="347" t="str">
        <f t="shared" si="26"/>
        <v/>
      </c>
      <c r="AO41" s="359"/>
      <c r="AP41" s="363" t="str">
        <f t="shared" si="18"/>
        <v/>
      </c>
      <c r="AQ41" s="300" t="str">
        <f t="shared" si="19"/>
        <v/>
      </c>
      <c r="AR41" s="309"/>
      <c r="AS41" s="281" t="e">
        <f t="shared" si="20"/>
        <v>#VALUE!</v>
      </c>
      <c r="AT41" s="276" t="str">
        <f t="shared" si="21"/>
        <v/>
      </c>
      <c r="AU41" s="282" t="e">
        <f t="shared" si="22"/>
        <v>#VALUE!</v>
      </c>
      <c r="AV41" s="341" t="e">
        <f t="shared" si="23"/>
        <v>#VALUE!</v>
      </c>
    </row>
    <row r="42" spans="2:48" ht="18" customHeight="1">
      <c r="B42" s="278"/>
      <c r="C42" s="293"/>
      <c r="D42" s="293"/>
      <c r="E42" s="294"/>
      <c r="F42" s="294"/>
      <c r="G42" s="294"/>
      <c r="H42" s="295" t="str">
        <f t="shared" si="0"/>
        <v/>
      </c>
      <c r="I42" s="296" t="str">
        <f t="shared" si="1"/>
        <v/>
      </c>
      <c r="J42" s="297" t="str">
        <f t="shared" si="24"/>
        <v/>
      </c>
      <c r="K42" s="349"/>
      <c r="L42" s="322"/>
      <c r="M42" s="353" t="str">
        <f t="shared" si="2"/>
        <v/>
      </c>
      <c r="N42" s="298" t="str">
        <f t="shared" si="3"/>
        <v/>
      </c>
      <c r="O42" s="293"/>
      <c r="P42" s="279"/>
      <c r="Q42" s="279"/>
      <c r="R42" s="279"/>
      <c r="S42" s="299"/>
      <c r="T42" s="376" t="str">
        <f t="shared" si="25"/>
        <v/>
      </c>
      <c r="U42" s="372"/>
      <c r="V42" s="308" t="str">
        <f t="shared" si="4"/>
        <v/>
      </c>
      <c r="W42" s="280" t="str">
        <f t="shared" si="5"/>
        <v/>
      </c>
      <c r="X42" s="347" t="str">
        <f t="shared" si="27"/>
        <v/>
      </c>
      <c r="Y42" s="292"/>
      <c r="Z42" s="363" t="str">
        <f t="shared" si="7"/>
        <v/>
      </c>
      <c r="AA42" s="347" t="str">
        <f t="shared" si="8"/>
        <v/>
      </c>
      <c r="AC42" s="363" t="str">
        <f t="shared" si="9"/>
        <v/>
      </c>
      <c r="AD42" s="280" t="str">
        <f t="shared" si="10"/>
        <v/>
      </c>
      <c r="AE42" s="280" t="str">
        <f t="shared" si="11"/>
        <v/>
      </c>
      <c r="AF42" s="280" t="str">
        <f t="shared" si="12"/>
        <v/>
      </c>
      <c r="AG42" s="347" t="str">
        <f t="shared" si="13"/>
        <v/>
      </c>
      <c r="AH42" s="359"/>
      <c r="AI42" s="367" t="str">
        <f t="shared" si="14"/>
        <v/>
      </c>
      <c r="AJ42" s="368" t="str">
        <f t="shared" si="15"/>
        <v/>
      </c>
      <c r="AK42" s="361"/>
      <c r="AL42" s="363" t="str">
        <f t="shared" si="16"/>
        <v/>
      </c>
      <c r="AM42" s="280" t="str">
        <f t="shared" si="17"/>
        <v/>
      </c>
      <c r="AN42" s="347" t="str">
        <f t="shared" si="26"/>
        <v/>
      </c>
      <c r="AO42" s="359"/>
      <c r="AP42" s="363" t="str">
        <f t="shared" si="18"/>
        <v/>
      </c>
      <c r="AQ42" s="300" t="str">
        <f t="shared" si="19"/>
        <v/>
      </c>
      <c r="AR42" s="309"/>
      <c r="AS42" s="281" t="e">
        <f t="shared" si="20"/>
        <v>#VALUE!</v>
      </c>
      <c r="AT42" s="276" t="str">
        <f t="shared" si="21"/>
        <v/>
      </c>
      <c r="AU42" s="282" t="e">
        <f t="shared" si="22"/>
        <v>#VALUE!</v>
      </c>
      <c r="AV42" s="341" t="e">
        <f t="shared" si="23"/>
        <v>#VALUE!</v>
      </c>
    </row>
    <row r="43" spans="2:48" ht="18" customHeight="1">
      <c r="B43" s="278"/>
      <c r="C43" s="293"/>
      <c r="D43" s="293"/>
      <c r="E43" s="294"/>
      <c r="F43" s="294"/>
      <c r="G43" s="294"/>
      <c r="H43" s="295" t="str">
        <f t="shared" si="0"/>
        <v/>
      </c>
      <c r="I43" s="296" t="str">
        <f t="shared" si="1"/>
        <v/>
      </c>
      <c r="J43" s="297" t="str">
        <f t="shared" si="24"/>
        <v/>
      </c>
      <c r="K43" s="349"/>
      <c r="L43" s="322"/>
      <c r="M43" s="353" t="str">
        <f t="shared" si="2"/>
        <v/>
      </c>
      <c r="N43" s="298" t="str">
        <f t="shared" si="3"/>
        <v/>
      </c>
      <c r="O43" s="293"/>
      <c r="P43" s="279"/>
      <c r="Q43" s="279"/>
      <c r="R43" s="279"/>
      <c r="S43" s="299"/>
      <c r="T43" s="376" t="str">
        <f t="shared" si="25"/>
        <v/>
      </c>
      <c r="U43" s="372"/>
      <c r="V43" s="308" t="str">
        <f t="shared" si="4"/>
        <v/>
      </c>
      <c r="W43" s="280" t="str">
        <f t="shared" si="5"/>
        <v/>
      </c>
      <c r="X43" s="347" t="str">
        <f t="shared" si="27"/>
        <v/>
      </c>
      <c r="Y43" s="292"/>
      <c r="Z43" s="363" t="str">
        <f t="shared" si="7"/>
        <v/>
      </c>
      <c r="AA43" s="347" t="str">
        <f t="shared" si="8"/>
        <v/>
      </c>
      <c r="AC43" s="363" t="str">
        <f t="shared" si="9"/>
        <v/>
      </c>
      <c r="AD43" s="280" t="str">
        <f t="shared" si="10"/>
        <v/>
      </c>
      <c r="AE43" s="280" t="str">
        <f t="shared" si="11"/>
        <v/>
      </c>
      <c r="AF43" s="280" t="str">
        <f t="shared" si="12"/>
        <v/>
      </c>
      <c r="AG43" s="347" t="str">
        <f t="shared" si="13"/>
        <v/>
      </c>
      <c r="AH43" s="359"/>
      <c r="AI43" s="367" t="str">
        <f t="shared" si="14"/>
        <v/>
      </c>
      <c r="AJ43" s="368" t="str">
        <f t="shared" si="15"/>
        <v/>
      </c>
      <c r="AK43" s="361"/>
      <c r="AL43" s="363" t="str">
        <f t="shared" si="16"/>
        <v/>
      </c>
      <c r="AM43" s="280" t="str">
        <f t="shared" si="17"/>
        <v/>
      </c>
      <c r="AN43" s="347" t="str">
        <f t="shared" si="26"/>
        <v/>
      </c>
      <c r="AO43" s="359"/>
      <c r="AP43" s="363" t="str">
        <f t="shared" si="18"/>
        <v/>
      </c>
      <c r="AQ43" s="300" t="str">
        <f t="shared" si="19"/>
        <v/>
      </c>
      <c r="AR43" s="309"/>
      <c r="AS43" s="281" t="e">
        <f t="shared" si="20"/>
        <v>#VALUE!</v>
      </c>
      <c r="AT43" s="276" t="str">
        <f t="shared" si="21"/>
        <v/>
      </c>
      <c r="AU43" s="282" t="e">
        <f t="shared" si="22"/>
        <v>#VALUE!</v>
      </c>
      <c r="AV43" s="341" t="e">
        <f t="shared" si="23"/>
        <v>#VALUE!</v>
      </c>
    </row>
    <row r="44" spans="2:48" ht="18" customHeight="1">
      <c r="B44" s="278"/>
      <c r="C44" s="293"/>
      <c r="D44" s="293"/>
      <c r="E44" s="294"/>
      <c r="F44" s="294"/>
      <c r="G44" s="294"/>
      <c r="H44" s="295" t="str">
        <f t="shared" si="0"/>
        <v/>
      </c>
      <c r="I44" s="296" t="str">
        <f t="shared" si="1"/>
        <v/>
      </c>
      <c r="J44" s="297" t="str">
        <f t="shared" si="24"/>
        <v/>
      </c>
      <c r="K44" s="349"/>
      <c r="L44" s="322"/>
      <c r="M44" s="353" t="str">
        <f t="shared" si="2"/>
        <v/>
      </c>
      <c r="N44" s="298" t="str">
        <f t="shared" si="3"/>
        <v/>
      </c>
      <c r="O44" s="293"/>
      <c r="P44" s="279"/>
      <c r="Q44" s="279"/>
      <c r="R44" s="279"/>
      <c r="S44" s="299"/>
      <c r="T44" s="376" t="str">
        <f t="shared" si="25"/>
        <v/>
      </c>
      <c r="U44" s="372"/>
      <c r="V44" s="308" t="str">
        <f t="shared" si="4"/>
        <v/>
      </c>
      <c r="W44" s="280" t="str">
        <f t="shared" si="5"/>
        <v/>
      </c>
      <c r="X44" s="347" t="str">
        <f t="shared" si="27"/>
        <v/>
      </c>
      <c r="Y44" s="292"/>
      <c r="Z44" s="363" t="str">
        <f t="shared" si="7"/>
        <v/>
      </c>
      <c r="AA44" s="347" t="str">
        <f t="shared" si="8"/>
        <v/>
      </c>
      <c r="AC44" s="363" t="str">
        <f t="shared" si="9"/>
        <v/>
      </c>
      <c r="AD44" s="280" t="str">
        <f t="shared" si="10"/>
        <v/>
      </c>
      <c r="AE44" s="280" t="str">
        <f t="shared" si="11"/>
        <v/>
      </c>
      <c r="AF44" s="280" t="str">
        <f t="shared" si="12"/>
        <v/>
      </c>
      <c r="AG44" s="347" t="str">
        <f t="shared" si="13"/>
        <v/>
      </c>
      <c r="AH44" s="359"/>
      <c r="AI44" s="367" t="str">
        <f t="shared" si="14"/>
        <v/>
      </c>
      <c r="AJ44" s="368" t="str">
        <f t="shared" si="15"/>
        <v/>
      </c>
      <c r="AK44" s="361"/>
      <c r="AL44" s="363" t="str">
        <f t="shared" si="16"/>
        <v/>
      </c>
      <c r="AM44" s="280" t="str">
        <f t="shared" si="17"/>
        <v/>
      </c>
      <c r="AN44" s="347" t="str">
        <f t="shared" si="26"/>
        <v/>
      </c>
      <c r="AO44" s="359"/>
      <c r="AP44" s="363" t="str">
        <f t="shared" si="18"/>
        <v/>
      </c>
      <c r="AQ44" s="300" t="str">
        <f t="shared" si="19"/>
        <v/>
      </c>
      <c r="AR44" s="309"/>
      <c r="AS44" s="281" t="e">
        <f t="shared" si="20"/>
        <v>#VALUE!</v>
      </c>
      <c r="AT44" s="276" t="str">
        <f t="shared" si="21"/>
        <v/>
      </c>
      <c r="AU44" s="282" t="e">
        <f t="shared" si="22"/>
        <v>#VALUE!</v>
      </c>
      <c r="AV44" s="341" t="e">
        <f t="shared" si="23"/>
        <v>#VALUE!</v>
      </c>
    </row>
    <row r="45" spans="2:48" ht="18" customHeight="1">
      <c r="B45" s="278"/>
      <c r="C45" s="293"/>
      <c r="D45" s="293"/>
      <c r="E45" s="294"/>
      <c r="F45" s="294"/>
      <c r="G45" s="294"/>
      <c r="H45" s="295" t="str">
        <f t="shared" si="0"/>
        <v/>
      </c>
      <c r="I45" s="296" t="str">
        <f t="shared" si="1"/>
        <v/>
      </c>
      <c r="J45" s="297" t="str">
        <f t="shared" si="24"/>
        <v/>
      </c>
      <c r="K45" s="349"/>
      <c r="L45" s="322"/>
      <c r="M45" s="353" t="str">
        <f t="shared" si="2"/>
        <v/>
      </c>
      <c r="N45" s="298" t="str">
        <f t="shared" si="3"/>
        <v/>
      </c>
      <c r="O45" s="293"/>
      <c r="P45" s="279"/>
      <c r="Q45" s="279"/>
      <c r="R45" s="279"/>
      <c r="S45" s="299"/>
      <c r="T45" s="376" t="str">
        <f t="shared" si="25"/>
        <v/>
      </c>
      <c r="U45" s="372"/>
      <c r="V45" s="308" t="str">
        <f t="shared" si="4"/>
        <v/>
      </c>
      <c r="W45" s="280" t="str">
        <f t="shared" si="5"/>
        <v/>
      </c>
      <c r="X45" s="347" t="str">
        <f t="shared" si="27"/>
        <v/>
      </c>
      <c r="Y45" s="292"/>
      <c r="Z45" s="363" t="str">
        <f t="shared" si="7"/>
        <v/>
      </c>
      <c r="AA45" s="347" t="str">
        <f t="shared" si="8"/>
        <v/>
      </c>
      <c r="AC45" s="363" t="str">
        <f t="shared" si="9"/>
        <v/>
      </c>
      <c r="AD45" s="280" t="str">
        <f t="shared" si="10"/>
        <v/>
      </c>
      <c r="AE45" s="280" t="str">
        <f t="shared" si="11"/>
        <v/>
      </c>
      <c r="AF45" s="280" t="str">
        <f t="shared" si="12"/>
        <v/>
      </c>
      <c r="AG45" s="347" t="str">
        <f t="shared" si="13"/>
        <v/>
      </c>
      <c r="AH45" s="359"/>
      <c r="AI45" s="367" t="str">
        <f t="shared" si="14"/>
        <v/>
      </c>
      <c r="AJ45" s="368" t="str">
        <f t="shared" si="15"/>
        <v/>
      </c>
      <c r="AK45" s="361"/>
      <c r="AL45" s="363" t="str">
        <f t="shared" si="16"/>
        <v/>
      </c>
      <c r="AM45" s="280" t="str">
        <f t="shared" si="17"/>
        <v/>
      </c>
      <c r="AN45" s="347" t="str">
        <f t="shared" si="26"/>
        <v/>
      </c>
      <c r="AO45" s="359"/>
      <c r="AP45" s="363" t="str">
        <f t="shared" si="18"/>
        <v/>
      </c>
      <c r="AQ45" s="300" t="str">
        <f t="shared" si="19"/>
        <v/>
      </c>
      <c r="AR45" s="309"/>
      <c r="AS45" s="281" t="e">
        <f t="shared" si="20"/>
        <v>#VALUE!</v>
      </c>
      <c r="AT45" s="276" t="str">
        <f t="shared" si="21"/>
        <v/>
      </c>
      <c r="AU45" s="282" t="e">
        <f t="shared" si="22"/>
        <v>#VALUE!</v>
      </c>
      <c r="AV45" s="341" t="e">
        <f t="shared" si="23"/>
        <v>#VALUE!</v>
      </c>
    </row>
    <row r="46" spans="2:48" ht="18" customHeight="1">
      <c r="B46" s="278"/>
      <c r="C46" s="293"/>
      <c r="D46" s="293"/>
      <c r="E46" s="294"/>
      <c r="F46" s="294"/>
      <c r="G46" s="294"/>
      <c r="H46" s="295" t="str">
        <f t="shared" si="0"/>
        <v/>
      </c>
      <c r="I46" s="296" t="str">
        <f t="shared" si="1"/>
        <v/>
      </c>
      <c r="J46" s="297" t="str">
        <f t="shared" si="24"/>
        <v/>
      </c>
      <c r="K46" s="349"/>
      <c r="L46" s="322"/>
      <c r="M46" s="353" t="str">
        <f t="shared" si="2"/>
        <v/>
      </c>
      <c r="N46" s="298" t="str">
        <f t="shared" si="3"/>
        <v/>
      </c>
      <c r="O46" s="293"/>
      <c r="P46" s="279"/>
      <c r="Q46" s="279"/>
      <c r="R46" s="279"/>
      <c r="S46" s="299"/>
      <c r="T46" s="376" t="str">
        <f t="shared" si="25"/>
        <v/>
      </c>
      <c r="U46" s="372"/>
      <c r="V46" s="308" t="str">
        <f t="shared" si="4"/>
        <v/>
      </c>
      <c r="W46" s="280" t="str">
        <f t="shared" si="5"/>
        <v/>
      </c>
      <c r="X46" s="347" t="str">
        <f t="shared" si="27"/>
        <v/>
      </c>
      <c r="Y46" s="292"/>
      <c r="Z46" s="363" t="str">
        <f t="shared" si="7"/>
        <v/>
      </c>
      <c r="AA46" s="347" t="str">
        <f t="shared" si="8"/>
        <v/>
      </c>
      <c r="AC46" s="363" t="str">
        <f t="shared" si="9"/>
        <v/>
      </c>
      <c r="AD46" s="280" t="str">
        <f t="shared" si="10"/>
        <v/>
      </c>
      <c r="AE46" s="280" t="str">
        <f t="shared" si="11"/>
        <v/>
      </c>
      <c r="AF46" s="280" t="str">
        <f t="shared" si="12"/>
        <v/>
      </c>
      <c r="AG46" s="347" t="str">
        <f t="shared" si="13"/>
        <v/>
      </c>
      <c r="AH46" s="359"/>
      <c r="AI46" s="367" t="str">
        <f t="shared" si="14"/>
        <v/>
      </c>
      <c r="AJ46" s="368" t="str">
        <f t="shared" si="15"/>
        <v/>
      </c>
      <c r="AK46" s="361"/>
      <c r="AL46" s="363" t="str">
        <f t="shared" si="16"/>
        <v/>
      </c>
      <c r="AM46" s="280" t="str">
        <f t="shared" si="17"/>
        <v/>
      </c>
      <c r="AN46" s="347" t="str">
        <f t="shared" si="26"/>
        <v/>
      </c>
      <c r="AO46" s="359"/>
      <c r="AP46" s="363" t="str">
        <f t="shared" si="18"/>
        <v/>
      </c>
      <c r="AQ46" s="300" t="str">
        <f t="shared" si="19"/>
        <v/>
      </c>
      <c r="AR46" s="309"/>
      <c r="AS46" s="281" t="e">
        <f t="shared" si="20"/>
        <v>#VALUE!</v>
      </c>
      <c r="AT46" s="276" t="str">
        <f t="shared" si="21"/>
        <v/>
      </c>
      <c r="AU46" s="282" t="e">
        <f t="shared" si="22"/>
        <v>#VALUE!</v>
      </c>
      <c r="AV46" s="341" t="e">
        <f t="shared" si="23"/>
        <v>#VALUE!</v>
      </c>
    </row>
    <row r="47" spans="2:48" ht="18" customHeight="1">
      <c r="B47" s="278"/>
      <c r="C47" s="293"/>
      <c r="D47" s="293"/>
      <c r="E47" s="294"/>
      <c r="F47" s="294"/>
      <c r="G47" s="294"/>
      <c r="H47" s="295" t="str">
        <f t="shared" si="0"/>
        <v/>
      </c>
      <c r="I47" s="296" t="str">
        <f t="shared" si="1"/>
        <v/>
      </c>
      <c r="J47" s="297" t="str">
        <f t="shared" si="24"/>
        <v/>
      </c>
      <c r="K47" s="349"/>
      <c r="L47" s="322"/>
      <c r="M47" s="353" t="str">
        <f t="shared" si="2"/>
        <v/>
      </c>
      <c r="N47" s="298" t="str">
        <f t="shared" si="3"/>
        <v/>
      </c>
      <c r="O47" s="293"/>
      <c r="P47" s="279"/>
      <c r="Q47" s="279"/>
      <c r="R47" s="279"/>
      <c r="S47" s="299"/>
      <c r="T47" s="376" t="str">
        <f t="shared" si="25"/>
        <v/>
      </c>
      <c r="U47" s="372"/>
      <c r="V47" s="308" t="str">
        <f t="shared" si="4"/>
        <v/>
      </c>
      <c r="W47" s="280" t="str">
        <f t="shared" si="5"/>
        <v/>
      </c>
      <c r="X47" s="347" t="str">
        <f t="shared" si="27"/>
        <v/>
      </c>
      <c r="Y47" s="292"/>
      <c r="Z47" s="363" t="str">
        <f t="shared" si="7"/>
        <v/>
      </c>
      <c r="AA47" s="347" t="str">
        <f t="shared" si="8"/>
        <v/>
      </c>
      <c r="AC47" s="363" t="str">
        <f t="shared" si="9"/>
        <v/>
      </c>
      <c r="AD47" s="280" t="str">
        <f t="shared" si="10"/>
        <v/>
      </c>
      <c r="AE47" s="280" t="str">
        <f t="shared" si="11"/>
        <v/>
      </c>
      <c r="AF47" s="280" t="str">
        <f t="shared" si="12"/>
        <v/>
      </c>
      <c r="AG47" s="347" t="str">
        <f t="shared" si="13"/>
        <v/>
      </c>
      <c r="AH47" s="359"/>
      <c r="AI47" s="367" t="str">
        <f t="shared" si="14"/>
        <v/>
      </c>
      <c r="AJ47" s="368" t="str">
        <f t="shared" si="15"/>
        <v/>
      </c>
      <c r="AK47" s="361"/>
      <c r="AL47" s="363" t="str">
        <f t="shared" si="16"/>
        <v/>
      </c>
      <c r="AM47" s="280" t="str">
        <f t="shared" si="17"/>
        <v/>
      </c>
      <c r="AN47" s="347" t="str">
        <f t="shared" si="26"/>
        <v/>
      </c>
      <c r="AO47" s="359"/>
      <c r="AP47" s="363" t="str">
        <f t="shared" si="18"/>
        <v/>
      </c>
      <c r="AQ47" s="300" t="str">
        <f t="shared" si="19"/>
        <v/>
      </c>
      <c r="AR47" s="309"/>
      <c r="AS47" s="281" t="e">
        <f t="shared" si="20"/>
        <v>#VALUE!</v>
      </c>
      <c r="AT47" s="276" t="str">
        <f t="shared" si="21"/>
        <v/>
      </c>
      <c r="AU47" s="282" t="e">
        <f t="shared" si="22"/>
        <v>#VALUE!</v>
      </c>
      <c r="AV47" s="341" t="e">
        <f t="shared" si="23"/>
        <v>#VALUE!</v>
      </c>
    </row>
    <row r="48" spans="2:48" ht="18" customHeight="1">
      <c r="B48" s="278"/>
      <c r="C48" s="293"/>
      <c r="D48" s="293"/>
      <c r="E48" s="294"/>
      <c r="F48" s="294"/>
      <c r="G48" s="294"/>
      <c r="H48" s="295" t="str">
        <f t="shared" si="0"/>
        <v/>
      </c>
      <c r="I48" s="296" t="str">
        <f t="shared" si="1"/>
        <v/>
      </c>
      <c r="J48" s="297" t="str">
        <f t="shared" si="24"/>
        <v/>
      </c>
      <c r="K48" s="349"/>
      <c r="L48" s="322"/>
      <c r="M48" s="353" t="str">
        <f t="shared" si="2"/>
        <v/>
      </c>
      <c r="N48" s="298" t="str">
        <f t="shared" si="3"/>
        <v/>
      </c>
      <c r="O48" s="293"/>
      <c r="P48" s="279"/>
      <c r="Q48" s="279"/>
      <c r="R48" s="279"/>
      <c r="S48" s="299"/>
      <c r="T48" s="376" t="str">
        <f t="shared" si="25"/>
        <v/>
      </c>
      <c r="U48" s="372"/>
      <c r="V48" s="308" t="str">
        <f t="shared" si="4"/>
        <v/>
      </c>
      <c r="W48" s="280" t="str">
        <f t="shared" si="5"/>
        <v/>
      </c>
      <c r="X48" s="347" t="str">
        <f t="shared" si="27"/>
        <v/>
      </c>
      <c r="Y48" s="292"/>
      <c r="Z48" s="363" t="str">
        <f t="shared" si="7"/>
        <v/>
      </c>
      <c r="AA48" s="347" t="str">
        <f t="shared" si="8"/>
        <v/>
      </c>
      <c r="AC48" s="363" t="str">
        <f t="shared" si="9"/>
        <v/>
      </c>
      <c r="AD48" s="280" t="str">
        <f t="shared" si="10"/>
        <v/>
      </c>
      <c r="AE48" s="280" t="str">
        <f t="shared" si="11"/>
        <v/>
      </c>
      <c r="AF48" s="280" t="str">
        <f t="shared" si="12"/>
        <v/>
      </c>
      <c r="AG48" s="347" t="str">
        <f t="shared" si="13"/>
        <v/>
      </c>
      <c r="AH48" s="359"/>
      <c r="AI48" s="367" t="str">
        <f t="shared" si="14"/>
        <v/>
      </c>
      <c r="AJ48" s="368" t="str">
        <f t="shared" si="15"/>
        <v/>
      </c>
      <c r="AK48" s="361"/>
      <c r="AL48" s="363" t="str">
        <f t="shared" si="16"/>
        <v/>
      </c>
      <c r="AM48" s="280" t="str">
        <f t="shared" si="17"/>
        <v/>
      </c>
      <c r="AN48" s="347" t="str">
        <f t="shared" si="26"/>
        <v/>
      </c>
      <c r="AO48" s="359"/>
      <c r="AP48" s="363" t="str">
        <f t="shared" si="18"/>
        <v/>
      </c>
      <c r="AQ48" s="300" t="str">
        <f t="shared" si="19"/>
        <v/>
      </c>
      <c r="AR48" s="309"/>
      <c r="AS48" s="281" t="e">
        <f t="shared" si="20"/>
        <v>#VALUE!</v>
      </c>
      <c r="AT48" s="276" t="str">
        <f t="shared" si="21"/>
        <v/>
      </c>
      <c r="AU48" s="282" t="e">
        <f t="shared" si="22"/>
        <v>#VALUE!</v>
      </c>
      <c r="AV48" s="341" t="e">
        <f t="shared" si="23"/>
        <v>#VALUE!</v>
      </c>
    </row>
    <row r="49" spans="2:48" ht="18" customHeight="1">
      <c r="B49" s="278"/>
      <c r="C49" s="293"/>
      <c r="D49" s="293"/>
      <c r="E49" s="294"/>
      <c r="F49" s="294"/>
      <c r="G49" s="294"/>
      <c r="H49" s="295" t="str">
        <f t="shared" si="0"/>
        <v/>
      </c>
      <c r="I49" s="296" t="str">
        <f t="shared" si="1"/>
        <v/>
      </c>
      <c r="J49" s="297" t="str">
        <f t="shared" si="24"/>
        <v/>
      </c>
      <c r="K49" s="349"/>
      <c r="L49" s="322"/>
      <c r="M49" s="353" t="str">
        <f t="shared" si="2"/>
        <v/>
      </c>
      <c r="N49" s="298" t="str">
        <f t="shared" si="3"/>
        <v/>
      </c>
      <c r="O49" s="293"/>
      <c r="P49" s="279"/>
      <c r="Q49" s="279"/>
      <c r="R49" s="279"/>
      <c r="S49" s="299"/>
      <c r="T49" s="376" t="str">
        <f t="shared" si="25"/>
        <v/>
      </c>
      <c r="U49" s="372"/>
      <c r="V49" s="308" t="str">
        <f t="shared" si="4"/>
        <v/>
      </c>
      <c r="W49" s="280" t="str">
        <f t="shared" si="5"/>
        <v/>
      </c>
      <c r="X49" s="347" t="str">
        <f t="shared" si="27"/>
        <v/>
      </c>
      <c r="Y49" s="292"/>
      <c r="Z49" s="363" t="str">
        <f t="shared" si="7"/>
        <v/>
      </c>
      <c r="AA49" s="347" t="str">
        <f t="shared" si="8"/>
        <v/>
      </c>
      <c r="AC49" s="363" t="str">
        <f t="shared" si="9"/>
        <v/>
      </c>
      <c r="AD49" s="280" t="str">
        <f t="shared" si="10"/>
        <v/>
      </c>
      <c r="AE49" s="280" t="str">
        <f t="shared" si="11"/>
        <v/>
      </c>
      <c r="AF49" s="280" t="str">
        <f t="shared" si="12"/>
        <v/>
      </c>
      <c r="AG49" s="347" t="str">
        <f t="shared" si="13"/>
        <v/>
      </c>
      <c r="AH49" s="359"/>
      <c r="AI49" s="367" t="str">
        <f t="shared" si="14"/>
        <v/>
      </c>
      <c r="AJ49" s="368" t="str">
        <f t="shared" si="15"/>
        <v/>
      </c>
      <c r="AK49" s="361"/>
      <c r="AL49" s="363" t="str">
        <f t="shared" si="16"/>
        <v/>
      </c>
      <c r="AM49" s="280" t="str">
        <f t="shared" si="17"/>
        <v/>
      </c>
      <c r="AN49" s="347" t="str">
        <f t="shared" si="26"/>
        <v/>
      </c>
      <c r="AO49" s="359"/>
      <c r="AP49" s="363" t="str">
        <f t="shared" si="18"/>
        <v/>
      </c>
      <c r="AQ49" s="300" t="str">
        <f t="shared" si="19"/>
        <v/>
      </c>
      <c r="AR49" s="309"/>
      <c r="AS49" s="281" t="e">
        <f t="shared" si="20"/>
        <v>#VALUE!</v>
      </c>
      <c r="AT49" s="276" t="str">
        <f t="shared" si="21"/>
        <v/>
      </c>
      <c r="AU49" s="282" t="e">
        <f t="shared" si="22"/>
        <v>#VALUE!</v>
      </c>
      <c r="AV49" s="341" t="e">
        <f t="shared" si="23"/>
        <v>#VALUE!</v>
      </c>
    </row>
    <row r="50" spans="2:48" ht="18" customHeight="1">
      <c r="B50" s="278"/>
      <c r="C50" s="293"/>
      <c r="D50" s="293"/>
      <c r="E50" s="294"/>
      <c r="F50" s="294"/>
      <c r="G50" s="294"/>
      <c r="H50" s="295" t="str">
        <f t="shared" si="0"/>
        <v/>
      </c>
      <c r="I50" s="296" t="str">
        <f t="shared" si="1"/>
        <v/>
      </c>
      <c r="J50" s="297" t="str">
        <f t="shared" si="24"/>
        <v/>
      </c>
      <c r="K50" s="349"/>
      <c r="L50" s="322"/>
      <c r="M50" s="353" t="str">
        <f t="shared" si="2"/>
        <v/>
      </c>
      <c r="N50" s="298" t="str">
        <f t="shared" si="3"/>
        <v/>
      </c>
      <c r="O50" s="293"/>
      <c r="P50" s="279"/>
      <c r="Q50" s="279"/>
      <c r="R50" s="279"/>
      <c r="S50" s="299"/>
      <c r="T50" s="376" t="str">
        <f t="shared" si="25"/>
        <v/>
      </c>
      <c r="U50" s="372"/>
      <c r="V50" s="308" t="str">
        <f t="shared" si="4"/>
        <v/>
      </c>
      <c r="W50" s="280" t="str">
        <f t="shared" si="5"/>
        <v/>
      </c>
      <c r="X50" s="347" t="str">
        <f t="shared" si="27"/>
        <v/>
      </c>
      <c r="Y50" s="292"/>
      <c r="Z50" s="363" t="str">
        <f t="shared" si="7"/>
        <v/>
      </c>
      <c r="AA50" s="347" t="str">
        <f t="shared" si="8"/>
        <v/>
      </c>
      <c r="AC50" s="363" t="str">
        <f t="shared" si="9"/>
        <v/>
      </c>
      <c r="AD50" s="280" t="str">
        <f t="shared" si="10"/>
        <v/>
      </c>
      <c r="AE50" s="280" t="str">
        <f t="shared" si="11"/>
        <v/>
      </c>
      <c r="AF50" s="280" t="str">
        <f t="shared" si="12"/>
        <v/>
      </c>
      <c r="AG50" s="347" t="str">
        <f t="shared" si="13"/>
        <v/>
      </c>
      <c r="AH50" s="359"/>
      <c r="AI50" s="367" t="str">
        <f t="shared" si="14"/>
        <v/>
      </c>
      <c r="AJ50" s="368" t="str">
        <f t="shared" si="15"/>
        <v/>
      </c>
      <c r="AK50" s="361"/>
      <c r="AL50" s="363" t="str">
        <f t="shared" si="16"/>
        <v/>
      </c>
      <c r="AM50" s="280" t="str">
        <f t="shared" si="17"/>
        <v/>
      </c>
      <c r="AN50" s="347" t="str">
        <f t="shared" si="26"/>
        <v/>
      </c>
      <c r="AO50" s="359"/>
      <c r="AP50" s="363" t="str">
        <f t="shared" si="18"/>
        <v/>
      </c>
      <c r="AQ50" s="300" t="str">
        <f t="shared" si="19"/>
        <v/>
      </c>
      <c r="AR50" s="309"/>
      <c r="AS50" s="281" t="e">
        <f t="shared" si="20"/>
        <v>#VALUE!</v>
      </c>
      <c r="AT50" s="276" t="str">
        <f t="shared" si="21"/>
        <v/>
      </c>
      <c r="AU50" s="282" t="e">
        <f t="shared" si="22"/>
        <v>#VALUE!</v>
      </c>
      <c r="AV50" s="341" t="e">
        <f t="shared" si="23"/>
        <v>#VALUE!</v>
      </c>
    </row>
    <row r="51" spans="2:48" ht="18" customHeight="1">
      <c r="B51" s="278"/>
      <c r="C51" s="293"/>
      <c r="D51" s="293"/>
      <c r="E51" s="294"/>
      <c r="F51" s="294"/>
      <c r="G51" s="294"/>
      <c r="H51" s="295" t="str">
        <f t="shared" si="0"/>
        <v/>
      </c>
      <c r="I51" s="296" t="str">
        <f t="shared" si="1"/>
        <v/>
      </c>
      <c r="J51" s="297" t="str">
        <f t="shared" si="24"/>
        <v/>
      </c>
      <c r="K51" s="349"/>
      <c r="L51" s="322"/>
      <c r="M51" s="353" t="str">
        <f t="shared" si="2"/>
        <v/>
      </c>
      <c r="N51" s="298" t="str">
        <f t="shared" si="3"/>
        <v/>
      </c>
      <c r="O51" s="293"/>
      <c r="P51" s="279"/>
      <c r="Q51" s="279"/>
      <c r="R51" s="279"/>
      <c r="S51" s="299"/>
      <c r="T51" s="376" t="str">
        <f t="shared" si="25"/>
        <v/>
      </c>
      <c r="U51" s="372"/>
      <c r="V51" s="308" t="str">
        <f t="shared" si="4"/>
        <v/>
      </c>
      <c r="W51" s="280" t="str">
        <f t="shared" si="5"/>
        <v/>
      </c>
      <c r="X51" s="347" t="str">
        <f t="shared" si="27"/>
        <v/>
      </c>
      <c r="Y51" s="292"/>
      <c r="Z51" s="363" t="str">
        <f t="shared" si="7"/>
        <v/>
      </c>
      <c r="AA51" s="347" t="str">
        <f t="shared" si="8"/>
        <v/>
      </c>
      <c r="AC51" s="363" t="str">
        <f t="shared" si="9"/>
        <v/>
      </c>
      <c r="AD51" s="280" t="str">
        <f t="shared" si="10"/>
        <v/>
      </c>
      <c r="AE51" s="280" t="str">
        <f t="shared" si="11"/>
        <v/>
      </c>
      <c r="AF51" s="280" t="str">
        <f t="shared" si="12"/>
        <v/>
      </c>
      <c r="AG51" s="347" t="str">
        <f t="shared" si="13"/>
        <v/>
      </c>
      <c r="AH51" s="359"/>
      <c r="AI51" s="367" t="str">
        <f t="shared" si="14"/>
        <v/>
      </c>
      <c r="AJ51" s="368" t="str">
        <f t="shared" si="15"/>
        <v/>
      </c>
      <c r="AK51" s="361"/>
      <c r="AL51" s="363" t="str">
        <f t="shared" si="16"/>
        <v/>
      </c>
      <c r="AM51" s="280" t="str">
        <f t="shared" si="17"/>
        <v/>
      </c>
      <c r="AN51" s="347" t="str">
        <f t="shared" si="26"/>
        <v/>
      </c>
      <c r="AO51" s="359"/>
      <c r="AP51" s="363" t="str">
        <f t="shared" si="18"/>
        <v/>
      </c>
      <c r="AQ51" s="300" t="str">
        <f t="shared" si="19"/>
        <v/>
      </c>
      <c r="AR51" s="309"/>
      <c r="AS51" s="281" t="e">
        <f t="shared" si="20"/>
        <v>#VALUE!</v>
      </c>
      <c r="AT51" s="276" t="str">
        <f t="shared" si="21"/>
        <v/>
      </c>
      <c r="AU51" s="282" t="e">
        <f t="shared" si="22"/>
        <v>#VALUE!</v>
      </c>
      <c r="AV51" s="341" t="e">
        <f t="shared" si="23"/>
        <v>#VALUE!</v>
      </c>
    </row>
    <row r="52" spans="2:48" ht="18" customHeight="1">
      <c r="B52" s="278"/>
      <c r="C52" s="293"/>
      <c r="D52" s="293"/>
      <c r="E52" s="294"/>
      <c r="F52" s="294"/>
      <c r="G52" s="294"/>
      <c r="H52" s="295" t="str">
        <f t="shared" si="0"/>
        <v/>
      </c>
      <c r="I52" s="296" t="str">
        <f t="shared" si="1"/>
        <v/>
      </c>
      <c r="J52" s="297" t="str">
        <f t="shared" si="24"/>
        <v/>
      </c>
      <c r="K52" s="349"/>
      <c r="L52" s="322"/>
      <c r="M52" s="353" t="str">
        <f t="shared" si="2"/>
        <v/>
      </c>
      <c r="N52" s="298" t="str">
        <f t="shared" si="3"/>
        <v/>
      </c>
      <c r="O52" s="293"/>
      <c r="P52" s="279"/>
      <c r="Q52" s="279"/>
      <c r="R52" s="279"/>
      <c r="S52" s="299"/>
      <c r="T52" s="376" t="str">
        <f t="shared" si="25"/>
        <v/>
      </c>
      <c r="U52" s="372"/>
      <c r="V52" s="308" t="str">
        <f t="shared" si="4"/>
        <v/>
      </c>
      <c r="W52" s="280" t="str">
        <f t="shared" si="5"/>
        <v/>
      </c>
      <c r="X52" s="347" t="str">
        <f t="shared" si="27"/>
        <v/>
      </c>
      <c r="Y52" s="292"/>
      <c r="Z52" s="363" t="str">
        <f t="shared" si="7"/>
        <v/>
      </c>
      <c r="AA52" s="347" t="str">
        <f t="shared" si="8"/>
        <v/>
      </c>
      <c r="AC52" s="363" t="str">
        <f t="shared" si="9"/>
        <v/>
      </c>
      <c r="AD52" s="280" t="str">
        <f t="shared" si="10"/>
        <v/>
      </c>
      <c r="AE52" s="280" t="str">
        <f t="shared" si="11"/>
        <v/>
      </c>
      <c r="AF52" s="280" t="str">
        <f t="shared" si="12"/>
        <v/>
      </c>
      <c r="AG52" s="347" t="str">
        <f t="shared" si="13"/>
        <v/>
      </c>
      <c r="AH52" s="359"/>
      <c r="AI52" s="367" t="str">
        <f t="shared" si="14"/>
        <v/>
      </c>
      <c r="AJ52" s="368" t="str">
        <f t="shared" si="15"/>
        <v/>
      </c>
      <c r="AK52" s="361"/>
      <c r="AL52" s="363" t="str">
        <f t="shared" si="16"/>
        <v/>
      </c>
      <c r="AM52" s="280" t="str">
        <f t="shared" si="17"/>
        <v/>
      </c>
      <c r="AN52" s="347" t="str">
        <f t="shared" si="26"/>
        <v/>
      </c>
      <c r="AO52" s="359"/>
      <c r="AP52" s="363" t="str">
        <f t="shared" si="18"/>
        <v/>
      </c>
      <c r="AQ52" s="300" t="str">
        <f t="shared" si="19"/>
        <v/>
      </c>
      <c r="AR52" s="309"/>
      <c r="AS52" s="281" t="e">
        <f t="shared" si="20"/>
        <v>#VALUE!</v>
      </c>
      <c r="AT52" s="276" t="str">
        <f t="shared" si="21"/>
        <v/>
      </c>
      <c r="AU52" s="282" t="e">
        <f t="shared" si="22"/>
        <v>#VALUE!</v>
      </c>
      <c r="AV52" s="341" t="e">
        <f t="shared" si="23"/>
        <v>#VALUE!</v>
      </c>
    </row>
    <row r="53" spans="2:48" ht="18" customHeight="1">
      <c r="B53" s="278"/>
      <c r="C53" s="293"/>
      <c r="D53" s="293"/>
      <c r="E53" s="294"/>
      <c r="F53" s="294"/>
      <c r="G53" s="294"/>
      <c r="H53" s="295" t="str">
        <f t="shared" si="0"/>
        <v/>
      </c>
      <c r="I53" s="296" t="str">
        <f t="shared" si="1"/>
        <v/>
      </c>
      <c r="J53" s="297" t="str">
        <f t="shared" si="24"/>
        <v/>
      </c>
      <c r="K53" s="349"/>
      <c r="L53" s="322"/>
      <c r="M53" s="353" t="str">
        <f t="shared" si="2"/>
        <v/>
      </c>
      <c r="N53" s="298" t="str">
        <f t="shared" si="3"/>
        <v/>
      </c>
      <c r="O53" s="293"/>
      <c r="P53" s="279"/>
      <c r="Q53" s="279"/>
      <c r="R53" s="279"/>
      <c r="S53" s="299"/>
      <c r="T53" s="376" t="str">
        <f t="shared" si="25"/>
        <v/>
      </c>
      <c r="U53" s="372"/>
      <c r="V53" s="308" t="str">
        <f t="shared" si="4"/>
        <v/>
      </c>
      <c r="W53" s="280" t="str">
        <f t="shared" si="5"/>
        <v/>
      </c>
      <c r="X53" s="347" t="str">
        <f t="shared" si="27"/>
        <v/>
      </c>
      <c r="Y53" s="292"/>
      <c r="Z53" s="363" t="str">
        <f t="shared" si="7"/>
        <v/>
      </c>
      <c r="AA53" s="347" t="str">
        <f t="shared" si="8"/>
        <v/>
      </c>
      <c r="AC53" s="363" t="str">
        <f t="shared" si="9"/>
        <v/>
      </c>
      <c r="AD53" s="280" t="str">
        <f t="shared" si="10"/>
        <v/>
      </c>
      <c r="AE53" s="280" t="str">
        <f t="shared" si="11"/>
        <v/>
      </c>
      <c r="AF53" s="280" t="str">
        <f t="shared" si="12"/>
        <v/>
      </c>
      <c r="AG53" s="347" t="str">
        <f t="shared" si="13"/>
        <v/>
      </c>
      <c r="AH53" s="359"/>
      <c r="AI53" s="367" t="str">
        <f t="shared" si="14"/>
        <v/>
      </c>
      <c r="AJ53" s="368" t="str">
        <f t="shared" si="15"/>
        <v/>
      </c>
      <c r="AK53" s="361"/>
      <c r="AL53" s="363" t="str">
        <f t="shared" si="16"/>
        <v/>
      </c>
      <c r="AM53" s="280" t="str">
        <f t="shared" si="17"/>
        <v/>
      </c>
      <c r="AN53" s="347" t="str">
        <f t="shared" si="26"/>
        <v/>
      </c>
      <c r="AO53" s="359"/>
      <c r="AP53" s="363" t="str">
        <f t="shared" si="18"/>
        <v/>
      </c>
      <c r="AQ53" s="300" t="str">
        <f t="shared" si="19"/>
        <v/>
      </c>
      <c r="AR53" s="309"/>
      <c r="AS53" s="281" t="e">
        <f t="shared" si="20"/>
        <v>#VALUE!</v>
      </c>
      <c r="AT53" s="276" t="str">
        <f t="shared" si="21"/>
        <v/>
      </c>
      <c r="AU53" s="282" t="e">
        <f t="shared" si="22"/>
        <v>#VALUE!</v>
      </c>
      <c r="AV53" s="341" t="e">
        <f t="shared" si="23"/>
        <v>#VALUE!</v>
      </c>
    </row>
    <row r="54" spans="2:48" ht="18" customHeight="1">
      <c r="B54" s="278"/>
      <c r="C54" s="293"/>
      <c r="D54" s="293"/>
      <c r="E54" s="294"/>
      <c r="F54" s="294"/>
      <c r="G54" s="294"/>
      <c r="H54" s="295" t="str">
        <f t="shared" si="0"/>
        <v/>
      </c>
      <c r="I54" s="296" t="str">
        <f t="shared" si="1"/>
        <v/>
      </c>
      <c r="J54" s="297" t="str">
        <f t="shared" si="24"/>
        <v/>
      </c>
      <c r="K54" s="349"/>
      <c r="L54" s="322"/>
      <c r="M54" s="353" t="str">
        <f t="shared" si="2"/>
        <v/>
      </c>
      <c r="N54" s="298" t="str">
        <f t="shared" si="3"/>
        <v/>
      </c>
      <c r="O54" s="293"/>
      <c r="P54" s="279"/>
      <c r="Q54" s="279"/>
      <c r="R54" s="279"/>
      <c r="S54" s="299"/>
      <c r="T54" s="376" t="str">
        <f t="shared" si="25"/>
        <v/>
      </c>
      <c r="U54" s="372"/>
      <c r="V54" s="308" t="str">
        <f t="shared" si="4"/>
        <v/>
      </c>
      <c r="W54" s="280" t="str">
        <f t="shared" si="5"/>
        <v/>
      </c>
      <c r="X54" s="347" t="str">
        <f t="shared" si="27"/>
        <v/>
      </c>
      <c r="Y54" s="292"/>
      <c r="Z54" s="363" t="str">
        <f t="shared" si="7"/>
        <v/>
      </c>
      <c r="AA54" s="347" t="str">
        <f t="shared" si="8"/>
        <v/>
      </c>
      <c r="AC54" s="363" t="str">
        <f t="shared" si="9"/>
        <v/>
      </c>
      <c r="AD54" s="280" t="str">
        <f t="shared" si="10"/>
        <v/>
      </c>
      <c r="AE54" s="280" t="str">
        <f t="shared" si="11"/>
        <v/>
      </c>
      <c r="AF54" s="280" t="str">
        <f t="shared" si="12"/>
        <v/>
      </c>
      <c r="AG54" s="347" t="str">
        <f t="shared" si="13"/>
        <v/>
      </c>
      <c r="AH54" s="359"/>
      <c r="AI54" s="367" t="str">
        <f t="shared" si="14"/>
        <v/>
      </c>
      <c r="AJ54" s="368" t="str">
        <f t="shared" si="15"/>
        <v/>
      </c>
      <c r="AK54" s="361"/>
      <c r="AL54" s="363" t="str">
        <f t="shared" si="16"/>
        <v/>
      </c>
      <c r="AM54" s="280" t="str">
        <f t="shared" si="17"/>
        <v/>
      </c>
      <c r="AN54" s="347" t="str">
        <f t="shared" si="26"/>
        <v/>
      </c>
      <c r="AO54" s="359"/>
      <c r="AP54" s="363" t="str">
        <f t="shared" si="18"/>
        <v/>
      </c>
      <c r="AQ54" s="300" t="str">
        <f t="shared" si="19"/>
        <v/>
      </c>
      <c r="AR54" s="309"/>
      <c r="AS54" s="281" t="e">
        <f t="shared" si="20"/>
        <v>#VALUE!</v>
      </c>
      <c r="AT54" s="276" t="str">
        <f t="shared" si="21"/>
        <v/>
      </c>
      <c r="AU54" s="282" t="e">
        <f t="shared" si="22"/>
        <v>#VALUE!</v>
      </c>
      <c r="AV54" s="341" t="e">
        <f t="shared" si="23"/>
        <v>#VALUE!</v>
      </c>
    </row>
    <row r="55" spans="2:48" ht="18" customHeight="1">
      <c r="B55" s="278"/>
      <c r="C55" s="293"/>
      <c r="D55" s="293"/>
      <c r="E55" s="294"/>
      <c r="F55" s="294"/>
      <c r="G55" s="294"/>
      <c r="H55" s="295" t="str">
        <f t="shared" si="0"/>
        <v/>
      </c>
      <c r="I55" s="296" t="str">
        <f t="shared" si="1"/>
        <v/>
      </c>
      <c r="J55" s="297" t="str">
        <f t="shared" si="24"/>
        <v/>
      </c>
      <c r="K55" s="349"/>
      <c r="L55" s="322"/>
      <c r="M55" s="353" t="str">
        <f t="shared" si="2"/>
        <v/>
      </c>
      <c r="N55" s="298" t="str">
        <f t="shared" si="3"/>
        <v/>
      </c>
      <c r="O55" s="293"/>
      <c r="P55" s="279"/>
      <c r="Q55" s="279"/>
      <c r="R55" s="279"/>
      <c r="S55" s="299"/>
      <c r="T55" s="376" t="str">
        <f t="shared" si="25"/>
        <v/>
      </c>
      <c r="U55" s="372"/>
      <c r="V55" s="308" t="str">
        <f t="shared" si="4"/>
        <v/>
      </c>
      <c r="W55" s="280" t="str">
        <f t="shared" si="5"/>
        <v/>
      </c>
      <c r="X55" s="347" t="str">
        <f t="shared" si="27"/>
        <v/>
      </c>
      <c r="Y55" s="292"/>
      <c r="Z55" s="363" t="str">
        <f t="shared" si="7"/>
        <v/>
      </c>
      <c r="AA55" s="347" t="str">
        <f t="shared" si="8"/>
        <v/>
      </c>
      <c r="AC55" s="363" t="str">
        <f t="shared" si="9"/>
        <v/>
      </c>
      <c r="AD55" s="280" t="str">
        <f t="shared" si="10"/>
        <v/>
      </c>
      <c r="AE55" s="280" t="str">
        <f t="shared" si="11"/>
        <v/>
      </c>
      <c r="AF55" s="280" t="str">
        <f t="shared" si="12"/>
        <v/>
      </c>
      <c r="AG55" s="347" t="str">
        <f t="shared" si="13"/>
        <v/>
      </c>
      <c r="AH55" s="359"/>
      <c r="AI55" s="367" t="str">
        <f t="shared" si="14"/>
        <v/>
      </c>
      <c r="AJ55" s="368" t="str">
        <f t="shared" si="15"/>
        <v/>
      </c>
      <c r="AK55" s="361"/>
      <c r="AL55" s="363" t="str">
        <f t="shared" si="16"/>
        <v/>
      </c>
      <c r="AM55" s="280" t="str">
        <f t="shared" si="17"/>
        <v/>
      </c>
      <c r="AN55" s="347" t="str">
        <f t="shared" si="26"/>
        <v/>
      </c>
      <c r="AO55" s="359"/>
      <c r="AP55" s="363" t="str">
        <f t="shared" si="18"/>
        <v/>
      </c>
      <c r="AQ55" s="300" t="str">
        <f t="shared" si="19"/>
        <v/>
      </c>
      <c r="AR55" s="309"/>
      <c r="AS55" s="281" t="e">
        <f t="shared" si="20"/>
        <v>#VALUE!</v>
      </c>
      <c r="AT55" s="276" t="str">
        <f t="shared" si="21"/>
        <v/>
      </c>
      <c r="AU55" s="282" t="e">
        <f t="shared" si="22"/>
        <v>#VALUE!</v>
      </c>
      <c r="AV55" s="341" t="e">
        <f t="shared" si="23"/>
        <v>#VALUE!</v>
      </c>
    </row>
    <row r="56" spans="2:48" ht="18" customHeight="1">
      <c r="B56" s="278"/>
      <c r="C56" s="293"/>
      <c r="D56" s="293"/>
      <c r="E56" s="294"/>
      <c r="F56" s="294"/>
      <c r="G56" s="294"/>
      <c r="H56" s="295" t="str">
        <f t="shared" si="0"/>
        <v/>
      </c>
      <c r="I56" s="296" t="str">
        <f t="shared" si="1"/>
        <v/>
      </c>
      <c r="J56" s="297" t="str">
        <f t="shared" si="24"/>
        <v/>
      </c>
      <c r="K56" s="349"/>
      <c r="L56" s="322"/>
      <c r="M56" s="353" t="str">
        <f t="shared" si="2"/>
        <v/>
      </c>
      <c r="N56" s="298" t="str">
        <f t="shared" si="3"/>
        <v/>
      </c>
      <c r="O56" s="293"/>
      <c r="P56" s="279"/>
      <c r="Q56" s="279"/>
      <c r="R56" s="279"/>
      <c r="S56" s="299"/>
      <c r="T56" s="376" t="str">
        <f t="shared" si="25"/>
        <v/>
      </c>
      <c r="U56" s="372"/>
      <c r="V56" s="308" t="str">
        <f t="shared" si="4"/>
        <v/>
      </c>
      <c r="W56" s="280" t="str">
        <f t="shared" si="5"/>
        <v/>
      </c>
      <c r="X56" s="347" t="str">
        <f t="shared" si="27"/>
        <v/>
      </c>
      <c r="Y56" s="292"/>
      <c r="Z56" s="363" t="str">
        <f t="shared" si="7"/>
        <v/>
      </c>
      <c r="AA56" s="347" t="str">
        <f t="shared" si="8"/>
        <v/>
      </c>
      <c r="AC56" s="363" t="str">
        <f t="shared" si="9"/>
        <v/>
      </c>
      <c r="AD56" s="280" t="str">
        <f t="shared" si="10"/>
        <v/>
      </c>
      <c r="AE56" s="280" t="str">
        <f t="shared" si="11"/>
        <v/>
      </c>
      <c r="AF56" s="280" t="str">
        <f t="shared" si="12"/>
        <v/>
      </c>
      <c r="AG56" s="347" t="str">
        <f t="shared" si="13"/>
        <v/>
      </c>
      <c r="AH56" s="359"/>
      <c r="AI56" s="367" t="str">
        <f t="shared" si="14"/>
        <v/>
      </c>
      <c r="AJ56" s="368" t="str">
        <f t="shared" si="15"/>
        <v/>
      </c>
      <c r="AK56" s="361"/>
      <c r="AL56" s="363" t="str">
        <f t="shared" si="16"/>
        <v/>
      </c>
      <c r="AM56" s="280" t="str">
        <f t="shared" si="17"/>
        <v/>
      </c>
      <c r="AN56" s="347" t="str">
        <f t="shared" si="26"/>
        <v/>
      </c>
      <c r="AO56" s="359"/>
      <c r="AP56" s="363" t="str">
        <f t="shared" si="18"/>
        <v/>
      </c>
      <c r="AQ56" s="300" t="str">
        <f t="shared" si="19"/>
        <v/>
      </c>
      <c r="AR56" s="309"/>
      <c r="AS56" s="281" t="e">
        <f t="shared" si="20"/>
        <v>#VALUE!</v>
      </c>
      <c r="AT56" s="276" t="str">
        <f t="shared" si="21"/>
        <v/>
      </c>
      <c r="AU56" s="282" t="e">
        <f t="shared" si="22"/>
        <v>#VALUE!</v>
      </c>
      <c r="AV56" s="341" t="e">
        <f t="shared" si="23"/>
        <v>#VALUE!</v>
      </c>
    </row>
    <row r="57" spans="2:48" ht="18" customHeight="1">
      <c r="B57" s="278"/>
      <c r="C57" s="293"/>
      <c r="D57" s="293"/>
      <c r="E57" s="294"/>
      <c r="F57" s="294"/>
      <c r="G57" s="294"/>
      <c r="H57" s="295" t="str">
        <f t="shared" si="0"/>
        <v/>
      </c>
      <c r="I57" s="296" t="str">
        <f t="shared" si="1"/>
        <v/>
      </c>
      <c r="J57" s="297" t="str">
        <f t="shared" si="24"/>
        <v/>
      </c>
      <c r="K57" s="349"/>
      <c r="L57" s="322"/>
      <c r="M57" s="353" t="str">
        <f t="shared" si="2"/>
        <v/>
      </c>
      <c r="N57" s="298" t="str">
        <f t="shared" si="3"/>
        <v/>
      </c>
      <c r="O57" s="293"/>
      <c r="P57" s="279"/>
      <c r="Q57" s="279"/>
      <c r="R57" s="279"/>
      <c r="S57" s="299"/>
      <c r="T57" s="376" t="str">
        <f t="shared" si="25"/>
        <v/>
      </c>
      <c r="U57" s="372"/>
      <c r="V57" s="308" t="str">
        <f t="shared" si="4"/>
        <v/>
      </c>
      <c r="W57" s="280" t="str">
        <f t="shared" si="5"/>
        <v/>
      </c>
      <c r="X57" s="347" t="str">
        <f t="shared" si="27"/>
        <v/>
      </c>
      <c r="Y57" s="292"/>
      <c r="Z57" s="363" t="str">
        <f t="shared" si="7"/>
        <v/>
      </c>
      <c r="AA57" s="347" t="str">
        <f t="shared" si="8"/>
        <v/>
      </c>
      <c r="AC57" s="363" t="str">
        <f t="shared" si="9"/>
        <v/>
      </c>
      <c r="AD57" s="280" t="str">
        <f t="shared" si="10"/>
        <v/>
      </c>
      <c r="AE57" s="280" t="str">
        <f t="shared" si="11"/>
        <v/>
      </c>
      <c r="AF57" s="280" t="str">
        <f t="shared" si="12"/>
        <v/>
      </c>
      <c r="AG57" s="347" t="str">
        <f t="shared" si="13"/>
        <v/>
      </c>
      <c r="AH57" s="359"/>
      <c r="AI57" s="367" t="str">
        <f t="shared" si="14"/>
        <v/>
      </c>
      <c r="AJ57" s="368" t="str">
        <f t="shared" si="15"/>
        <v/>
      </c>
      <c r="AK57" s="361"/>
      <c r="AL57" s="363" t="str">
        <f t="shared" si="16"/>
        <v/>
      </c>
      <c r="AM57" s="280" t="str">
        <f t="shared" si="17"/>
        <v/>
      </c>
      <c r="AN57" s="347" t="str">
        <f t="shared" si="26"/>
        <v/>
      </c>
      <c r="AO57" s="359"/>
      <c r="AP57" s="363" t="str">
        <f t="shared" si="18"/>
        <v/>
      </c>
      <c r="AQ57" s="300" t="str">
        <f t="shared" si="19"/>
        <v/>
      </c>
      <c r="AR57" s="309"/>
      <c r="AS57" s="281" t="e">
        <f t="shared" si="20"/>
        <v>#VALUE!</v>
      </c>
      <c r="AT57" s="276" t="str">
        <f t="shared" si="21"/>
        <v/>
      </c>
      <c r="AU57" s="282" t="e">
        <f t="shared" si="22"/>
        <v>#VALUE!</v>
      </c>
      <c r="AV57" s="341" t="e">
        <f t="shared" si="23"/>
        <v>#VALUE!</v>
      </c>
    </row>
    <row r="58" spans="2:48" ht="18" customHeight="1">
      <c r="B58" s="278"/>
      <c r="C58" s="293"/>
      <c r="D58" s="293"/>
      <c r="E58" s="294"/>
      <c r="F58" s="294"/>
      <c r="G58" s="294"/>
      <c r="H58" s="295" t="str">
        <f t="shared" si="0"/>
        <v/>
      </c>
      <c r="I58" s="296" t="str">
        <f t="shared" si="1"/>
        <v/>
      </c>
      <c r="J58" s="297" t="str">
        <f t="shared" si="24"/>
        <v/>
      </c>
      <c r="K58" s="349"/>
      <c r="L58" s="322"/>
      <c r="M58" s="353" t="str">
        <f t="shared" si="2"/>
        <v/>
      </c>
      <c r="N58" s="298" t="str">
        <f t="shared" si="3"/>
        <v/>
      </c>
      <c r="O58" s="293"/>
      <c r="P58" s="279"/>
      <c r="Q58" s="279"/>
      <c r="R58" s="279"/>
      <c r="S58" s="299"/>
      <c r="T58" s="376" t="str">
        <f t="shared" si="25"/>
        <v/>
      </c>
      <c r="U58" s="372"/>
      <c r="V58" s="308" t="str">
        <f t="shared" si="4"/>
        <v/>
      </c>
      <c r="W58" s="280" t="str">
        <f t="shared" si="5"/>
        <v/>
      </c>
      <c r="X58" s="347" t="str">
        <f t="shared" si="27"/>
        <v/>
      </c>
      <c r="Y58" s="292"/>
      <c r="Z58" s="363" t="str">
        <f t="shared" si="7"/>
        <v/>
      </c>
      <c r="AA58" s="347" t="str">
        <f t="shared" si="8"/>
        <v/>
      </c>
      <c r="AC58" s="363" t="str">
        <f t="shared" si="9"/>
        <v/>
      </c>
      <c r="AD58" s="280" t="str">
        <f t="shared" si="10"/>
        <v/>
      </c>
      <c r="AE58" s="280" t="str">
        <f t="shared" si="11"/>
        <v/>
      </c>
      <c r="AF58" s="280" t="str">
        <f t="shared" si="12"/>
        <v/>
      </c>
      <c r="AG58" s="347" t="str">
        <f t="shared" si="13"/>
        <v/>
      </c>
      <c r="AH58" s="359"/>
      <c r="AI58" s="367" t="str">
        <f t="shared" si="14"/>
        <v/>
      </c>
      <c r="AJ58" s="368" t="str">
        <f t="shared" si="15"/>
        <v/>
      </c>
      <c r="AK58" s="361"/>
      <c r="AL58" s="363" t="str">
        <f t="shared" si="16"/>
        <v/>
      </c>
      <c r="AM58" s="280" t="str">
        <f t="shared" si="17"/>
        <v/>
      </c>
      <c r="AN58" s="347" t="str">
        <f t="shared" si="26"/>
        <v/>
      </c>
      <c r="AO58" s="359"/>
      <c r="AP58" s="363" t="str">
        <f t="shared" si="18"/>
        <v/>
      </c>
      <c r="AQ58" s="300" t="str">
        <f t="shared" si="19"/>
        <v/>
      </c>
      <c r="AR58" s="309"/>
      <c r="AS58" s="281" t="e">
        <f t="shared" si="20"/>
        <v>#VALUE!</v>
      </c>
      <c r="AT58" s="276" t="str">
        <f t="shared" si="21"/>
        <v/>
      </c>
      <c r="AU58" s="282" t="e">
        <f t="shared" si="22"/>
        <v>#VALUE!</v>
      </c>
      <c r="AV58" s="341" t="e">
        <f t="shared" si="23"/>
        <v>#VALUE!</v>
      </c>
    </row>
    <row r="59" spans="2:48" ht="18" customHeight="1">
      <c r="B59" s="278"/>
      <c r="C59" s="293"/>
      <c r="D59" s="293"/>
      <c r="E59" s="294"/>
      <c r="F59" s="294"/>
      <c r="G59" s="294"/>
      <c r="H59" s="295" t="str">
        <f t="shared" si="0"/>
        <v/>
      </c>
      <c r="I59" s="296" t="str">
        <f t="shared" si="1"/>
        <v/>
      </c>
      <c r="J59" s="297" t="str">
        <f t="shared" si="24"/>
        <v/>
      </c>
      <c r="K59" s="349"/>
      <c r="L59" s="322"/>
      <c r="M59" s="353" t="str">
        <f t="shared" si="2"/>
        <v/>
      </c>
      <c r="N59" s="298" t="str">
        <f t="shared" si="3"/>
        <v/>
      </c>
      <c r="O59" s="293"/>
      <c r="P59" s="279"/>
      <c r="Q59" s="279"/>
      <c r="R59" s="279"/>
      <c r="S59" s="299"/>
      <c r="T59" s="376" t="str">
        <f t="shared" si="25"/>
        <v/>
      </c>
      <c r="U59" s="372"/>
      <c r="V59" s="308" t="str">
        <f t="shared" si="4"/>
        <v/>
      </c>
      <c r="W59" s="280" t="str">
        <f t="shared" si="5"/>
        <v/>
      </c>
      <c r="X59" s="347" t="str">
        <f t="shared" si="27"/>
        <v/>
      </c>
      <c r="Y59" s="292"/>
      <c r="Z59" s="363" t="str">
        <f t="shared" si="7"/>
        <v/>
      </c>
      <c r="AA59" s="347" t="str">
        <f t="shared" si="8"/>
        <v/>
      </c>
      <c r="AC59" s="363" t="str">
        <f t="shared" si="9"/>
        <v/>
      </c>
      <c r="AD59" s="280" t="str">
        <f t="shared" si="10"/>
        <v/>
      </c>
      <c r="AE59" s="280" t="str">
        <f t="shared" si="11"/>
        <v/>
      </c>
      <c r="AF59" s="280" t="str">
        <f t="shared" si="12"/>
        <v/>
      </c>
      <c r="AG59" s="347" t="str">
        <f t="shared" si="13"/>
        <v/>
      </c>
      <c r="AH59" s="359"/>
      <c r="AI59" s="367" t="str">
        <f t="shared" si="14"/>
        <v/>
      </c>
      <c r="AJ59" s="368" t="str">
        <f t="shared" si="15"/>
        <v/>
      </c>
      <c r="AK59" s="361"/>
      <c r="AL59" s="363" t="str">
        <f t="shared" si="16"/>
        <v/>
      </c>
      <c r="AM59" s="280" t="str">
        <f t="shared" si="17"/>
        <v/>
      </c>
      <c r="AN59" s="347" t="str">
        <f t="shared" si="26"/>
        <v/>
      </c>
      <c r="AO59" s="359"/>
      <c r="AP59" s="363" t="str">
        <f t="shared" si="18"/>
        <v/>
      </c>
      <c r="AQ59" s="300" t="str">
        <f t="shared" si="19"/>
        <v/>
      </c>
      <c r="AR59" s="309"/>
      <c r="AS59" s="281" t="e">
        <f t="shared" si="20"/>
        <v>#VALUE!</v>
      </c>
      <c r="AT59" s="276" t="str">
        <f t="shared" si="21"/>
        <v/>
      </c>
      <c r="AU59" s="282" t="e">
        <f t="shared" si="22"/>
        <v>#VALUE!</v>
      </c>
      <c r="AV59" s="341" t="e">
        <f t="shared" si="23"/>
        <v>#VALUE!</v>
      </c>
    </row>
    <row r="60" spans="2:48" ht="18" customHeight="1">
      <c r="B60" s="278"/>
      <c r="C60" s="293"/>
      <c r="D60" s="293"/>
      <c r="E60" s="294"/>
      <c r="F60" s="294"/>
      <c r="G60" s="294"/>
      <c r="H60" s="295" t="str">
        <f t="shared" si="0"/>
        <v/>
      </c>
      <c r="I60" s="296" t="str">
        <f t="shared" si="1"/>
        <v/>
      </c>
      <c r="J60" s="297" t="str">
        <f t="shared" si="24"/>
        <v/>
      </c>
      <c r="K60" s="349"/>
      <c r="L60" s="322"/>
      <c r="M60" s="353" t="str">
        <f t="shared" si="2"/>
        <v/>
      </c>
      <c r="N60" s="298" t="str">
        <f t="shared" si="3"/>
        <v/>
      </c>
      <c r="O60" s="293"/>
      <c r="P60" s="279"/>
      <c r="Q60" s="279"/>
      <c r="R60" s="279"/>
      <c r="S60" s="299"/>
      <c r="T60" s="376" t="str">
        <f t="shared" si="25"/>
        <v/>
      </c>
      <c r="U60" s="372"/>
      <c r="V60" s="308" t="str">
        <f t="shared" si="4"/>
        <v/>
      </c>
      <c r="W60" s="280" t="str">
        <f t="shared" si="5"/>
        <v/>
      </c>
      <c r="X60" s="347" t="str">
        <f t="shared" si="27"/>
        <v/>
      </c>
      <c r="Y60" s="292"/>
      <c r="Z60" s="363" t="str">
        <f t="shared" si="7"/>
        <v/>
      </c>
      <c r="AA60" s="347" t="str">
        <f t="shared" si="8"/>
        <v/>
      </c>
      <c r="AC60" s="363" t="str">
        <f t="shared" si="9"/>
        <v/>
      </c>
      <c r="AD60" s="280" t="str">
        <f t="shared" si="10"/>
        <v/>
      </c>
      <c r="AE60" s="280" t="str">
        <f t="shared" si="11"/>
        <v/>
      </c>
      <c r="AF60" s="280" t="str">
        <f t="shared" si="12"/>
        <v/>
      </c>
      <c r="AG60" s="347" t="str">
        <f t="shared" si="13"/>
        <v/>
      </c>
      <c r="AH60" s="359"/>
      <c r="AI60" s="367" t="str">
        <f t="shared" si="14"/>
        <v/>
      </c>
      <c r="AJ60" s="368" t="str">
        <f t="shared" si="15"/>
        <v/>
      </c>
      <c r="AK60" s="361"/>
      <c r="AL60" s="363" t="str">
        <f t="shared" si="16"/>
        <v/>
      </c>
      <c r="AM60" s="280" t="str">
        <f t="shared" si="17"/>
        <v/>
      </c>
      <c r="AN60" s="347" t="str">
        <f t="shared" si="26"/>
        <v/>
      </c>
      <c r="AO60" s="359"/>
      <c r="AP60" s="363" t="str">
        <f t="shared" si="18"/>
        <v/>
      </c>
      <c r="AQ60" s="300" t="str">
        <f t="shared" si="19"/>
        <v/>
      </c>
      <c r="AR60" s="309"/>
      <c r="AS60" s="281" t="e">
        <f t="shared" si="20"/>
        <v>#VALUE!</v>
      </c>
      <c r="AT60" s="276" t="str">
        <f t="shared" si="21"/>
        <v/>
      </c>
      <c r="AU60" s="282" t="e">
        <f t="shared" si="22"/>
        <v>#VALUE!</v>
      </c>
      <c r="AV60" s="341" t="e">
        <f t="shared" si="23"/>
        <v>#VALUE!</v>
      </c>
    </row>
    <row r="61" spans="2:48" ht="18" customHeight="1">
      <c r="B61" s="278"/>
      <c r="C61" s="293"/>
      <c r="D61" s="293"/>
      <c r="E61" s="294"/>
      <c r="F61" s="294"/>
      <c r="G61" s="294"/>
      <c r="H61" s="295" t="str">
        <f t="shared" si="0"/>
        <v/>
      </c>
      <c r="I61" s="296" t="str">
        <f t="shared" si="1"/>
        <v/>
      </c>
      <c r="J61" s="297" t="str">
        <f t="shared" si="24"/>
        <v/>
      </c>
      <c r="K61" s="349"/>
      <c r="L61" s="322"/>
      <c r="M61" s="353" t="str">
        <f t="shared" si="2"/>
        <v/>
      </c>
      <c r="N61" s="298" t="str">
        <f t="shared" si="3"/>
        <v/>
      </c>
      <c r="O61" s="293"/>
      <c r="P61" s="279"/>
      <c r="Q61" s="279"/>
      <c r="R61" s="279"/>
      <c r="S61" s="299"/>
      <c r="T61" s="376" t="str">
        <f t="shared" si="25"/>
        <v/>
      </c>
      <c r="U61" s="372"/>
      <c r="V61" s="308" t="str">
        <f t="shared" si="4"/>
        <v/>
      </c>
      <c r="W61" s="280" t="str">
        <f t="shared" si="5"/>
        <v/>
      </c>
      <c r="X61" s="347" t="str">
        <f t="shared" si="27"/>
        <v/>
      </c>
      <c r="Y61" s="292"/>
      <c r="Z61" s="363" t="str">
        <f t="shared" si="7"/>
        <v/>
      </c>
      <c r="AA61" s="347" t="str">
        <f t="shared" si="8"/>
        <v/>
      </c>
      <c r="AC61" s="363" t="str">
        <f t="shared" si="9"/>
        <v/>
      </c>
      <c r="AD61" s="280" t="str">
        <f t="shared" si="10"/>
        <v/>
      </c>
      <c r="AE61" s="280" t="str">
        <f t="shared" si="11"/>
        <v/>
      </c>
      <c r="AF61" s="280" t="str">
        <f t="shared" si="12"/>
        <v/>
      </c>
      <c r="AG61" s="347" t="str">
        <f t="shared" si="13"/>
        <v/>
      </c>
      <c r="AH61" s="359"/>
      <c r="AI61" s="367" t="str">
        <f t="shared" si="14"/>
        <v/>
      </c>
      <c r="AJ61" s="368" t="str">
        <f t="shared" si="15"/>
        <v/>
      </c>
      <c r="AK61" s="361"/>
      <c r="AL61" s="363" t="str">
        <f t="shared" si="16"/>
        <v/>
      </c>
      <c r="AM61" s="280" t="str">
        <f t="shared" si="17"/>
        <v/>
      </c>
      <c r="AN61" s="347" t="str">
        <f t="shared" si="26"/>
        <v/>
      </c>
      <c r="AO61" s="359"/>
      <c r="AP61" s="363" t="str">
        <f t="shared" si="18"/>
        <v/>
      </c>
      <c r="AQ61" s="300" t="str">
        <f t="shared" si="19"/>
        <v/>
      </c>
      <c r="AR61" s="309"/>
      <c r="AS61" s="281" t="e">
        <f t="shared" si="20"/>
        <v>#VALUE!</v>
      </c>
      <c r="AT61" s="276" t="str">
        <f t="shared" si="21"/>
        <v/>
      </c>
      <c r="AU61" s="282" t="e">
        <f t="shared" si="22"/>
        <v>#VALUE!</v>
      </c>
      <c r="AV61" s="341" t="e">
        <f t="shared" si="23"/>
        <v>#VALUE!</v>
      </c>
    </row>
    <row r="62" spans="2:48" ht="18" customHeight="1">
      <c r="B62" s="278"/>
      <c r="C62" s="293"/>
      <c r="D62" s="293"/>
      <c r="E62" s="294"/>
      <c r="F62" s="294"/>
      <c r="G62" s="294"/>
      <c r="H62" s="295" t="str">
        <f t="shared" si="0"/>
        <v/>
      </c>
      <c r="I62" s="296" t="str">
        <f t="shared" si="1"/>
        <v/>
      </c>
      <c r="J62" s="297" t="str">
        <f t="shared" si="24"/>
        <v/>
      </c>
      <c r="K62" s="349"/>
      <c r="L62" s="322"/>
      <c r="M62" s="353" t="str">
        <f t="shared" si="2"/>
        <v/>
      </c>
      <c r="N62" s="298" t="str">
        <f t="shared" si="3"/>
        <v/>
      </c>
      <c r="O62" s="293"/>
      <c r="P62" s="279"/>
      <c r="Q62" s="279"/>
      <c r="R62" s="279"/>
      <c r="S62" s="299"/>
      <c r="T62" s="376" t="str">
        <f t="shared" si="25"/>
        <v/>
      </c>
      <c r="U62" s="372"/>
      <c r="V62" s="308" t="str">
        <f t="shared" si="4"/>
        <v/>
      </c>
      <c r="W62" s="280" t="str">
        <f t="shared" si="5"/>
        <v/>
      </c>
      <c r="X62" s="347" t="str">
        <f t="shared" si="27"/>
        <v/>
      </c>
      <c r="Y62" s="292"/>
      <c r="Z62" s="363" t="str">
        <f t="shared" si="7"/>
        <v/>
      </c>
      <c r="AA62" s="347" t="str">
        <f t="shared" si="8"/>
        <v/>
      </c>
      <c r="AC62" s="363" t="str">
        <f t="shared" si="9"/>
        <v/>
      </c>
      <c r="AD62" s="280" t="str">
        <f t="shared" si="10"/>
        <v/>
      </c>
      <c r="AE62" s="280" t="str">
        <f t="shared" si="11"/>
        <v/>
      </c>
      <c r="AF62" s="280" t="str">
        <f t="shared" si="12"/>
        <v/>
      </c>
      <c r="AG62" s="347" t="str">
        <f t="shared" si="13"/>
        <v/>
      </c>
      <c r="AH62" s="359"/>
      <c r="AI62" s="367" t="str">
        <f t="shared" si="14"/>
        <v/>
      </c>
      <c r="AJ62" s="368" t="str">
        <f t="shared" si="15"/>
        <v/>
      </c>
      <c r="AK62" s="361"/>
      <c r="AL62" s="363" t="str">
        <f t="shared" si="16"/>
        <v/>
      </c>
      <c r="AM62" s="280" t="str">
        <f t="shared" si="17"/>
        <v/>
      </c>
      <c r="AN62" s="347" t="str">
        <f t="shared" si="26"/>
        <v/>
      </c>
      <c r="AO62" s="359"/>
      <c r="AP62" s="363" t="str">
        <f t="shared" si="18"/>
        <v/>
      </c>
      <c r="AQ62" s="300" t="str">
        <f t="shared" si="19"/>
        <v/>
      </c>
      <c r="AR62" s="309"/>
      <c r="AS62" s="281" t="e">
        <f t="shared" si="20"/>
        <v>#VALUE!</v>
      </c>
      <c r="AT62" s="276" t="str">
        <f t="shared" si="21"/>
        <v/>
      </c>
      <c r="AU62" s="282" t="e">
        <f t="shared" si="22"/>
        <v>#VALUE!</v>
      </c>
      <c r="AV62" s="341" t="e">
        <f t="shared" si="23"/>
        <v>#VALUE!</v>
      </c>
    </row>
    <row r="63" spans="2:48" ht="18" customHeight="1">
      <c r="B63" s="278"/>
      <c r="C63" s="293"/>
      <c r="D63" s="293"/>
      <c r="E63" s="294"/>
      <c r="F63" s="294"/>
      <c r="G63" s="294"/>
      <c r="H63" s="295" t="str">
        <f t="shared" si="0"/>
        <v/>
      </c>
      <c r="I63" s="296" t="str">
        <f t="shared" si="1"/>
        <v/>
      </c>
      <c r="J63" s="297" t="str">
        <f t="shared" si="24"/>
        <v/>
      </c>
      <c r="K63" s="349"/>
      <c r="L63" s="322"/>
      <c r="M63" s="353" t="str">
        <f t="shared" si="2"/>
        <v/>
      </c>
      <c r="N63" s="298" t="str">
        <f t="shared" si="3"/>
        <v/>
      </c>
      <c r="O63" s="293"/>
      <c r="P63" s="279"/>
      <c r="Q63" s="279"/>
      <c r="R63" s="279"/>
      <c r="S63" s="299"/>
      <c r="T63" s="376" t="str">
        <f t="shared" si="25"/>
        <v/>
      </c>
      <c r="U63" s="372"/>
      <c r="V63" s="308" t="str">
        <f t="shared" si="4"/>
        <v/>
      </c>
      <c r="W63" s="280" t="str">
        <f t="shared" si="5"/>
        <v/>
      </c>
      <c r="X63" s="347" t="str">
        <f t="shared" si="27"/>
        <v/>
      </c>
      <c r="Y63" s="292"/>
      <c r="Z63" s="363" t="str">
        <f t="shared" si="7"/>
        <v/>
      </c>
      <c r="AA63" s="347" t="str">
        <f t="shared" si="8"/>
        <v/>
      </c>
      <c r="AC63" s="363" t="str">
        <f t="shared" si="9"/>
        <v/>
      </c>
      <c r="AD63" s="280" t="str">
        <f t="shared" si="10"/>
        <v/>
      </c>
      <c r="AE63" s="280" t="str">
        <f t="shared" si="11"/>
        <v/>
      </c>
      <c r="AF63" s="280" t="str">
        <f t="shared" si="12"/>
        <v/>
      </c>
      <c r="AG63" s="347" t="str">
        <f t="shared" si="13"/>
        <v/>
      </c>
      <c r="AH63" s="359"/>
      <c r="AI63" s="367" t="str">
        <f t="shared" si="14"/>
        <v/>
      </c>
      <c r="AJ63" s="368" t="str">
        <f t="shared" si="15"/>
        <v/>
      </c>
      <c r="AK63" s="361"/>
      <c r="AL63" s="363" t="str">
        <f t="shared" si="16"/>
        <v/>
      </c>
      <c r="AM63" s="280" t="str">
        <f t="shared" si="17"/>
        <v/>
      </c>
      <c r="AN63" s="347" t="str">
        <f t="shared" si="26"/>
        <v/>
      </c>
      <c r="AO63" s="359"/>
      <c r="AP63" s="363" t="str">
        <f t="shared" si="18"/>
        <v/>
      </c>
      <c r="AQ63" s="300" t="str">
        <f t="shared" si="19"/>
        <v/>
      </c>
      <c r="AR63" s="309"/>
      <c r="AS63" s="281" t="e">
        <f t="shared" si="20"/>
        <v>#VALUE!</v>
      </c>
      <c r="AT63" s="276" t="str">
        <f t="shared" si="21"/>
        <v/>
      </c>
      <c r="AU63" s="282" t="e">
        <f t="shared" si="22"/>
        <v>#VALUE!</v>
      </c>
      <c r="AV63" s="341" t="e">
        <f t="shared" si="23"/>
        <v>#VALUE!</v>
      </c>
    </row>
    <row r="64" spans="2:48" ht="18" customHeight="1">
      <c r="B64" s="278"/>
      <c r="C64" s="293"/>
      <c r="D64" s="293"/>
      <c r="E64" s="294"/>
      <c r="F64" s="294"/>
      <c r="G64" s="294"/>
      <c r="H64" s="295" t="str">
        <f t="shared" si="0"/>
        <v/>
      </c>
      <c r="I64" s="296" t="str">
        <f t="shared" si="1"/>
        <v/>
      </c>
      <c r="J64" s="297" t="str">
        <f t="shared" si="24"/>
        <v/>
      </c>
      <c r="K64" s="349"/>
      <c r="L64" s="322"/>
      <c r="M64" s="353" t="str">
        <f t="shared" si="2"/>
        <v/>
      </c>
      <c r="N64" s="298" t="str">
        <f t="shared" si="3"/>
        <v/>
      </c>
      <c r="O64" s="293"/>
      <c r="P64" s="279"/>
      <c r="Q64" s="279"/>
      <c r="R64" s="279"/>
      <c r="S64" s="299"/>
      <c r="T64" s="376" t="str">
        <f t="shared" si="25"/>
        <v/>
      </c>
      <c r="U64" s="372"/>
      <c r="V64" s="308" t="str">
        <f t="shared" si="4"/>
        <v/>
      </c>
      <c r="W64" s="280" t="str">
        <f t="shared" si="5"/>
        <v/>
      </c>
      <c r="X64" s="347" t="str">
        <f t="shared" si="27"/>
        <v/>
      </c>
      <c r="Y64" s="292"/>
      <c r="Z64" s="363" t="str">
        <f t="shared" si="7"/>
        <v/>
      </c>
      <c r="AA64" s="347" t="str">
        <f t="shared" si="8"/>
        <v/>
      </c>
      <c r="AC64" s="363" t="str">
        <f t="shared" si="9"/>
        <v/>
      </c>
      <c r="AD64" s="280" t="str">
        <f t="shared" si="10"/>
        <v/>
      </c>
      <c r="AE64" s="280" t="str">
        <f t="shared" si="11"/>
        <v/>
      </c>
      <c r="AF64" s="280" t="str">
        <f t="shared" si="12"/>
        <v/>
      </c>
      <c r="AG64" s="347" t="str">
        <f t="shared" si="13"/>
        <v/>
      </c>
      <c r="AH64" s="359"/>
      <c r="AI64" s="367" t="str">
        <f t="shared" si="14"/>
        <v/>
      </c>
      <c r="AJ64" s="368" t="str">
        <f t="shared" si="15"/>
        <v/>
      </c>
      <c r="AK64" s="361"/>
      <c r="AL64" s="363" t="str">
        <f t="shared" si="16"/>
        <v/>
      </c>
      <c r="AM64" s="280" t="str">
        <f t="shared" si="17"/>
        <v/>
      </c>
      <c r="AN64" s="347" t="str">
        <f t="shared" si="26"/>
        <v/>
      </c>
      <c r="AO64" s="359"/>
      <c r="AP64" s="363" t="str">
        <f t="shared" si="18"/>
        <v/>
      </c>
      <c r="AQ64" s="300" t="str">
        <f t="shared" si="19"/>
        <v/>
      </c>
      <c r="AR64" s="309"/>
      <c r="AS64" s="281" t="e">
        <f t="shared" si="20"/>
        <v>#VALUE!</v>
      </c>
      <c r="AT64" s="276" t="str">
        <f t="shared" si="21"/>
        <v/>
      </c>
      <c r="AU64" s="282" t="e">
        <f t="shared" si="22"/>
        <v>#VALUE!</v>
      </c>
      <c r="AV64" s="341" t="e">
        <f t="shared" si="23"/>
        <v>#VALUE!</v>
      </c>
    </row>
    <row r="65" spans="2:48" ht="18" customHeight="1">
      <c r="B65" s="278"/>
      <c r="C65" s="293"/>
      <c r="D65" s="293"/>
      <c r="E65" s="294"/>
      <c r="F65" s="294"/>
      <c r="G65" s="294"/>
      <c r="H65" s="295" t="str">
        <f t="shared" si="0"/>
        <v/>
      </c>
      <c r="I65" s="296" t="str">
        <f t="shared" si="1"/>
        <v/>
      </c>
      <c r="J65" s="297" t="str">
        <f t="shared" si="24"/>
        <v/>
      </c>
      <c r="K65" s="349"/>
      <c r="L65" s="322"/>
      <c r="M65" s="353" t="str">
        <f t="shared" si="2"/>
        <v/>
      </c>
      <c r="N65" s="298" t="str">
        <f t="shared" si="3"/>
        <v/>
      </c>
      <c r="O65" s="293"/>
      <c r="P65" s="279"/>
      <c r="Q65" s="279"/>
      <c r="R65" s="279"/>
      <c r="S65" s="299"/>
      <c r="T65" s="376" t="str">
        <f t="shared" si="25"/>
        <v/>
      </c>
      <c r="U65" s="372"/>
      <c r="V65" s="308" t="str">
        <f t="shared" si="4"/>
        <v/>
      </c>
      <c r="W65" s="280" t="str">
        <f t="shared" si="5"/>
        <v/>
      </c>
      <c r="X65" s="347" t="str">
        <f t="shared" si="27"/>
        <v/>
      </c>
      <c r="Y65" s="292"/>
      <c r="Z65" s="363" t="str">
        <f t="shared" si="7"/>
        <v/>
      </c>
      <c r="AA65" s="347" t="str">
        <f t="shared" si="8"/>
        <v/>
      </c>
      <c r="AC65" s="363" t="str">
        <f t="shared" si="9"/>
        <v/>
      </c>
      <c r="AD65" s="280" t="str">
        <f t="shared" si="10"/>
        <v/>
      </c>
      <c r="AE65" s="280" t="str">
        <f t="shared" si="11"/>
        <v/>
      </c>
      <c r="AF65" s="280" t="str">
        <f t="shared" si="12"/>
        <v/>
      </c>
      <c r="AG65" s="347" t="str">
        <f t="shared" si="13"/>
        <v/>
      </c>
      <c r="AH65" s="359"/>
      <c r="AI65" s="367" t="str">
        <f t="shared" si="14"/>
        <v/>
      </c>
      <c r="AJ65" s="368" t="str">
        <f t="shared" si="15"/>
        <v/>
      </c>
      <c r="AK65" s="361"/>
      <c r="AL65" s="363" t="str">
        <f t="shared" si="16"/>
        <v/>
      </c>
      <c r="AM65" s="280" t="str">
        <f t="shared" si="17"/>
        <v/>
      </c>
      <c r="AN65" s="347" t="str">
        <f t="shared" si="26"/>
        <v/>
      </c>
      <c r="AO65" s="359"/>
      <c r="AP65" s="363" t="str">
        <f t="shared" si="18"/>
        <v/>
      </c>
      <c r="AQ65" s="300" t="str">
        <f t="shared" si="19"/>
        <v/>
      </c>
      <c r="AR65" s="309"/>
      <c r="AS65" s="281" t="e">
        <f t="shared" si="20"/>
        <v>#VALUE!</v>
      </c>
      <c r="AT65" s="276" t="str">
        <f t="shared" si="21"/>
        <v/>
      </c>
      <c r="AU65" s="282" t="e">
        <f t="shared" si="22"/>
        <v>#VALUE!</v>
      </c>
      <c r="AV65" s="341" t="e">
        <f t="shared" si="23"/>
        <v>#VALUE!</v>
      </c>
    </row>
    <row r="66" spans="2:48" ht="18" customHeight="1">
      <c r="B66" s="278"/>
      <c r="C66" s="293"/>
      <c r="D66" s="293"/>
      <c r="E66" s="294"/>
      <c r="F66" s="294"/>
      <c r="G66" s="294"/>
      <c r="H66" s="295" t="str">
        <f t="shared" si="0"/>
        <v/>
      </c>
      <c r="I66" s="296" t="str">
        <f t="shared" si="1"/>
        <v/>
      </c>
      <c r="J66" s="297" t="str">
        <f t="shared" si="24"/>
        <v/>
      </c>
      <c r="K66" s="349"/>
      <c r="L66" s="322"/>
      <c r="M66" s="353" t="str">
        <f t="shared" si="2"/>
        <v/>
      </c>
      <c r="N66" s="298" t="str">
        <f t="shared" si="3"/>
        <v/>
      </c>
      <c r="O66" s="293"/>
      <c r="P66" s="279"/>
      <c r="Q66" s="279"/>
      <c r="R66" s="279"/>
      <c r="S66" s="299"/>
      <c r="T66" s="376" t="str">
        <f t="shared" si="25"/>
        <v/>
      </c>
      <c r="U66" s="372"/>
      <c r="V66" s="308" t="str">
        <f t="shared" si="4"/>
        <v/>
      </c>
      <c r="W66" s="280" t="str">
        <f t="shared" si="5"/>
        <v/>
      </c>
      <c r="X66" s="347" t="str">
        <f t="shared" si="27"/>
        <v/>
      </c>
      <c r="Y66" s="292"/>
      <c r="Z66" s="363" t="str">
        <f t="shared" si="7"/>
        <v/>
      </c>
      <c r="AA66" s="347" t="str">
        <f t="shared" si="8"/>
        <v/>
      </c>
      <c r="AC66" s="363" t="str">
        <f t="shared" si="9"/>
        <v/>
      </c>
      <c r="AD66" s="280" t="str">
        <f t="shared" si="10"/>
        <v/>
      </c>
      <c r="AE66" s="280" t="str">
        <f t="shared" si="11"/>
        <v/>
      </c>
      <c r="AF66" s="280" t="str">
        <f t="shared" si="12"/>
        <v/>
      </c>
      <c r="AG66" s="347" t="str">
        <f t="shared" si="13"/>
        <v/>
      </c>
      <c r="AH66" s="359"/>
      <c r="AI66" s="367" t="str">
        <f t="shared" si="14"/>
        <v/>
      </c>
      <c r="AJ66" s="368" t="str">
        <f t="shared" si="15"/>
        <v/>
      </c>
      <c r="AK66" s="361"/>
      <c r="AL66" s="363" t="str">
        <f t="shared" si="16"/>
        <v/>
      </c>
      <c r="AM66" s="280" t="str">
        <f t="shared" si="17"/>
        <v/>
      </c>
      <c r="AN66" s="347" t="str">
        <f t="shared" si="26"/>
        <v/>
      </c>
      <c r="AO66" s="359"/>
      <c r="AP66" s="363" t="str">
        <f t="shared" si="18"/>
        <v/>
      </c>
      <c r="AQ66" s="300" t="str">
        <f t="shared" si="19"/>
        <v/>
      </c>
      <c r="AR66" s="309"/>
      <c r="AS66" s="281" t="e">
        <f t="shared" si="20"/>
        <v>#VALUE!</v>
      </c>
      <c r="AT66" s="276" t="str">
        <f t="shared" si="21"/>
        <v/>
      </c>
      <c r="AU66" s="282" t="e">
        <f t="shared" si="22"/>
        <v>#VALUE!</v>
      </c>
      <c r="AV66" s="341" t="e">
        <f t="shared" si="23"/>
        <v>#VALUE!</v>
      </c>
    </row>
    <row r="67" spans="2:48" ht="18" customHeight="1">
      <c r="B67" s="278"/>
      <c r="C67" s="293"/>
      <c r="D67" s="293"/>
      <c r="E67" s="294"/>
      <c r="F67" s="294"/>
      <c r="G67" s="294"/>
      <c r="H67" s="295" t="str">
        <f t="shared" si="0"/>
        <v/>
      </c>
      <c r="I67" s="296" t="str">
        <f t="shared" si="1"/>
        <v/>
      </c>
      <c r="J67" s="297" t="str">
        <f t="shared" si="24"/>
        <v/>
      </c>
      <c r="K67" s="349"/>
      <c r="L67" s="322"/>
      <c r="M67" s="353" t="str">
        <f t="shared" si="2"/>
        <v/>
      </c>
      <c r="N67" s="298" t="str">
        <f t="shared" si="3"/>
        <v/>
      </c>
      <c r="O67" s="293"/>
      <c r="P67" s="279"/>
      <c r="Q67" s="279"/>
      <c r="R67" s="279"/>
      <c r="S67" s="299"/>
      <c r="T67" s="376" t="str">
        <f t="shared" si="25"/>
        <v/>
      </c>
      <c r="U67" s="372"/>
      <c r="V67" s="308" t="str">
        <f t="shared" si="4"/>
        <v/>
      </c>
      <c r="W67" s="280" t="str">
        <f t="shared" si="5"/>
        <v/>
      </c>
      <c r="X67" s="347" t="str">
        <f t="shared" si="27"/>
        <v/>
      </c>
      <c r="Y67" s="292"/>
      <c r="Z67" s="363" t="str">
        <f t="shared" si="7"/>
        <v/>
      </c>
      <c r="AA67" s="347" t="str">
        <f t="shared" si="8"/>
        <v/>
      </c>
      <c r="AC67" s="363" t="str">
        <f t="shared" si="9"/>
        <v/>
      </c>
      <c r="AD67" s="280" t="str">
        <f t="shared" si="10"/>
        <v/>
      </c>
      <c r="AE67" s="280" t="str">
        <f t="shared" si="11"/>
        <v/>
      </c>
      <c r="AF67" s="280" t="str">
        <f t="shared" si="12"/>
        <v/>
      </c>
      <c r="AG67" s="347" t="str">
        <f t="shared" si="13"/>
        <v/>
      </c>
      <c r="AH67" s="359"/>
      <c r="AI67" s="367" t="str">
        <f t="shared" si="14"/>
        <v/>
      </c>
      <c r="AJ67" s="368" t="str">
        <f t="shared" si="15"/>
        <v/>
      </c>
      <c r="AK67" s="361"/>
      <c r="AL67" s="363" t="str">
        <f t="shared" si="16"/>
        <v/>
      </c>
      <c r="AM67" s="280" t="str">
        <f t="shared" si="17"/>
        <v/>
      </c>
      <c r="AN67" s="347" t="str">
        <f t="shared" si="26"/>
        <v/>
      </c>
      <c r="AO67" s="359"/>
      <c r="AP67" s="363" t="str">
        <f t="shared" si="18"/>
        <v/>
      </c>
      <c r="AQ67" s="300" t="str">
        <f t="shared" si="19"/>
        <v/>
      </c>
      <c r="AR67" s="309"/>
      <c r="AS67" s="281" t="e">
        <f t="shared" si="20"/>
        <v>#VALUE!</v>
      </c>
      <c r="AT67" s="276" t="str">
        <f t="shared" si="21"/>
        <v/>
      </c>
      <c r="AU67" s="282" t="e">
        <f t="shared" si="22"/>
        <v>#VALUE!</v>
      </c>
      <c r="AV67" s="341" t="e">
        <f t="shared" si="23"/>
        <v>#VALUE!</v>
      </c>
    </row>
    <row r="68" spans="2:48" ht="18" customHeight="1">
      <c r="B68" s="278"/>
      <c r="C68" s="293"/>
      <c r="D68" s="293"/>
      <c r="E68" s="294"/>
      <c r="F68" s="294"/>
      <c r="G68" s="294"/>
      <c r="H68" s="295" t="str">
        <f t="shared" si="0"/>
        <v/>
      </c>
      <c r="I68" s="296" t="str">
        <f t="shared" si="1"/>
        <v/>
      </c>
      <c r="J68" s="297" t="str">
        <f t="shared" si="24"/>
        <v/>
      </c>
      <c r="K68" s="349"/>
      <c r="L68" s="322"/>
      <c r="M68" s="353" t="str">
        <f t="shared" si="2"/>
        <v/>
      </c>
      <c r="N68" s="298" t="str">
        <f t="shared" si="3"/>
        <v/>
      </c>
      <c r="O68" s="293"/>
      <c r="P68" s="279"/>
      <c r="Q68" s="279"/>
      <c r="R68" s="279"/>
      <c r="S68" s="299"/>
      <c r="T68" s="376" t="str">
        <f t="shared" si="25"/>
        <v/>
      </c>
      <c r="U68" s="372"/>
      <c r="V68" s="308" t="str">
        <f t="shared" si="4"/>
        <v/>
      </c>
      <c r="W68" s="280" t="str">
        <f t="shared" si="5"/>
        <v/>
      </c>
      <c r="X68" s="347" t="str">
        <f t="shared" si="27"/>
        <v/>
      </c>
      <c r="Y68" s="292"/>
      <c r="Z68" s="363" t="str">
        <f t="shared" si="7"/>
        <v/>
      </c>
      <c r="AA68" s="347" t="str">
        <f t="shared" si="8"/>
        <v/>
      </c>
      <c r="AC68" s="363" t="str">
        <f t="shared" si="9"/>
        <v/>
      </c>
      <c r="AD68" s="280" t="str">
        <f t="shared" si="10"/>
        <v/>
      </c>
      <c r="AE68" s="280" t="str">
        <f t="shared" si="11"/>
        <v/>
      </c>
      <c r="AF68" s="280" t="str">
        <f t="shared" si="12"/>
        <v/>
      </c>
      <c r="AG68" s="347" t="str">
        <f t="shared" si="13"/>
        <v/>
      </c>
      <c r="AH68" s="359"/>
      <c r="AI68" s="367" t="str">
        <f t="shared" si="14"/>
        <v/>
      </c>
      <c r="AJ68" s="368" t="str">
        <f t="shared" si="15"/>
        <v/>
      </c>
      <c r="AK68" s="361"/>
      <c r="AL68" s="363" t="str">
        <f t="shared" si="16"/>
        <v/>
      </c>
      <c r="AM68" s="280" t="str">
        <f t="shared" si="17"/>
        <v/>
      </c>
      <c r="AN68" s="347" t="str">
        <f t="shared" si="26"/>
        <v/>
      </c>
      <c r="AO68" s="359"/>
      <c r="AP68" s="363" t="str">
        <f t="shared" si="18"/>
        <v/>
      </c>
      <c r="AQ68" s="300" t="str">
        <f t="shared" si="19"/>
        <v/>
      </c>
      <c r="AR68" s="309"/>
      <c r="AS68" s="281" t="e">
        <f t="shared" si="20"/>
        <v>#VALUE!</v>
      </c>
      <c r="AT68" s="276" t="str">
        <f t="shared" si="21"/>
        <v/>
      </c>
      <c r="AU68" s="282" t="e">
        <f t="shared" si="22"/>
        <v>#VALUE!</v>
      </c>
      <c r="AV68" s="341" t="e">
        <f t="shared" si="23"/>
        <v>#VALUE!</v>
      </c>
    </row>
    <row r="69" spans="2:48" ht="18" customHeight="1">
      <c r="B69" s="278"/>
      <c r="C69" s="293"/>
      <c r="D69" s="293"/>
      <c r="E69" s="294"/>
      <c r="F69" s="294"/>
      <c r="G69" s="294"/>
      <c r="H69" s="295" t="str">
        <f t="shared" si="0"/>
        <v/>
      </c>
      <c r="I69" s="296" t="str">
        <f t="shared" si="1"/>
        <v/>
      </c>
      <c r="J69" s="297" t="str">
        <f t="shared" si="24"/>
        <v/>
      </c>
      <c r="K69" s="349"/>
      <c r="L69" s="322"/>
      <c r="M69" s="353" t="str">
        <f t="shared" si="2"/>
        <v/>
      </c>
      <c r="N69" s="298" t="str">
        <f t="shared" si="3"/>
        <v/>
      </c>
      <c r="O69" s="293"/>
      <c r="P69" s="279"/>
      <c r="Q69" s="279"/>
      <c r="R69" s="279"/>
      <c r="S69" s="299"/>
      <c r="T69" s="376" t="str">
        <f t="shared" si="25"/>
        <v/>
      </c>
      <c r="U69" s="372"/>
      <c r="V69" s="308" t="str">
        <f t="shared" si="4"/>
        <v/>
      </c>
      <c r="W69" s="280" t="str">
        <f t="shared" si="5"/>
        <v/>
      </c>
      <c r="X69" s="347" t="str">
        <f t="shared" si="27"/>
        <v/>
      </c>
      <c r="Y69" s="292"/>
      <c r="Z69" s="363" t="str">
        <f t="shared" si="7"/>
        <v/>
      </c>
      <c r="AA69" s="347" t="str">
        <f t="shared" si="8"/>
        <v/>
      </c>
      <c r="AC69" s="363" t="str">
        <f t="shared" si="9"/>
        <v/>
      </c>
      <c r="AD69" s="280" t="str">
        <f t="shared" si="10"/>
        <v/>
      </c>
      <c r="AE69" s="280" t="str">
        <f t="shared" si="11"/>
        <v/>
      </c>
      <c r="AF69" s="280" t="str">
        <f t="shared" si="12"/>
        <v/>
      </c>
      <c r="AG69" s="347" t="str">
        <f t="shared" si="13"/>
        <v/>
      </c>
      <c r="AH69" s="359"/>
      <c r="AI69" s="367" t="str">
        <f t="shared" si="14"/>
        <v/>
      </c>
      <c r="AJ69" s="368" t="str">
        <f t="shared" si="15"/>
        <v/>
      </c>
      <c r="AK69" s="361"/>
      <c r="AL69" s="363" t="str">
        <f t="shared" si="16"/>
        <v/>
      </c>
      <c r="AM69" s="280" t="str">
        <f t="shared" si="17"/>
        <v/>
      </c>
      <c r="AN69" s="347" t="str">
        <f t="shared" si="26"/>
        <v/>
      </c>
      <c r="AO69" s="359"/>
      <c r="AP69" s="363" t="str">
        <f t="shared" si="18"/>
        <v/>
      </c>
      <c r="AQ69" s="300" t="str">
        <f t="shared" si="19"/>
        <v/>
      </c>
      <c r="AR69" s="309"/>
      <c r="AS69" s="281" t="e">
        <f t="shared" si="20"/>
        <v>#VALUE!</v>
      </c>
      <c r="AT69" s="276" t="str">
        <f t="shared" si="21"/>
        <v/>
      </c>
      <c r="AU69" s="282" t="e">
        <f t="shared" si="22"/>
        <v>#VALUE!</v>
      </c>
      <c r="AV69" s="341" t="e">
        <f t="shared" si="23"/>
        <v>#VALUE!</v>
      </c>
    </row>
    <row r="70" spans="2:48" ht="18" customHeight="1">
      <c r="B70" s="278"/>
      <c r="C70" s="293"/>
      <c r="D70" s="293"/>
      <c r="E70" s="294"/>
      <c r="F70" s="294"/>
      <c r="G70" s="294"/>
      <c r="H70" s="295" t="str">
        <f t="shared" si="0"/>
        <v/>
      </c>
      <c r="I70" s="296" t="str">
        <f t="shared" si="1"/>
        <v/>
      </c>
      <c r="J70" s="297" t="str">
        <f t="shared" si="24"/>
        <v/>
      </c>
      <c r="K70" s="349"/>
      <c r="L70" s="322"/>
      <c r="M70" s="353" t="str">
        <f t="shared" si="2"/>
        <v/>
      </c>
      <c r="N70" s="298" t="str">
        <f t="shared" si="3"/>
        <v/>
      </c>
      <c r="O70" s="293"/>
      <c r="P70" s="279"/>
      <c r="Q70" s="279"/>
      <c r="R70" s="279"/>
      <c r="S70" s="299"/>
      <c r="T70" s="376" t="str">
        <f t="shared" si="25"/>
        <v/>
      </c>
      <c r="U70" s="372"/>
      <c r="V70" s="308" t="str">
        <f t="shared" si="4"/>
        <v/>
      </c>
      <c r="W70" s="280" t="str">
        <f t="shared" si="5"/>
        <v/>
      </c>
      <c r="X70" s="347" t="str">
        <f t="shared" si="27"/>
        <v/>
      </c>
      <c r="Y70" s="292"/>
      <c r="Z70" s="363" t="str">
        <f t="shared" si="7"/>
        <v/>
      </c>
      <c r="AA70" s="347" t="str">
        <f t="shared" si="8"/>
        <v/>
      </c>
      <c r="AC70" s="363" t="str">
        <f t="shared" si="9"/>
        <v/>
      </c>
      <c r="AD70" s="280" t="str">
        <f t="shared" si="10"/>
        <v/>
      </c>
      <c r="AE70" s="280" t="str">
        <f t="shared" si="11"/>
        <v/>
      </c>
      <c r="AF70" s="280" t="str">
        <f t="shared" si="12"/>
        <v/>
      </c>
      <c r="AG70" s="347" t="str">
        <f t="shared" si="13"/>
        <v/>
      </c>
      <c r="AH70" s="359"/>
      <c r="AI70" s="367" t="str">
        <f t="shared" si="14"/>
        <v/>
      </c>
      <c r="AJ70" s="368" t="str">
        <f t="shared" si="15"/>
        <v/>
      </c>
      <c r="AK70" s="361"/>
      <c r="AL70" s="363" t="str">
        <f t="shared" si="16"/>
        <v/>
      </c>
      <c r="AM70" s="280" t="str">
        <f t="shared" si="17"/>
        <v/>
      </c>
      <c r="AN70" s="347" t="str">
        <f t="shared" si="26"/>
        <v/>
      </c>
      <c r="AO70" s="359"/>
      <c r="AP70" s="363" t="str">
        <f t="shared" si="18"/>
        <v/>
      </c>
      <c r="AQ70" s="300" t="str">
        <f t="shared" si="19"/>
        <v/>
      </c>
      <c r="AR70" s="309"/>
      <c r="AS70" s="281" t="e">
        <f t="shared" si="20"/>
        <v>#VALUE!</v>
      </c>
      <c r="AT70" s="276" t="str">
        <f t="shared" si="21"/>
        <v/>
      </c>
      <c r="AU70" s="282" t="e">
        <f t="shared" si="22"/>
        <v>#VALUE!</v>
      </c>
      <c r="AV70" s="341" t="e">
        <f t="shared" si="23"/>
        <v>#VALUE!</v>
      </c>
    </row>
    <row r="71" spans="2:48" ht="18" customHeight="1">
      <c r="B71" s="278"/>
      <c r="C71" s="293"/>
      <c r="D71" s="293"/>
      <c r="E71" s="294"/>
      <c r="F71" s="294"/>
      <c r="G71" s="294"/>
      <c r="H71" s="295" t="str">
        <f t="shared" si="0"/>
        <v/>
      </c>
      <c r="I71" s="296" t="str">
        <f t="shared" si="1"/>
        <v/>
      </c>
      <c r="J71" s="297" t="str">
        <f t="shared" si="24"/>
        <v/>
      </c>
      <c r="K71" s="349"/>
      <c r="L71" s="322"/>
      <c r="M71" s="353" t="str">
        <f t="shared" si="2"/>
        <v/>
      </c>
      <c r="N71" s="298" t="str">
        <f t="shared" si="3"/>
        <v/>
      </c>
      <c r="O71" s="293"/>
      <c r="P71" s="279"/>
      <c r="Q71" s="279"/>
      <c r="R71" s="279"/>
      <c r="S71" s="299"/>
      <c r="T71" s="376" t="str">
        <f t="shared" si="25"/>
        <v/>
      </c>
      <c r="U71" s="372"/>
      <c r="V71" s="308" t="str">
        <f t="shared" si="4"/>
        <v/>
      </c>
      <c r="W71" s="280" t="str">
        <f t="shared" si="5"/>
        <v/>
      </c>
      <c r="X71" s="347" t="str">
        <f t="shared" si="27"/>
        <v/>
      </c>
      <c r="Y71" s="292"/>
      <c r="Z71" s="363" t="str">
        <f t="shared" si="7"/>
        <v/>
      </c>
      <c r="AA71" s="347" t="str">
        <f t="shared" si="8"/>
        <v/>
      </c>
      <c r="AC71" s="363" t="str">
        <f t="shared" si="9"/>
        <v/>
      </c>
      <c r="AD71" s="280" t="str">
        <f t="shared" si="10"/>
        <v/>
      </c>
      <c r="AE71" s="280" t="str">
        <f t="shared" si="11"/>
        <v/>
      </c>
      <c r="AF71" s="280" t="str">
        <f t="shared" si="12"/>
        <v/>
      </c>
      <c r="AG71" s="347" t="str">
        <f t="shared" si="13"/>
        <v/>
      </c>
      <c r="AH71" s="359"/>
      <c r="AI71" s="367" t="str">
        <f t="shared" si="14"/>
        <v/>
      </c>
      <c r="AJ71" s="368" t="str">
        <f t="shared" si="15"/>
        <v/>
      </c>
      <c r="AK71" s="361"/>
      <c r="AL71" s="363" t="str">
        <f t="shared" si="16"/>
        <v/>
      </c>
      <c r="AM71" s="280" t="str">
        <f t="shared" si="17"/>
        <v/>
      </c>
      <c r="AN71" s="347" t="str">
        <f t="shared" si="26"/>
        <v/>
      </c>
      <c r="AO71" s="359"/>
      <c r="AP71" s="363" t="str">
        <f t="shared" si="18"/>
        <v/>
      </c>
      <c r="AQ71" s="300" t="str">
        <f t="shared" si="19"/>
        <v/>
      </c>
      <c r="AR71" s="309"/>
      <c r="AS71" s="281" t="e">
        <f t="shared" si="20"/>
        <v>#VALUE!</v>
      </c>
      <c r="AT71" s="276" t="str">
        <f t="shared" si="21"/>
        <v/>
      </c>
      <c r="AU71" s="282" t="e">
        <f t="shared" si="22"/>
        <v>#VALUE!</v>
      </c>
      <c r="AV71" s="341" t="e">
        <f t="shared" si="23"/>
        <v>#VALUE!</v>
      </c>
    </row>
    <row r="72" spans="2:48" ht="18" customHeight="1">
      <c r="B72" s="278"/>
      <c r="C72" s="293"/>
      <c r="D72" s="293"/>
      <c r="E72" s="294"/>
      <c r="F72" s="294"/>
      <c r="G72" s="294"/>
      <c r="H72" s="295" t="str">
        <f t="shared" si="0"/>
        <v/>
      </c>
      <c r="I72" s="296" t="str">
        <f t="shared" si="1"/>
        <v/>
      </c>
      <c r="J72" s="297" t="str">
        <f t="shared" si="24"/>
        <v/>
      </c>
      <c r="K72" s="349"/>
      <c r="L72" s="322"/>
      <c r="M72" s="353" t="str">
        <f t="shared" si="2"/>
        <v/>
      </c>
      <c r="N72" s="298" t="str">
        <f t="shared" si="3"/>
        <v/>
      </c>
      <c r="O72" s="293"/>
      <c r="P72" s="279"/>
      <c r="Q72" s="279"/>
      <c r="R72" s="279"/>
      <c r="S72" s="299"/>
      <c r="T72" s="376" t="str">
        <f t="shared" si="25"/>
        <v/>
      </c>
      <c r="U72" s="372"/>
      <c r="V72" s="308" t="str">
        <f t="shared" si="4"/>
        <v/>
      </c>
      <c r="W72" s="280" t="str">
        <f t="shared" si="5"/>
        <v/>
      </c>
      <c r="X72" s="347" t="str">
        <f t="shared" si="27"/>
        <v/>
      </c>
      <c r="Y72" s="292"/>
      <c r="Z72" s="363" t="str">
        <f t="shared" si="7"/>
        <v/>
      </c>
      <c r="AA72" s="347" t="str">
        <f t="shared" si="8"/>
        <v/>
      </c>
      <c r="AC72" s="363" t="str">
        <f t="shared" si="9"/>
        <v/>
      </c>
      <c r="AD72" s="280" t="str">
        <f t="shared" si="10"/>
        <v/>
      </c>
      <c r="AE72" s="280" t="str">
        <f t="shared" si="11"/>
        <v/>
      </c>
      <c r="AF72" s="280" t="str">
        <f t="shared" si="12"/>
        <v/>
      </c>
      <c r="AG72" s="347" t="str">
        <f t="shared" si="13"/>
        <v/>
      </c>
      <c r="AH72" s="359"/>
      <c r="AI72" s="367" t="str">
        <f t="shared" si="14"/>
        <v/>
      </c>
      <c r="AJ72" s="368" t="str">
        <f t="shared" si="15"/>
        <v/>
      </c>
      <c r="AK72" s="361"/>
      <c r="AL72" s="363" t="str">
        <f t="shared" si="16"/>
        <v/>
      </c>
      <c r="AM72" s="280" t="str">
        <f t="shared" si="17"/>
        <v/>
      </c>
      <c r="AN72" s="347" t="str">
        <f t="shared" si="26"/>
        <v/>
      </c>
      <c r="AO72" s="359"/>
      <c r="AP72" s="363" t="str">
        <f t="shared" si="18"/>
        <v/>
      </c>
      <c r="AQ72" s="300" t="str">
        <f t="shared" si="19"/>
        <v/>
      </c>
      <c r="AR72" s="309"/>
      <c r="AS72" s="281" t="e">
        <f t="shared" si="20"/>
        <v>#VALUE!</v>
      </c>
      <c r="AT72" s="276" t="str">
        <f t="shared" si="21"/>
        <v/>
      </c>
      <c r="AU72" s="282" t="e">
        <f t="shared" si="22"/>
        <v>#VALUE!</v>
      </c>
      <c r="AV72" s="341" t="e">
        <f t="shared" si="23"/>
        <v>#VALUE!</v>
      </c>
    </row>
    <row r="73" spans="2:48" ht="18" customHeight="1">
      <c r="B73" s="278"/>
      <c r="C73" s="293"/>
      <c r="D73" s="293"/>
      <c r="E73" s="294"/>
      <c r="F73" s="294"/>
      <c r="G73" s="294"/>
      <c r="H73" s="295" t="str">
        <f t="shared" si="0"/>
        <v/>
      </c>
      <c r="I73" s="296" t="str">
        <f t="shared" si="1"/>
        <v/>
      </c>
      <c r="J73" s="297" t="str">
        <f t="shared" si="24"/>
        <v/>
      </c>
      <c r="K73" s="349"/>
      <c r="L73" s="322"/>
      <c r="M73" s="353" t="str">
        <f t="shared" si="2"/>
        <v/>
      </c>
      <c r="N73" s="298" t="str">
        <f t="shared" si="3"/>
        <v/>
      </c>
      <c r="O73" s="293"/>
      <c r="P73" s="279"/>
      <c r="Q73" s="279"/>
      <c r="R73" s="279"/>
      <c r="S73" s="299"/>
      <c r="T73" s="376" t="str">
        <f t="shared" si="25"/>
        <v/>
      </c>
      <c r="U73" s="372"/>
      <c r="V73" s="308" t="str">
        <f t="shared" si="4"/>
        <v/>
      </c>
      <c r="W73" s="280" t="str">
        <f t="shared" si="5"/>
        <v/>
      </c>
      <c r="X73" s="347" t="str">
        <f t="shared" si="27"/>
        <v/>
      </c>
      <c r="Y73" s="292"/>
      <c r="Z73" s="363" t="str">
        <f t="shared" si="7"/>
        <v/>
      </c>
      <c r="AA73" s="347" t="str">
        <f t="shared" si="8"/>
        <v/>
      </c>
      <c r="AC73" s="363" t="str">
        <f t="shared" si="9"/>
        <v/>
      </c>
      <c r="AD73" s="280" t="str">
        <f t="shared" si="10"/>
        <v/>
      </c>
      <c r="AE73" s="280" t="str">
        <f t="shared" si="11"/>
        <v/>
      </c>
      <c r="AF73" s="280" t="str">
        <f t="shared" si="12"/>
        <v/>
      </c>
      <c r="AG73" s="347" t="str">
        <f t="shared" si="13"/>
        <v/>
      </c>
      <c r="AH73" s="359"/>
      <c r="AI73" s="367" t="str">
        <f t="shared" si="14"/>
        <v/>
      </c>
      <c r="AJ73" s="368" t="str">
        <f t="shared" si="15"/>
        <v/>
      </c>
      <c r="AK73" s="361"/>
      <c r="AL73" s="363" t="str">
        <f t="shared" si="16"/>
        <v/>
      </c>
      <c r="AM73" s="280" t="str">
        <f t="shared" si="17"/>
        <v/>
      </c>
      <c r="AN73" s="347" t="str">
        <f t="shared" si="26"/>
        <v/>
      </c>
      <c r="AO73" s="359"/>
      <c r="AP73" s="363" t="str">
        <f t="shared" si="18"/>
        <v/>
      </c>
      <c r="AQ73" s="300" t="str">
        <f t="shared" si="19"/>
        <v/>
      </c>
      <c r="AR73" s="309"/>
      <c r="AS73" s="281" t="e">
        <f t="shared" si="20"/>
        <v>#VALUE!</v>
      </c>
      <c r="AT73" s="276" t="str">
        <f t="shared" si="21"/>
        <v/>
      </c>
      <c r="AU73" s="282" t="e">
        <f t="shared" si="22"/>
        <v>#VALUE!</v>
      </c>
      <c r="AV73" s="341" t="e">
        <f t="shared" si="23"/>
        <v>#VALUE!</v>
      </c>
    </row>
    <row r="74" spans="2:48" ht="18" customHeight="1">
      <c r="B74" s="278"/>
      <c r="C74" s="293"/>
      <c r="D74" s="293"/>
      <c r="E74" s="294"/>
      <c r="F74" s="294"/>
      <c r="G74" s="294"/>
      <c r="H74" s="295" t="str">
        <f t="shared" si="0"/>
        <v/>
      </c>
      <c r="I74" s="296" t="str">
        <f t="shared" si="1"/>
        <v/>
      </c>
      <c r="J74" s="297" t="str">
        <f t="shared" si="24"/>
        <v/>
      </c>
      <c r="K74" s="349"/>
      <c r="L74" s="322"/>
      <c r="M74" s="353" t="str">
        <f t="shared" si="2"/>
        <v/>
      </c>
      <c r="N74" s="298" t="str">
        <f t="shared" si="3"/>
        <v/>
      </c>
      <c r="O74" s="293"/>
      <c r="P74" s="279"/>
      <c r="Q74" s="279"/>
      <c r="R74" s="279"/>
      <c r="S74" s="299"/>
      <c r="T74" s="376" t="str">
        <f t="shared" si="25"/>
        <v/>
      </c>
      <c r="U74" s="372"/>
      <c r="V74" s="308" t="str">
        <f t="shared" si="4"/>
        <v/>
      </c>
      <c r="W74" s="280" t="str">
        <f t="shared" si="5"/>
        <v/>
      </c>
      <c r="X74" s="347" t="str">
        <f t="shared" si="27"/>
        <v/>
      </c>
      <c r="Y74" s="292"/>
      <c r="Z74" s="363" t="str">
        <f t="shared" si="7"/>
        <v/>
      </c>
      <c r="AA74" s="347" t="str">
        <f t="shared" si="8"/>
        <v/>
      </c>
      <c r="AC74" s="363" t="str">
        <f t="shared" si="9"/>
        <v/>
      </c>
      <c r="AD74" s="280" t="str">
        <f t="shared" si="10"/>
        <v/>
      </c>
      <c r="AE74" s="280" t="str">
        <f t="shared" si="11"/>
        <v/>
      </c>
      <c r="AF74" s="280" t="str">
        <f t="shared" si="12"/>
        <v/>
      </c>
      <c r="AG74" s="347" t="str">
        <f t="shared" si="13"/>
        <v/>
      </c>
      <c r="AH74" s="359"/>
      <c r="AI74" s="367" t="str">
        <f t="shared" si="14"/>
        <v/>
      </c>
      <c r="AJ74" s="368" t="str">
        <f t="shared" si="15"/>
        <v/>
      </c>
      <c r="AK74" s="361"/>
      <c r="AL74" s="363" t="str">
        <f t="shared" si="16"/>
        <v/>
      </c>
      <c r="AM74" s="280" t="str">
        <f t="shared" si="17"/>
        <v/>
      </c>
      <c r="AN74" s="347" t="str">
        <f t="shared" si="26"/>
        <v/>
      </c>
      <c r="AO74" s="359"/>
      <c r="AP74" s="363" t="str">
        <f t="shared" si="18"/>
        <v/>
      </c>
      <c r="AQ74" s="300" t="str">
        <f t="shared" si="19"/>
        <v/>
      </c>
      <c r="AR74" s="309"/>
      <c r="AS74" s="281" t="e">
        <f t="shared" si="20"/>
        <v>#VALUE!</v>
      </c>
      <c r="AT74" s="276" t="str">
        <f t="shared" si="21"/>
        <v/>
      </c>
      <c r="AU74" s="282" t="e">
        <f t="shared" si="22"/>
        <v>#VALUE!</v>
      </c>
      <c r="AV74" s="341" t="e">
        <f t="shared" si="23"/>
        <v>#VALUE!</v>
      </c>
    </row>
    <row r="75" spans="2:48" ht="18" customHeight="1">
      <c r="B75" s="278"/>
      <c r="C75" s="293"/>
      <c r="D75" s="293"/>
      <c r="E75" s="294"/>
      <c r="F75" s="294"/>
      <c r="G75" s="294"/>
      <c r="H75" s="295" t="str">
        <f aca="true" t="shared" si="28" ref="H75:H138">IF(F75="","",IF(E75&gt;1,ABS(E75-F75),""))</f>
        <v/>
      </c>
      <c r="I75" s="296" t="str">
        <f aca="true" t="shared" si="29" ref="I75:I138">IF(B75&gt;0,I74+W75,"")</f>
        <v/>
      </c>
      <c r="J75" s="297" t="str">
        <f t="shared" si="24"/>
        <v/>
      </c>
      <c r="K75" s="349"/>
      <c r="L75" s="322"/>
      <c r="M75" s="353" t="str">
        <f aca="true" t="shared" si="30" ref="M75:M138">IF(B75&gt;0,J75/Z75,"")</f>
        <v/>
      </c>
      <c r="N75" s="298" t="str">
        <f aca="true" t="shared" si="31" ref="N75:N138">IF(B75&gt;0,(L75*M75),"")</f>
        <v/>
      </c>
      <c r="O75" s="293"/>
      <c r="P75" s="279"/>
      <c r="Q75" s="279"/>
      <c r="R75" s="279"/>
      <c r="S75" s="299"/>
      <c r="T75" s="376" t="str">
        <f t="shared" si="25"/>
        <v/>
      </c>
      <c r="U75" s="372"/>
      <c r="V75" s="308" t="str">
        <f aca="true" t="shared" si="32" ref="V75:V138">IF(B75&gt;0,IF(AI75&gt;0,(Q75-P75)/(P75-R75),""),"")</f>
        <v/>
      </c>
      <c r="W75" s="280" t="str">
        <f aca="true" t="shared" si="33" ref="W75:W138">IF(S75="","",IF(C75&gt;0,AP75,""))</f>
        <v/>
      </c>
      <c r="X75" s="347" t="str">
        <f t="shared" si="27"/>
        <v/>
      </c>
      <c r="Y75" s="292"/>
      <c r="Z75" s="363" t="str">
        <f aca="true" t="shared" si="34" ref="Z75:Z138">IF(B75&gt;0,ABS(P75-R75)*-1,"")</f>
        <v/>
      </c>
      <c r="AA75" s="347" t="str">
        <f aca="true" t="shared" si="35" ref="AA75:AA138">IF(B75="","",IF(O75="LONG",(S75-P75),(P75-S75)))</f>
        <v/>
      </c>
      <c r="AC75" s="363" t="str">
        <f aca="true" t="shared" si="36" ref="AC75:AC138">IF(O75="LONG",IF(B75&gt;0,(AM75)*($AD$3*(H75/365*-1)),""),"")</f>
        <v/>
      </c>
      <c r="AD75" s="280" t="str">
        <f aca="true" t="shared" si="37" ref="AD75:AD138">IF(O75="SHORT",IF(B75&gt;0,(AM75)*($AD$4*(H75/365)),""),"")</f>
        <v/>
      </c>
      <c r="AE75" s="280" t="str">
        <f aca="true" t="shared" si="38" ref="AE75:AE138">IF(B75&gt;0,(AL75*$AD$5*-1),"")</f>
        <v/>
      </c>
      <c r="AF75" s="280" t="str">
        <f aca="true" t="shared" si="39" ref="AF75:AF138">IF(C75&gt;0,(AM75*$AD$5)*-1,"")</f>
        <v/>
      </c>
      <c r="AG75" s="347" t="str">
        <f aca="true" t="shared" si="40" ref="AG75:AG138">IF(B75&gt;0,AE75+AF75,"")</f>
        <v/>
      </c>
      <c r="AH75" s="359"/>
      <c r="AI75" s="367" t="str">
        <f aca="true" t="shared" si="41" ref="AI75:AI138">IF(B75&gt;0,(P75/L75),"")</f>
        <v/>
      </c>
      <c r="AJ75" s="368" t="str">
        <f aca="true" t="shared" si="42" ref="AJ75:AJ138">IF(C75&gt;0,L75/P75,"")</f>
        <v/>
      </c>
      <c r="AK75" s="361"/>
      <c r="AL75" s="363" t="str">
        <f aca="true" t="shared" si="43" ref="AL75:AL138">IF(B75&gt;0,(P75*M75),"")</f>
        <v/>
      </c>
      <c r="AM75" s="280" t="str">
        <f aca="true" t="shared" si="44" ref="AM75:AM138">IF(B75&gt;0,(S75*M75),"")</f>
        <v/>
      </c>
      <c r="AN75" s="347" t="str">
        <f t="shared" si="26"/>
        <v/>
      </c>
      <c r="AO75" s="359"/>
      <c r="AP75" s="363" t="str">
        <f aca="true" t="shared" si="45" ref="AP75:AP138">IF(B75="","",IF(O75="LONG",(AN75+AC75+AG75),(AN75+AD75+AG75))*AND(M75&gt;1))</f>
        <v/>
      </c>
      <c r="AQ75" s="300" t="str">
        <f aca="true" t="shared" si="46" ref="AQ75:AQ138">IF(B75&gt;0,IF(M75&gt;0,(W75/I75),""),"")</f>
        <v/>
      </c>
      <c r="AR75" s="309"/>
      <c r="AS75" s="281" t="e">
        <f aca="true" t="shared" si="47" ref="AS75:AS134">IF(M75&gt;1,(P75*M75)/AI75,"")</f>
        <v>#VALUE!</v>
      </c>
      <c r="AT75" s="276" t="str">
        <f aca="true" t="shared" si="48" ref="AT75:AT134">IF(B75&gt;0,AS75/$L$6,"")</f>
        <v/>
      </c>
      <c r="AU75" s="282" t="e">
        <f aca="true" t="shared" si="49" ref="AU75:AU134">IF(M75&gt;1,(AS75*AI75),"")</f>
        <v>#VALUE!</v>
      </c>
      <c r="AV75" s="341" t="e">
        <f aca="true" t="shared" si="50" ref="AV75:AV134">IF(M75&gt;1,(AS75/M75),"")</f>
        <v>#VALUE!</v>
      </c>
    </row>
    <row r="76" spans="2:48" ht="18" customHeight="1">
      <c r="B76" s="278"/>
      <c r="C76" s="293"/>
      <c r="D76" s="293"/>
      <c r="E76" s="294"/>
      <c r="F76" s="294"/>
      <c r="G76" s="294"/>
      <c r="H76" s="295" t="str">
        <f t="shared" si="28"/>
        <v/>
      </c>
      <c r="I76" s="296" t="str">
        <f t="shared" si="29"/>
        <v/>
      </c>
      <c r="J76" s="297" t="str">
        <f aca="true" t="shared" si="51" ref="J76:J139">IF(B76&gt;0,I75*K76*-1,"")</f>
        <v/>
      </c>
      <c r="K76" s="349"/>
      <c r="L76" s="322"/>
      <c r="M76" s="353" t="str">
        <f t="shared" si="30"/>
        <v/>
      </c>
      <c r="N76" s="298" t="str">
        <f t="shared" si="31"/>
        <v/>
      </c>
      <c r="O76" s="293"/>
      <c r="P76" s="279"/>
      <c r="Q76" s="279"/>
      <c r="R76" s="279"/>
      <c r="S76" s="299"/>
      <c r="T76" s="376" t="str">
        <f aca="true" t="shared" si="52" ref="T76:T139">IF(B76&gt;0,(P76-R76)+P76,"")</f>
        <v/>
      </c>
      <c r="U76" s="372"/>
      <c r="V76" s="308" t="str">
        <f t="shared" si="32"/>
        <v/>
      </c>
      <c r="W76" s="280" t="str">
        <f t="shared" si="33"/>
        <v/>
      </c>
      <c r="X76" s="347" t="str">
        <f t="shared" si="27"/>
        <v/>
      </c>
      <c r="Y76" s="292"/>
      <c r="Z76" s="363" t="str">
        <f t="shared" si="34"/>
        <v/>
      </c>
      <c r="AA76" s="347" t="str">
        <f t="shared" si="35"/>
        <v/>
      </c>
      <c r="AC76" s="363" t="str">
        <f t="shared" si="36"/>
        <v/>
      </c>
      <c r="AD76" s="280" t="str">
        <f t="shared" si="37"/>
        <v/>
      </c>
      <c r="AE76" s="280" t="str">
        <f t="shared" si="38"/>
        <v/>
      </c>
      <c r="AF76" s="280" t="str">
        <f t="shared" si="39"/>
        <v/>
      </c>
      <c r="AG76" s="347" t="str">
        <f t="shared" si="40"/>
        <v/>
      </c>
      <c r="AH76" s="359"/>
      <c r="AI76" s="367" t="str">
        <f t="shared" si="41"/>
        <v/>
      </c>
      <c r="AJ76" s="368" t="str">
        <f t="shared" si="42"/>
        <v/>
      </c>
      <c r="AK76" s="361"/>
      <c r="AL76" s="363" t="str">
        <f t="shared" si="43"/>
        <v/>
      </c>
      <c r="AM76" s="280" t="str">
        <f t="shared" si="44"/>
        <v/>
      </c>
      <c r="AN76" s="347" t="str">
        <f aca="true" t="shared" si="53" ref="AN76:AN139">IF(C76&gt;0,AA76*M76,"")</f>
        <v/>
      </c>
      <c r="AO76" s="359"/>
      <c r="AP76" s="363" t="str">
        <f t="shared" si="45"/>
        <v/>
      </c>
      <c r="AQ76" s="300" t="str">
        <f t="shared" si="46"/>
        <v/>
      </c>
      <c r="AR76" s="309"/>
      <c r="AS76" s="281" t="e">
        <f t="shared" si="47"/>
        <v>#VALUE!</v>
      </c>
      <c r="AT76" s="276" t="str">
        <f t="shared" si="48"/>
        <v/>
      </c>
      <c r="AU76" s="282" t="e">
        <f t="shared" si="49"/>
        <v>#VALUE!</v>
      </c>
      <c r="AV76" s="341" t="e">
        <f t="shared" si="50"/>
        <v>#VALUE!</v>
      </c>
    </row>
    <row r="77" spans="2:48" ht="18" customHeight="1">
      <c r="B77" s="278"/>
      <c r="C77" s="293"/>
      <c r="D77" s="293"/>
      <c r="E77" s="294"/>
      <c r="F77" s="294"/>
      <c r="G77" s="294"/>
      <c r="H77" s="295" t="str">
        <f t="shared" si="28"/>
        <v/>
      </c>
      <c r="I77" s="296" t="str">
        <f t="shared" si="29"/>
        <v/>
      </c>
      <c r="J77" s="297" t="str">
        <f t="shared" si="51"/>
        <v/>
      </c>
      <c r="K77" s="349"/>
      <c r="L77" s="322"/>
      <c r="M77" s="353" t="str">
        <f t="shared" si="30"/>
        <v/>
      </c>
      <c r="N77" s="298" t="str">
        <f t="shared" si="31"/>
        <v/>
      </c>
      <c r="O77" s="293"/>
      <c r="P77" s="279"/>
      <c r="Q77" s="279"/>
      <c r="R77" s="279"/>
      <c r="S77" s="299"/>
      <c r="T77" s="376" t="str">
        <f t="shared" si="52"/>
        <v/>
      </c>
      <c r="U77" s="372"/>
      <c r="V77" s="308" t="str">
        <f t="shared" si="32"/>
        <v/>
      </c>
      <c r="W77" s="280" t="str">
        <f t="shared" si="33"/>
        <v/>
      </c>
      <c r="X77" s="347" t="str">
        <f t="shared" si="27"/>
        <v/>
      </c>
      <c r="Y77" s="292"/>
      <c r="Z77" s="363" t="str">
        <f t="shared" si="34"/>
        <v/>
      </c>
      <c r="AA77" s="347" t="str">
        <f t="shared" si="35"/>
        <v/>
      </c>
      <c r="AC77" s="363" t="str">
        <f t="shared" si="36"/>
        <v/>
      </c>
      <c r="AD77" s="280" t="str">
        <f t="shared" si="37"/>
        <v/>
      </c>
      <c r="AE77" s="280" t="str">
        <f t="shared" si="38"/>
        <v/>
      </c>
      <c r="AF77" s="280" t="str">
        <f t="shared" si="39"/>
        <v/>
      </c>
      <c r="AG77" s="347" t="str">
        <f t="shared" si="40"/>
        <v/>
      </c>
      <c r="AH77" s="359"/>
      <c r="AI77" s="367" t="str">
        <f t="shared" si="41"/>
        <v/>
      </c>
      <c r="AJ77" s="368" t="str">
        <f t="shared" si="42"/>
        <v/>
      </c>
      <c r="AK77" s="361"/>
      <c r="AL77" s="363" t="str">
        <f t="shared" si="43"/>
        <v/>
      </c>
      <c r="AM77" s="280" t="str">
        <f t="shared" si="44"/>
        <v/>
      </c>
      <c r="AN77" s="347" t="str">
        <f t="shared" si="53"/>
        <v/>
      </c>
      <c r="AO77" s="359"/>
      <c r="AP77" s="363" t="str">
        <f t="shared" si="45"/>
        <v/>
      </c>
      <c r="AQ77" s="300" t="str">
        <f t="shared" si="46"/>
        <v/>
      </c>
      <c r="AR77" s="309"/>
      <c r="AS77" s="281" t="e">
        <f t="shared" si="47"/>
        <v>#VALUE!</v>
      </c>
      <c r="AT77" s="276" t="str">
        <f t="shared" si="48"/>
        <v/>
      </c>
      <c r="AU77" s="282" t="e">
        <f t="shared" si="49"/>
        <v>#VALUE!</v>
      </c>
      <c r="AV77" s="341" t="e">
        <f t="shared" si="50"/>
        <v>#VALUE!</v>
      </c>
    </row>
    <row r="78" spans="2:48" ht="18" customHeight="1">
      <c r="B78" s="278"/>
      <c r="C78" s="293"/>
      <c r="D78" s="293"/>
      <c r="E78" s="294"/>
      <c r="F78" s="294"/>
      <c r="G78" s="294"/>
      <c r="H78" s="295" t="str">
        <f t="shared" si="28"/>
        <v/>
      </c>
      <c r="I78" s="296" t="str">
        <f t="shared" si="29"/>
        <v/>
      </c>
      <c r="J78" s="297" t="str">
        <f t="shared" si="51"/>
        <v/>
      </c>
      <c r="K78" s="349"/>
      <c r="L78" s="322"/>
      <c r="M78" s="353" t="str">
        <f t="shared" si="30"/>
        <v/>
      </c>
      <c r="N78" s="298" t="str">
        <f t="shared" si="31"/>
        <v/>
      </c>
      <c r="O78" s="293"/>
      <c r="P78" s="279"/>
      <c r="Q78" s="279"/>
      <c r="R78" s="279"/>
      <c r="S78" s="299"/>
      <c r="T78" s="376" t="str">
        <f t="shared" si="52"/>
        <v/>
      </c>
      <c r="U78" s="372"/>
      <c r="V78" s="308" t="str">
        <f t="shared" si="32"/>
        <v/>
      </c>
      <c r="W78" s="280" t="str">
        <f t="shared" si="33"/>
        <v/>
      </c>
      <c r="X78" s="347" t="str">
        <f t="shared" si="27"/>
        <v/>
      </c>
      <c r="Y78" s="292"/>
      <c r="Z78" s="363" t="str">
        <f t="shared" si="34"/>
        <v/>
      </c>
      <c r="AA78" s="347" t="str">
        <f t="shared" si="35"/>
        <v/>
      </c>
      <c r="AC78" s="363" t="str">
        <f t="shared" si="36"/>
        <v/>
      </c>
      <c r="AD78" s="280" t="str">
        <f t="shared" si="37"/>
        <v/>
      </c>
      <c r="AE78" s="280" t="str">
        <f t="shared" si="38"/>
        <v/>
      </c>
      <c r="AF78" s="280" t="str">
        <f t="shared" si="39"/>
        <v/>
      </c>
      <c r="AG78" s="347" t="str">
        <f t="shared" si="40"/>
        <v/>
      </c>
      <c r="AH78" s="359"/>
      <c r="AI78" s="367" t="str">
        <f t="shared" si="41"/>
        <v/>
      </c>
      <c r="AJ78" s="368" t="str">
        <f t="shared" si="42"/>
        <v/>
      </c>
      <c r="AK78" s="361"/>
      <c r="AL78" s="363" t="str">
        <f t="shared" si="43"/>
        <v/>
      </c>
      <c r="AM78" s="280" t="str">
        <f t="shared" si="44"/>
        <v/>
      </c>
      <c r="AN78" s="347" t="str">
        <f t="shared" si="53"/>
        <v/>
      </c>
      <c r="AO78" s="359"/>
      <c r="AP78" s="363" t="str">
        <f t="shared" si="45"/>
        <v/>
      </c>
      <c r="AQ78" s="300" t="str">
        <f t="shared" si="46"/>
        <v/>
      </c>
      <c r="AR78" s="309"/>
      <c r="AS78" s="281" t="e">
        <f t="shared" si="47"/>
        <v>#VALUE!</v>
      </c>
      <c r="AT78" s="276" t="str">
        <f t="shared" si="48"/>
        <v/>
      </c>
      <c r="AU78" s="282" t="e">
        <f t="shared" si="49"/>
        <v>#VALUE!</v>
      </c>
      <c r="AV78" s="341" t="e">
        <f t="shared" si="50"/>
        <v>#VALUE!</v>
      </c>
    </row>
    <row r="79" spans="2:48" ht="18" customHeight="1">
      <c r="B79" s="278"/>
      <c r="C79" s="293"/>
      <c r="D79" s="293"/>
      <c r="E79" s="294"/>
      <c r="F79" s="294"/>
      <c r="G79" s="294"/>
      <c r="H79" s="295" t="str">
        <f t="shared" si="28"/>
        <v/>
      </c>
      <c r="I79" s="296" t="str">
        <f t="shared" si="29"/>
        <v/>
      </c>
      <c r="J79" s="297" t="str">
        <f t="shared" si="51"/>
        <v/>
      </c>
      <c r="K79" s="349"/>
      <c r="L79" s="322"/>
      <c r="M79" s="353" t="str">
        <f t="shared" si="30"/>
        <v/>
      </c>
      <c r="N79" s="298" t="str">
        <f t="shared" si="31"/>
        <v/>
      </c>
      <c r="O79" s="293"/>
      <c r="P79" s="279"/>
      <c r="Q79" s="279"/>
      <c r="R79" s="279"/>
      <c r="S79" s="299"/>
      <c r="T79" s="376" t="str">
        <f t="shared" si="52"/>
        <v/>
      </c>
      <c r="U79" s="372"/>
      <c r="V79" s="308" t="str">
        <f t="shared" si="32"/>
        <v/>
      </c>
      <c r="W79" s="280" t="str">
        <f t="shared" si="33"/>
        <v/>
      </c>
      <c r="X79" s="347" t="str">
        <f t="shared" si="27"/>
        <v/>
      </c>
      <c r="Y79" s="292"/>
      <c r="Z79" s="363" t="str">
        <f t="shared" si="34"/>
        <v/>
      </c>
      <c r="AA79" s="347" t="str">
        <f t="shared" si="35"/>
        <v/>
      </c>
      <c r="AC79" s="363" t="str">
        <f t="shared" si="36"/>
        <v/>
      </c>
      <c r="AD79" s="280" t="str">
        <f t="shared" si="37"/>
        <v/>
      </c>
      <c r="AE79" s="280" t="str">
        <f t="shared" si="38"/>
        <v/>
      </c>
      <c r="AF79" s="280" t="str">
        <f t="shared" si="39"/>
        <v/>
      </c>
      <c r="AG79" s="347" t="str">
        <f t="shared" si="40"/>
        <v/>
      </c>
      <c r="AH79" s="359"/>
      <c r="AI79" s="367" t="str">
        <f t="shared" si="41"/>
        <v/>
      </c>
      <c r="AJ79" s="368" t="str">
        <f t="shared" si="42"/>
        <v/>
      </c>
      <c r="AK79" s="361"/>
      <c r="AL79" s="363" t="str">
        <f t="shared" si="43"/>
        <v/>
      </c>
      <c r="AM79" s="280" t="str">
        <f t="shared" si="44"/>
        <v/>
      </c>
      <c r="AN79" s="347" t="str">
        <f t="shared" si="53"/>
        <v/>
      </c>
      <c r="AO79" s="359"/>
      <c r="AP79" s="363" t="str">
        <f t="shared" si="45"/>
        <v/>
      </c>
      <c r="AQ79" s="300" t="str">
        <f t="shared" si="46"/>
        <v/>
      </c>
      <c r="AR79" s="309"/>
      <c r="AS79" s="281" t="e">
        <f t="shared" si="47"/>
        <v>#VALUE!</v>
      </c>
      <c r="AT79" s="276" t="str">
        <f t="shared" si="48"/>
        <v/>
      </c>
      <c r="AU79" s="282" t="e">
        <f t="shared" si="49"/>
        <v>#VALUE!</v>
      </c>
      <c r="AV79" s="341" t="e">
        <f t="shared" si="50"/>
        <v>#VALUE!</v>
      </c>
    </row>
    <row r="80" spans="2:48" ht="18" customHeight="1">
      <c r="B80" s="278"/>
      <c r="C80" s="293"/>
      <c r="D80" s="293"/>
      <c r="E80" s="294"/>
      <c r="F80" s="294"/>
      <c r="G80" s="294"/>
      <c r="H80" s="295" t="str">
        <f t="shared" si="28"/>
        <v/>
      </c>
      <c r="I80" s="296" t="str">
        <f t="shared" si="29"/>
        <v/>
      </c>
      <c r="J80" s="297" t="str">
        <f t="shared" si="51"/>
        <v/>
      </c>
      <c r="K80" s="349"/>
      <c r="L80" s="322"/>
      <c r="M80" s="353" t="str">
        <f t="shared" si="30"/>
        <v/>
      </c>
      <c r="N80" s="298" t="str">
        <f t="shared" si="31"/>
        <v/>
      </c>
      <c r="O80" s="293"/>
      <c r="P80" s="279"/>
      <c r="Q80" s="279"/>
      <c r="R80" s="279"/>
      <c r="S80" s="299"/>
      <c r="T80" s="376" t="str">
        <f t="shared" si="52"/>
        <v/>
      </c>
      <c r="U80" s="372"/>
      <c r="V80" s="308" t="str">
        <f t="shared" si="32"/>
        <v/>
      </c>
      <c r="W80" s="280" t="str">
        <f t="shared" si="33"/>
        <v/>
      </c>
      <c r="X80" s="347" t="str">
        <f t="shared" si="27"/>
        <v/>
      </c>
      <c r="Y80" s="292"/>
      <c r="Z80" s="363" t="str">
        <f t="shared" si="34"/>
        <v/>
      </c>
      <c r="AA80" s="347" t="str">
        <f t="shared" si="35"/>
        <v/>
      </c>
      <c r="AC80" s="363" t="str">
        <f t="shared" si="36"/>
        <v/>
      </c>
      <c r="AD80" s="280" t="str">
        <f t="shared" si="37"/>
        <v/>
      </c>
      <c r="AE80" s="280" t="str">
        <f t="shared" si="38"/>
        <v/>
      </c>
      <c r="AF80" s="280" t="str">
        <f t="shared" si="39"/>
        <v/>
      </c>
      <c r="AG80" s="347" t="str">
        <f t="shared" si="40"/>
        <v/>
      </c>
      <c r="AH80" s="359"/>
      <c r="AI80" s="367" t="str">
        <f t="shared" si="41"/>
        <v/>
      </c>
      <c r="AJ80" s="368" t="str">
        <f t="shared" si="42"/>
        <v/>
      </c>
      <c r="AK80" s="361"/>
      <c r="AL80" s="363" t="str">
        <f t="shared" si="43"/>
        <v/>
      </c>
      <c r="AM80" s="280" t="str">
        <f t="shared" si="44"/>
        <v/>
      </c>
      <c r="AN80" s="347" t="str">
        <f t="shared" si="53"/>
        <v/>
      </c>
      <c r="AO80" s="359"/>
      <c r="AP80" s="363" t="str">
        <f t="shared" si="45"/>
        <v/>
      </c>
      <c r="AQ80" s="300" t="str">
        <f t="shared" si="46"/>
        <v/>
      </c>
      <c r="AR80" s="309"/>
      <c r="AS80" s="281" t="e">
        <f t="shared" si="47"/>
        <v>#VALUE!</v>
      </c>
      <c r="AT80" s="276" t="str">
        <f t="shared" si="48"/>
        <v/>
      </c>
      <c r="AU80" s="282" t="e">
        <f t="shared" si="49"/>
        <v>#VALUE!</v>
      </c>
      <c r="AV80" s="341" t="e">
        <f t="shared" si="50"/>
        <v>#VALUE!</v>
      </c>
    </row>
    <row r="81" spans="2:48" ht="18" customHeight="1">
      <c r="B81" s="278"/>
      <c r="C81" s="293"/>
      <c r="D81" s="293"/>
      <c r="E81" s="294"/>
      <c r="F81" s="294"/>
      <c r="G81" s="294"/>
      <c r="H81" s="295" t="str">
        <f t="shared" si="28"/>
        <v/>
      </c>
      <c r="I81" s="296" t="str">
        <f t="shared" si="29"/>
        <v/>
      </c>
      <c r="J81" s="297" t="str">
        <f t="shared" si="51"/>
        <v/>
      </c>
      <c r="K81" s="349"/>
      <c r="L81" s="322"/>
      <c r="M81" s="353" t="str">
        <f t="shared" si="30"/>
        <v/>
      </c>
      <c r="N81" s="298" t="str">
        <f t="shared" si="31"/>
        <v/>
      </c>
      <c r="O81" s="293"/>
      <c r="P81" s="279"/>
      <c r="Q81" s="279"/>
      <c r="R81" s="279"/>
      <c r="S81" s="299"/>
      <c r="T81" s="376" t="str">
        <f t="shared" si="52"/>
        <v/>
      </c>
      <c r="U81" s="372"/>
      <c r="V81" s="308" t="str">
        <f t="shared" si="32"/>
        <v/>
      </c>
      <c r="W81" s="280" t="str">
        <f t="shared" si="33"/>
        <v/>
      </c>
      <c r="X81" s="347" t="str">
        <f t="shared" si="27"/>
        <v/>
      </c>
      <c r="Y81" s="292"/>
      <c r="Z81" s="363" t="str">
        <f t="shared" si="34"/>
        <v/>
      </c>
      <c r="AA81" s="347" t="str">
        <f t="shared" si="35"/>
        <v/>
      </c>
      <c r="AC81" s="363" t="str">
        <f t="shared" si="36"/>
        <v/>
      </c>
      <c r="AD81" s="280" t="str">
        <f t="shared" si="37"/>
        <v/>
      </c>
      <c r="AE81" s="280" t="str">
        <f t="shared" si="38"/>
        <v/>
      </c>
      <c r="AF81" s="280" t="str">
        <f t="shared" si="39"/>
        <v/>
      </c>
      <c r="AG81" s="347" t="str">
        <f t="shared" si="40"/>
        <v/>
      </c>
      <c r="AH81" s="359"/>
      <c r="AI81" s="367" t="str">
        <f t="shared" si="41"/>
        <v/>
      </c>
      <c r="AJ81" s="368" t="str">
        <f t="shared" si="42"/>
        <v/>
      </c>
      <c r="AK81" s="361"/>
      <c r="AL81" s="363" t="str">
        <f t="shared" si="43"/>
        <v/>
      </c>
      <c r="AM81" s="280" t="str">
        <f t="shared" si="44"/>
        <v/>
      </c>
      <c r="AN81" s="347" t="str">
        <f t="shared" si="53"/>
        <v/>
      </c>
      <c r="AO81" s="359"/>
      <c r="AP81" s="363" t="str">
        <f t="shared" si="45"/>
        <v/>
      </c>
      <c r="AQ81" s="300" t="str">
        <f t="shared" si="46"/>
        <v/>
      </c>
      <c r="AR81" s="309"/>
      <c r="AS81" s="281" t="e">
        <f t="shared" si="47"/>
        <v>#VALUE!</v>
      </c>
      <c r="AT81" s="276" t="str">
        <f t="shared" si="48"/>
        <v/>
      </c>
      <c r="AU81" s="282" t="e">
        <f t="shared" si="49"/>
        <v>#VALUE!</v>
      </c>
      <c r="AV81" s="341" t="e">
        <f t="shared" si="50"/>
        <v>#VALUE!</v>
      </c>
    </row>
    <row r="82" spans="2:48" ht="18" customHeight="1">
      <c r="B82" s="278"/>
      <c r="C82" s="293"/>
      <c r="D82" s="293"/>
      <c r="E82" s="294"/>
      <c r="F82" s="294"/>
      <c r="G82" s="294"/>
      <c r="H82" s="295" t="str">
        <f t="shared" si="28"/>
        <v/>
      </c>
      <c r="I82" s="296" t="str">
        <f t="shared" si="29"/>
        <v/>
      </c>
      <c r="J82" s="297" t="str">
        <f t="shared" si="51"/>
        <v/>
      </c>
      <c r="K82" s="349"/>
      <c r="L82" s="322"/>
      <c r="M82" s="353" t="str">
        <f t="shared" si="30"/>
        <v/>
      </c>
      <c r="N82" s="298" t="str">
        <f t="shared" si="31"/>
        <v/>
      </c>
      <c r="O82" s="293"/>
      <c r="P82" s="279"/>
      <c r="Q82" s="279"/>
      <c r="R82" s="279"/>
      <c r="S82" s="299"/>
      <c r="T82" s="376" t="str">
        <f t="shared" si="52"/>
        <v/>
      </c>
      <c r="U82" s="372"/>
      <c r="V82" s="308" t="str">
        <f t="shared" si="32"/>
        <v/>
      </c>
      <c r="W82" s="280" t="str">
        <f t="shared" si="33"/>
        <v/>
      </c>
      <c r="X82" s="347" t="str">
        <f t="shared" si="27"/>
        <v/>
      </c>
      <c r="Y82" s="292"/>
      <c r="Z82" s="363" t="str">
        <f t="shared" si="34"/>
        <v/>
      </c>
      <c r="AA82" s="347" t="str">
        <f t="shared" si="35"/>
        <v/>
      </c>
      <c r="AC82" s="363" t="str">
        <f t="shared" si="36"/>
        <v/>
      </c>
      <c r="AD82" s="280" t="str">
        <f t="shared" si="37"/>
        <v/>
      </c>
      <c r="AE82" s="280" t="str">
        <f t="shared" si="38"/>
        <v/>
      </c>
      <c r="AF82" s="280" t="str">
        <f t="shared" si="39"/>
        <v/>
      </c>
      <c r="AG82" s="347" t="str">
        <f t="shared" si="40"/>
        <v/>
      </c>
      <c r="AH82" s="359"/>
      <c r="AI82" s="367" t="str">
        <f t="shared" si="41"/>
        <v/>
      </c>
      <c r="AJ82" s="368" t="str">
        <f t="shared" si="42"/>
        <v/>
      </c>
      <c r="AK82" s="361"/>
      <c r="AL82" s="363" t="str">
        <f t="shared" si="43"/>
        <v/>
      </c>
      <c r="AM82" s="280" t="str">
        <f t="shared" si="44"/>
        <v/>
      </c>
      <c r="AN82" s="347" t="str">
        <f t="shared" si="53"/>
        <v/>
      </c>
      <c r="AO82" s="359"/>
      <c r="AP82" s="363" t="str">
        <f t="shared" si="45"/>
        <v/>
      </c>
      <c r="AQ82" s="300" t="str">
        <f t="shared" si="46"/>
        <v/>
      </c>
      <c r="AR82" s="309"/>
      <c r="AS82" s="281" t="e">
        <f t="shared" si="47"/>
        <v>#VALUE!</v>
      </c>
      <c r="AT82" s="276" t="str">
        <f t="shared" si="48"/>
        <v/>
      </c>
      <c r="AU82" s="282" t="e">
        <f t="shared" si="49"/>
        <v>#VALUE!</v>
      </c>
      <c r="AV82" s="341" t="e">
        <f t="shared" si="50"/>
        <v>#VALUE!</v>
      </c>
    </row>
    <row r="83" spans="2:48" ht="18" customHeight="1">
      <c r="B83" s="278"/>
      <c r="C83" s="293"/>
      <c r="D83" s="293"/>
      <c r="E83" s="294"/>
      <c r="F83" s="294"/>
      <c r="G83" s="294"/>
      <c r="H83" s="295" t="str">
        <f t="shared" si="28"/>
        <v/>
      </c>
      <c r="I83" s="296" t="str">
        <f t="shared" si="29"/>
        <v/>
      </c>
      <c r="J83" s="297" t="str">
        <f t="shared" si="51"/>
        <v/>
      </c>
      <c r="K83" s="349"/>
      <c r="L83" s="322"/>
      <c r="M83" s="353" t="str">
        <f t="shared" si="30"/>
        <v/>
      </c>
      <c r="N83" s="298" t="str">
        <f t="shared" si="31"/>
        <v/>
      </c>
      <c r="O83" s="293"/>
      <c r="P83" s="279"/>
      <c r="Q83" s="279"/>
      <c r="R83" s="279"/>
      <c r="S83" s="299"/>
      <c r="T83" s="376" t="str">
        <f t="shared" si="52"/>
        <v/>
      </c>
      <c r="U83" s="372"/>
      <c r="V83" s="308" t="str">
        <f t="shared" si="32"/>
        <v/>
      </c>
      <c r="W83" s="280" t="str">
        <f t="shared" si="33"/>
        <v/>
      </c>
      <c r="X83" s="347" t="str">
        <f t="shared" si="27"/>
        <v/>
      </c>
      <c r="Y83" s="292"/>
      <c r="Z83" s="363" t="str">
        <f t="shared" si="34"/>
        <v/>
      </c>
      <c r="AA83" s="347" t="str">
        <f t="shared" si="35"/>
        <v/>
      </c>
      <c r="AC83" s="363" t="str">
        <f t="shared" si="36"/>
        <v/>
      </c>
      <c r="AD83" s="280" t="str">
        <f t="shared" si="37"/>
        <v/>
      </c>
      <c r="AE83" s="280" t="str">
        <f t="shared" si="38"/>
        <v/>
      </c>
      <c r="AF83" s="280" t="str">
        <f t="shared" si="39"/>
        <v/>
      </c>
      <c r="AG83" s="347" t="str">
        <f t="shared" si="40"/>
        <v/>
      </c>
      <c r="AH83" s="359"/>
      <c r="AI83" s="367" t="str">
        <f t="shared" si="41"/>
        <v/>
      </c>
      <c r="AJ83" s="368" t="str">
        <f t="shared" si="42"/>
        <v/>
      </c>
      <c r="AK83" s="361"/>
      <c r="AL83" s="363" t="str">
        <f t="shared" si="43"/>
        <v/>
      </c>
      <c r="AM83" s="280" t="str">
        <f t="shared" si="44"/>
        <v/>
      </c>
      <c r="AN83" s="347" t="str">
        <f t="shared" si="53"/>
        <v/>
      </c>
      <c r="AO83" s="359"/>
      <c r="AP83" s="363" t="str">
        <f t="shared" si="45"/>
        <v/>
      </c>
      <c r="AQ83" s="300" t="str">
        <f t="shared" si="46"/>
        <v/>
      </c>
      <c r="AR83" s="309"/>
      <c r="AS83" s="281" t="e">
        <f t="shared" si="47"/>
        <v>#VALUE!</v>
      </c>
      <c r="AT83" s="276" t="str">
        <f t="shared" si="48"/>
        <v/>
      </c>
      <c r="AU83" s="282" t="e">
        <f t="shared" si="49"/>
        <v>#VALUE!</v>
      </c>
      <c r="AV83" s="341" t="e">
        <f t="shared" si="50"/>
        <v>#VALUE!</v>
      </c>
    </row>
    <row r="84" spans="2:48" ht="18" customHeight="1">
      <c r="B84" s="278"/>
      <c r="C84" s="293"/>
      <c r="D84" s="293"/>
      <c r="E84" s="294"/>
      <c r="F84" s="294"/>
      <c r="G84" s="294"/>
      <c r="H84" s="295" t="str">
        <f t="shared" si="28"/>
        <v/>
      </c>
      <c r="I84" s="296" t="str">
        <f t="shared" si="29"/>
        <v/>
      </c>
      <c r="J84" s="297" t="str">
        <f t="shared" si="51"/>
        <v/>
      </c>
      <c r="K84" s="349"/>
      <c r="L84" s="322"/>
      <c r="M84" s="353" t="str">
        <f t="shared" si="30"/>
        <v/>
      </c>
      <c r="N84" s="298" t="str">
        <f t="shared" si="31"/>
        <v/>
      </c>
      <c r="O84" s="293"/>
      <c r="P84" s="279"/>
      <c r="Q84" s="279"/>
      <c r="R84" s="279"/>
      <c r="S84" s="299"/>
      <c r="T84" s="376" t="str">
        <f t="shared" si="52"/>
        <v/>
      </c>
      <c r="U84" s="372"/>
      <c r="V84" s="308" t="str">
        <f t="shared" si="32"/>
        <v/>
      </c>
      <c r="W84" s="280" t="str">
        <f t="shared" si="33"/>
        <v/>
      </c>
      <c r="X84" s="347" t="str">
        <f aca="true" t="shared" si="54" ref="X84:X147">IF(F84&gt;0,AP84+X83,"")</f>
        <v/>
      </c>
      <c r="Y84" s="292"/>
      <c r="Z84" s="363" t="str">
        <f t="shared" si="34"/>
        <v/>
      </c>
      <c r="AA84" s="347" t="str">
        <f t="shared" si="35"/>
        <v/>
      </c>
      <c r="AC84" s="363" t="str">
        <f t="shared" si="36"/>
        <v/>
      </c>
      <c r="AD84" s="280" t="str">
        <f t="shared" si="37"/>
        <v/>
      </c>
      <c r="AE84" s="280" t="str">
        <f t="shared" si="38"/>
        <v/>
      </c>
      <c r="AF84" s="280" t="str">
        <f t="shared" si="39"/>
        <v/>
      </c>
      <c r="AG84" s="347" t="str">
        <f t="shared" si="40"/>
        <v/>
      </c>
      <c r="AH84" s="359"/>
      <c r="AI84" s="367" t="str">
        <f t="shared" si="41"/>
        <v/>
      </c>
      <c r="AJ84" s="368" t="str">
        <f t="shared" si="42"/>
        <v/>
      </c>
      <c r="AK84" s="361"/>
      <c r="AL84" s="363" t="str">
        <f t="shared" si="43"/>
        <v/>
      </c>
      <c r="AM84" s="280" t="str">
        <f t="shared" si="44"/>
        <v/>
      </c>
      <c r="AN84" s="347" t="str">
        <f t="shared" si="53"/>
        <v/>
      </c>
      <c r="AO84" s="359"/>
      <c r="AP84" s="363" t="str">
        <f t="shared" si="45"/>
        <v/>
      </c>
      <c r="AQ84" s="300" t="str">
        <f t="shared" si="46"/>
        <v/>
      </c>
      <c r="AR84" s="309"/>
      <c r="AS84" s="281" t="e">
        <f t="shared" si="47"/>
        <v>#VALUE!</v>
      </c>
      <c r="AT84" s="276" t="str">
        <f t="shared" si="48"/>
        <v/>
      </c>
      <c r="AU84" s="282" t="e">
        <f t="shared" si="49"/>
        <v>#VALUE!</v>
      </c>
      <c r="AV84" s="341" t="e">
        <f t="shared" si="50"/>
        <v>#VALUE!</v>
      </c>
    </row>
    <row r="85" spans="2:48" ht="18" customHeight="1">
      <c r="B85" s="278"/>
      <c r="C85" s="293"/>
      <c r="D85" s="293"/>
      <c r="E85" s="294"/>
      <c r="F85" s="294"/>
      <c r="G85" s="294"/>
      <c r="H85" s="295" t="str">
        <f t="shared" si="28"/>
        <v/>
      </c>
      <c r="I85" s="296" t="str">
        <f t="shared" si="29"/>
        <v/>
      </c>
      <c r="J85" s="297" t="str">
        <f t="shared" si="51"/>
        <v/>
      </c>
      <c r="K85" s="349"/>
      <c r="L85" s="322"/>
      <c r="M85" s="353" t="str">
        <f t="shared" si="30"/>
        <v/>
      </c>
      <c r="N85" s="298" t="str">
        <f t="shared" si="31"/>
        <v/>
      </c>
      <c r="O85" s="293"/>
      <c r="P85" s="279"/>
      <c r="Q85" s="279"/>
      <c r="R85" s="279"/>
      <c r="S85" s="299"/>
      <c r="T85" s="376" t="str">
        <f t="shared" si="52"/>
        <v/>
      </c>
      <c r="U85" s="372"/>
      <c r="V85" s="308" t="str">
        <f t="shared" si="32"/>
        <v/>
      </c>
      <c r="W85" s="280" t="str">
        <f t="shared" si="33"/>
        <v/>
      </c>
      <c r="X85" s="347" t="str">
        <f t="shared" si="54"/>
        <v/>
      </c>
      <c r="Y85" s="292"/>
      <c r="Z85" s="363" t="str">
        <f t="shared" si="34"/>
        <v/>
      </c>
      <c r="AA85" s="347" t="str">
        <f t="shared" si="35"/>
        <v/>
      </c>
      <c r="AC85" s="363" t="str">
        <f t="shared" si="36"/>
        <v/>
      </c>
      <c r="AD85" s="280" t="str">
        <f t="shared" si="37"/>
        <v/>
      </c>
      <c r="AE85" s="280" t="str">
        <f t="shared" si="38"/>
        <v/>
      </c>
      <c r="AF85" s="280" t="str">
        <f t="shared" si="39"/>
        <v/>
      </c>
      <c r="AG85" s="347" t="str">
        <f t="shared" si="40"/>
        <v/>
      </c>
      <c r="AH85" s="359"/>
      <c r="AI85" s="367" t="str">
        <f t="shared" si="41"/>
        <v/>
      </c>
      <c r="AJ85" s="368" t="str">
        <f t="shared" si="42"/>
        <v/>
      </c>
      <c r="AK85" s="361"/>
      <c r="AL85" s="363" t="str">
        <f t="shared" si="43"/>
        <v/>
      </c>
      <c r="AM85" s="280" t="str">
        <f t="shared" si="44"/>
        <v/>
      </c>
      <c r="AN85" s="347" t="str">
        <f t="shared" si="53"/>
        <v/>
      </c>
      <c r="AO85" s="359"/>
      <c r="AP85" s="363" t="str">
        <f t="shared" si="45"/>
        <v/>
      </c>
      <c r="AQ85" s="300" t="str">
        <f t="shared" si="46"/>
        <v/>
      </c>
      <c r="AR85" s="309"/>
      <c r="AS85" s="281" t="e">
        <f t="shared" si="47"/>
        <v>#VALUE!</v>
      </c>
      <c r="AT85" s="276" t="str">
        <f t="shared" si="48"/>
        <v/>
      </c>
      <c r="AU85" s="282" t="e">
        <f t="shared" si="49"/>
        <v>#VALUE!</v>
      </c>
      <c r="AV85" s="341" t="e">
        <f t="shared" si="50"/>
        <v>#VALUE!</v>
      </c>
    </row>
    <row r="86" spans="2:48" ht="18" customHeight="1">
      <c r="B86" s="278"/>
      <c r="C86" s="293"/>
      <c r="D86" s="293"/>
      <c r="E86" s="294"/>
      <c r="F86" s="294"/>
      <c r="G86" s="294"/>
      <c r="H86" s="295" t="str">
        <f t="shared" si="28"/>
        <v/>
      </c>
      <c r="I86" s="296" t="str">
        <f t="shared" si="29"/>
        <v/>
      </c>
      <c r="J86" s="297" t="str">
        <f t="shared" si="51"/>
        <v/>
      </c>
      <c r="K86" s="349"/>
      <c r="L86" s="322"/>
      <c r="M86" s="353" t="str">
        <f t="shared" si="30"/>
        <v/>
      </c>
      <c r="N86" s="298" t="str">
        <f t="shared" si="31"/>
        <v/>
      </c>
      <c r="O86" s="293"/>
      <c r="P86" s="279"/>
      <c r="Q86" s="279"/>
      <c r="R86" s="279"/>
      <c r="S86" s="299"/>
      <c r="T86" s="376" t="str">
        <f t="shared" si="52"/>
        <v/>
      </c>
      <c r="U86" s="372"/>
      <c r="V86" s="308" t="str">
        <f t="shared" si="32"/>
        <v/>
      </c>
      <c r="W86" s="280" t="str">
        <f t="shared" si="33"/>
        <v/>
      </c>
      <c r="X86" s="347" t="str">
        <f t="shared" si="54"/>
        <v/>
      </c>
      <c r="Y86" s="292"/>
      <c r="Z86" s="363" t="str">
        <f t="shared" si="34"/>
        <v/>
      </c>
      <c r="AA86" s="347" t="str">
        <f t="shared" si="35"/>
        <v/>
      </c>
      <c r="AC86" s="363" t="str">
        <f t="shared" si="36"/>
        <v/>
      </c>
      <c r="AD86" s="280" t="str">
        <f t="shared" si="37"/>
        <v/>
      </c>
      <c r="AE86" s="280" t="str">
        <f t="shared" si="38"/>
        <v/>
      </c>
      <c r="AF86" s="280" t="str">
        <f t="shared" si="39"/>
        <v/>
      </c>
      <c r="AG86" s="347" t="str">
        <f t="shared" si="40"/>
        <v/>
      </c>
      <c r="AH86" s="359"/>
      <c r="AI86" s="367" t="str">
        <f t="shared" si="41"/>
        <v/>
      </c>
      <c r="AJ86" s="368" t="str">
        <f t="shared" si="42"/>
        <v/>
      </c>
      <c r="AK86" s="361"/>
      <c r="AL86" s="363" t="str">
        <f t="shared" si="43"/>
        <v/>
      </c>
      <c r="AM86" s="280" t="str">
        <f t="shared" si="44"/>
        <v/>
      </c>
      <c r="AN86" s="347" t="str">
        <f t="shared" si="53"/>
        <v/>
      </c>
      <c r="AO86" s="359"/>
      <c r="AP86" s="363" t="str">
        <f t="shared" si="45"/>
        <v/>
      </c>
      <c r="AQ86" s="300" t="str">
        <f t="shared" si="46"/>
        <v/>
      </c>
      <c r="AR86" s="309"/>
      <c r="AS86" s="281" t="e">
        <f t="shared" si="47"/>
        <v>#VALUE!</v>
      </c>
      <c r="AT86" s="276" t="str">
        <f t="shared" si="48"/>
        <v/>
      </c>
      <c r="AU86" s="282" t="e">
        <f t="shared" si="49"/>
        <v>#VALUE!</v>
      </c>
      <c r="AV86" s="341" t="e">
        <f t="shared" si="50"/>
        <v>#VALUE!</v>
      </c>
    </row>
    <row r="87" spans="2:48" ht="18" customHeight="1">
      <c r="B87" s="278"/>
      <c r="C87" s="293"/>
      <c r="D87" s="293"/>
      <c r="E87" s="294"/>
      <c r="F87" s="294"/>
      <c r="G87" s="294"/>
      <c r="H87" s="295" t="str">
        <f t="shared" si="28"/>
        <v/>
      </c>
      <c r="I87" s="296" t="str">
        <f t="shared" si="29"/>
        <v/>
      </c>
      <c r="J87" s="297" t="str">
        <f t="shared" si="51"/>
        <v/>
      </c>
      <c r="K87" s="349"/>
      <c r="L87" s="322"/>
      <c r="M87" s="353" t="str">
        <f t="shared" si="30"/>
        <v/>
      </c>
      <c r="N87" s="298" t="str">
        <f t="shared" si="31"/>
        <v/>
      </c>
      <c r="O87" s="293"/>
      <c r="P87" s="279"/>
      <c r="Q87" s="279"/>
      <c r="R87" s="279"/>
      <c r="S87" s="299"/>
      <c r="T87" s="376" t="str">
        <f t="shared" si="52"/>
        <v/>
      </c>
      <c r="U87" s="372"/>
      <c r="V87" s="308" t="str">
        <f t="shared" si="32"/>
        <v/>
      </c>
      <c r="W87" s="280" t="str">
        <f t="shared" si="33"/>
        <v/>
      </c>
      <c r="X87" s="347" t="str">
        <f t="shared" si="54"/>
        <v/>
      </c>
      <c r="Y87" s="292"/>
      <c r="Z87" s="363" t="str">
        <f t="shared" si="34"/>
        <v/>
      </c>
      <c r="AA87" s="347" t="str">
        <f t="shared" si="35"/>
        <v/>
      </c>
      <c r="AC87" s="363" t="str">
        <f t="shared" si="36"/>
        <v/>
      </c>
      <c r="AD87" s="280" t="str">
        <f t="shared" si="37"/>
        <v/>
      </c>
      <c r="AE87" s="280" t="str">
        <f t="shared" si="38"/>
        <v/>
      </c>
      <c r="AF87" s="280" t="str">
        <f t="shared" si="39"/>
        <v/>
      </c>
      <c r="AG87" s="347" t="str">
        <f t="shared" si="40"/>
        <v/>
      </c>
      <c r="AH87" s="359"/>
      <c r="AI87" s="367" t="str">
        <f t="shared" si="41"/>
        <v/>
      </c>
      <c r="AJ87" s="368" t="str">
        <f t="shared" si="42"/>
        <v/>
      </c>
      <c r="AK87" s="361"/>
      <c r="AL87" s="363" t="str">
        <f t="shared" si="43"/>
        <v/>
      </c>
      <c r="AM87" s="280" t="str">
        <f t="shared" si="44"/>
        <v/>
      </c>
      <c r="AN87" s="347" t="str">
        <f t="shared" si="53"/>
        <v/>
      </c>
      <c r="AO87" s="359"/>
      <c r="AP87" s="363" t="str">
        <f t="shared" si="45"/>
        <v/>
      </c>
      <c r="AQ87" s="300" t="str">
        <f t="shared" si="46"/>
        <v/>
      </c>
      <c r="AR87" s="309"/>
      <c r="AS87" s="281" t="e">
        <f t="shared" si="47"/>
        <v>#VALUE!</v>
      </c>
      <c r="AT87" s="276" t="str">
        <f t="shared" si="48"/>
        <v/>
      </c>
      <c r="AU87" s="282" t="e">
        <f t="shared" si="49"/>
        <v>#VALUE!</v>
      </c>
      <c r="AV87" s="341" t="e">
        <f t="shared" si="50"/>
        <v>#VALUE!</v>
      </c>
    </row>
    <row r="88" spans="2:48" ht="18" customHeight="1">
      <c r="B88" s="278"/>
      <c r="C88" s="293"/>
      <c r="D88" s="293"/>
      <c r="E88" s="294"/>
      <c r="F88" s="294"/>
      <c r="G88" s="294"/>
      <c r="H88" s="295" t="str">
        <f t="shared" si="28"/>
        <v/>
      </c>
      <c r="I88" s="296" t="str">
        <f t="shared" si="29"/>
        <v/>
      </c>
      <c r="J88" s="297" t="str">
        <f t="shared" si="51"/>
        <v/>
      </c>
      <c r="K88" s="349"/>
      <c r="L88" s="322"/>
      <c r="M88" s="353" t="str">
        <f t="shared" si="30"/>
        <v/>
      </c>
      <c r="N88" s="298" t="str">
        <f t="shared" si="31"/>
        <v/>
      </c>
      <c r="O88" s="293"/>
      <c r="P88" s="279"/>
      <c r="Q88" s="279"/>
      <c r="R88" s="279"/>
      <c r="S88" s="299"/>
      <c r="T88" s="376" t="str">
        <f t="shared" si="52"/>
        <v/>
      </c>
      <c r="U88" s="372"/>
      <c r="V88" s="308" t="str">
        <f t="shared" si="32"/>
        <v/>
      </c>
      <c r="W88" s="280" t="str">
        <f t="shared" si="33"/>
        <v/>
      </c>
      <c r="X88" s="347" t="str">
        <f t="shared" si="54"/>
        <v/>
      </c>
      <c r="Y88" s="292"/>
      <c r="Z88" s="363" t="str">
        <f t="shared" si="34"/>
        <v/>
      </c>
      <c r="AA88" s="347" t="str">
        <f t="shared" si="35"/>
        <v/>
      </c>
      <c r="AC88" s="363" t="str">
        <f t="shared" si="36"/>
        <v/>
      </c>
      <c r="AD88" s="280" t="str">
        <f t="shared" si="37"/>
        <v/>
      </c>
      <c r="AE88" s="280" t="str">
        <f t="shared" si="38"/>
        <v/>
      </c>
      <c r="AF88" s="280" t="str">
        <f t="shared" si="39"/>
        <v/>
      </c>
      <c r="AG88" s="347" t="str">
        <f t="shared" si="40"/>
        <v/>
      </c>
      <c r="AH88" s="359"/>
      <c r="AI88" s="367" t="str">
        <f t="shared" si="41"/>
        <v/>
      </c>
      <c r="AJ88" s="368" t="str">
        <f t="shared" si="42"/>
        <v/>
      </c>
      <c r="AK88" s="361"/>
      <c r="AL88" s="363" t="str">
        <f t="shared" si="43"/>
        <v/>
      </c>
      <c r="AM88" s="280" t="str">
        <f t="shared" si="44"/>
        <v/>
      </c>
      <c r="AN88" s="347" t="str">
        <f t="shared" si="53"/>
        <v/>
      </c>
      <c r="AO88" s="359"/>
      <c r="AP88" s="363" t="str">
        <f t="shared" si="45"/>
        <v/>
      </c>
      <c r="AQ88" s="300" t="str">
        <f t="shared" si="46"/>
        <v/>
      </c>
      <c r="AR88" s="309"/>
      <c r="AS88" s="281" t="e">
        <f t="shared" si="47"/>
        <v>#VALUE!</v>
      </c>
      <c r="AT88" s="276" t="str">
        <f t="shared" si="48"/>
        <v/>
      </c>
      <c r="AU88" s="282" t="e">
        <f t="shared" si="49"/>
        <v>#VALUE!</v>
      </c>
      <c r="AV88" s="341" t="e">
        <f t="shared" si="50"/>
        <v>#VALUE!</v>
      </c>
    </row>
    <row r="89" spans="2:48" ht="18" customHeight="1">
      <c r="B89" s="278"/>
      <c r="C89" s="293"/>
      <c r="D89" s="293"/>
      <c r="E89" s="294"/>
      <c r="F89" s="294"/>
      <c r="G89" s="294"/>
      <c r="H89" s="295" t="str">
        <f t="shared" si="28"/>
        <v/>
      </c>
      <c r="I89" s="296" t="str">
        <f t="shared" si="29"/>
        <v/>
      </c>
      <c r="J89" s="297" t="str">
        <f t="shared" si="51"/>
        <v/>
      </c>
      <c r="K89" s="349"/>
      <c r="L89" s="322"/>
      <c r="M89" s="353" t="str">
        <f t="shared" si="30"/>
        <v/>
      </c>
      <c r="N89" s="298" t="str">
        <f t="shared" si="31"/>
        <v/>
      </c>
      <c r="O89" s="293"/>
      <c r="P89" s="279"/>
      <c r="Q89" s="279"/>
      <c r="R89" s="279"/>
      <c r="S89" s="299"/>
      <c r="T89" s="376" t="str">
        <f t="shared" si="52"/>
        <v/>
      </c>
      <c r="U89" s="372"/>
      <c r="V89" s="308" t="str">
        <f t="shared" si="32"/>
        <v/>
      </c>
      <c r="W89" s="280" t="str">
        <f t="shared" si="33"/>
        <v/>
      </c>
      <c r="X89" s="347" t="str">
        <f t="shared" si="54"/>
        <v/>
      </c>
      <c r="Y89" s="292"/>
      <c r="Z89" s="363" t="str">
        <f t="shared" si="34"/>
        <v/>
      </c>
      <c r="AA89" s="347" t="str">
        <f t="shared" si="35"/>
        <v/>
      </c>
      <c r="AC89" s="363" t="str">
        <f t="shared" si="36"/>
        <v/>
      </c>
      <c r="AD89" s="280" t="str">
        <f t="shared" si="37"/>
        <v/>
      </c>
      <c r="AE89" s="280" t="str">
        <f t="shared" si="38"/>
        <v/>
      </c>
      <c r="AF89" s="280" t="str">
        <f t="shared" si="39"/>
        <v/>
      </c>
      <c r="AG89" s="347" t="str">
        <f t="shared" si="40"/>
        <v/>
      </c>
      <c r="AH89" s="359"/>
      <c r="AI89" s="367" t="str">
        <f t="shared" si="41"/>
        <v/>
      </c>
      <c r="AJ89" s="368" t="str">
        <f t="shared" si="42"/>
        <v/>
      </c>
      <c r="AK89" s="361"/>
      <c r="AL89" s="363" t="str">
        <f t="shared" si="43"/>
        <v/>
      </c>
      <c r="AM89" s="280" t="str">
        <f t="shared" si="44"/>
        <v/>
      </c>
      <c r="AN89" s="347" t="str">
        <f t="shared" si="53"/>
        <v/>
      </c>
      <c r="AO89" s="359"/>
      <c r="AP89" s="363" t="str">
        <f t="shared" si="45"/>
        <v/>
      </c>
      <c r="AQ89" s="300" t="str">
        <f t="shared" si="46"/>
        <v/>
      </c>
      <c r="AR89" s="309"/>
      <c r="AS89" s="281" t="e">
        <f t="shared" si="47"/>
        <v>#VALUE!</v>
      </c>
      <c r="AT89" s="276" t="str">
        <f t="shared" si="48"/>
        <v/>
      </c>
      <c r="AU89" s="282" t="e">
        <f t="shared" si="49"/>
        <v>#VALUE!</v>
      </c>
      <c r="AV89" s="341" t="e">
        <f t="shared" si="50"/>
        <v>#VALUE!</v>
      </c>
    </row>
    <row r="90" spans="2:48" ht="18" customHeight="1">
      <c r="B90" s="278"/>
      <c r="C90" s="293"/>
      <c r="D90" s="293"/>
      <c r="E90" s="294"/>
      <c r="F90" s="294"/>
      <c r="G90" s="294"/>
      <c r="H90" s="295" t="str">
        <f t="shared" si="28"/>
        <v/>
      </c>
      <c r="I90" s="296" t="str">
        <f t="shared" si="29"/>
        <v/>
      </c>
      <c r="J90" s="297" t="str">
        <f t="shared" si="51"/>
        <v/>
      </c>
      <c r="K90" s="349"/>
      <c r="L90" s="322"/>
      <c r="M90" s="353" t="str">
        <f t="shared" si="30"/>
        <v/>
      </c>
      <c r="N90" s="298" t="str">
        <f t="shared" si="31"/>
        <v/>
      </c>
      <c r="O90" s="293"/>
      <c r="P90" s="279"/>
      <c r="Q90" s="279"/>
      <c r="R90" s="279"/>
      <c r="S90" s="299"/>
      <c r="T90" s="376" t="str">
        <f t="shared" si="52"/>
        <v/>
      </c>
      <c r="U90" s="372"/>
      <c r="V90" s="308" t="str">
        <f t="shared" si="32"/>
        <v/>
      </c>
      <c r="W90" s="280" t="str">
        <f t="shared" si="33"/>
        <v/>
      </c>
      <c r="X90" s="347" t="str">
        <f t="shared" si="54"/>
        <v/>
      </c>
      <c r="Y90" s="292"/>
      <c r="Z90" s="363" t="str">
        <f t="shared" si="34"/>
        <v/>
      </c>
      <c r="AA90" s="347" t="str">
        <f t="shared" si="35"/>
        <v/>
      </c>
      <c r="AC90" s="363" t="str">
        <f t="shared" si="36"/>
        <v/>
      </c>
      <c r="AD90" s="280" t="str">
        <f t="shared" si="37"/>
        <v/>
      </c>
      <c r="AE90" s="280" t="str">
        <f t="shared" si="38"/>
        <v/>
      </c>
      <c r="AF90" s="280" t="str">
        <f t="shared" si="39"/>
        <v/>
      </c>
      <c r="AG90" s="347" t="str">
        <f t="shared" si="40"/>
        <v/>
      </c>
      <c r="AH90" s="359"/>
      <c r="AI90" s="367" t="str">
        <f t="shared" si="41"/>
        <v/>
      </c>
      <c r="AJ90" s="368" t="str">
        <f t="shared" si="42"/>
        <v/>
      </c>
      <c r="AK90" s="361"/>
      <c r="AL90" s="363" t="str">
        <f t="shared" si="43"/>
        <v/>
      </c>
      <c r="AM90" s="280" t="str">
        <f t="shared" si="44"/>
        <v/>
      </c>
      <c r="AN90" s="347" t="str">
        <f t="shared" si="53"/>
        <v/>
      </c>
      <c r="AO90" s="359"/>
      <c r="AP90" s="363" t="str">
        <f t="shared" si="45"/>
        <v/>
      </c>
      <c r="AQ90" s="300" t="str">
        <f t="shared" si="46"/>
        <v/>
      </c>
      <c r="AR90" s="309"/>
      <c r="AS90" s="281" t="e">
        <f t="shared" si="47"/>
        <v>#VALUE!</v>
      </c>
      <c r="AT90" s="276" t="str">
        <f t="shared" si="48"/>
        <v/>
      </c>
      <c r="AU90" s="282" t="e">
        <f t="shared" si="49"/>
        <v>#VALUE!</v>
      </c>
      <c r="AV90" s="341" t="e">
        <f t="shared" si="50"/>
        <v>#VALUE!</v>
      </c>
    </row>
    <row r="91" spans="2:48" ht="18" customHeight="1">
      <c r="B91" s="278"/>
      <c r="C91" s="293"/>
      <c r="D91" s="293"/>
      <c r="E91" s="294"/>
      <c r="F91" s="294"/>
      <c r="G91" s="294"/>
      <c r="H91" s="295" t="str">
        <f t="shared" si="28"/>
        <v/>
      </c>
      <c r="I91" s="296" t="str">
        <f t="shared" si="29"/>
        <v/>
      </c>
      <c r="J91" s="297" t="str">
        <f t="shared" si="51"/>
        <v/>
      </c>
      <c r="K91" s="349"/>
      <c r="L91" s="322"/>
      <c r="M91" s="353" t="str">
        <f t="shared" si="30"/>
        <v/>
      </c>
      <c r="N91" s="298" t="str">
        <f t="shared" si="31"/>
        <v/>
      </c>
      <c r="O91" s="293"/>
      <c r="P91" s="279"/>
      <c r="Q91" s="279"/>
      <c r="R91" s="279"/>
      <c r="S91" s="299"/>
      <c r="T91" s="376" t="str">
        <f t="shared" si="52"/>
        <v/>
      </c>
      <c r="U91" s="372"/>
      <c r="V91" s="308" t="str">
        <f t="shared" si="32"/>
        <v/>
      </c>
      <c r="W91" s="280" t="str">
        <f t="shared" si="33"/>
        <v/>
      </c>
      <c r="X91" s="347" t="str">
        <f t="shared" si="54"/>
        <v/>
      </c>
      <c r="Y91" s="292"/>
      <c r="Z91" s="363" t="str">
        <f t="shared" si="34"/>
        <v/>
      </c>
      <c r="AA91" s="347" t="str">
        <f t="shared" si="35"/>
        <v/>
      </c>
      <c r="AC91" s="363" t="str">
        <f t="shared" si="36"/>
        <v/>
      </c>
      <c r="AD91" s="280" t="str">
        <f t="shared" si="37"/>
        <v/>
      </c>
      <c r="AE91" s="280" t="str">
        <f t="shared" si="38"/>
        <v/>
      </c>
      <c r="AF91" s="280" t="str">
        <f t="shared" si="39"/>
        <v/>
      </c>
      <c r="AG91" s="347" t="str">
        <f t="shared" si="40"/>
        <v/>
      </c>
      <c r="AH91" s="359"/>
      <c r="AI91" s="367" t="str">
        <f t="shared" si="41"/>
        <v/>
      </c>
      <c r="AJ91" s="368" t="str">
        <f t="shared" si="42"/>
        <v/>
      </c>
      <c r="AK91" s="361"/>
      <c r="AL91" s="363" t="str">
        <f t="shared" si="43"/>
        <v/>
      </c>
      <c r="AM91" s="280" t="str">
        <f t="shared" si="44"/>
        <v/>
      </c>
      <c r="AN91" s="347" t="str">
        <f t="shared" si="53"/>
        <v/>
      </c>
      <c r="AO91" s="359"/>
      <c r="AP91" s="363" t="str">
        <f t="shared" si="45"/>
        <v/>
      </c>
      <c r="AQ91" s="300" t="str">
        <f t="shared" si="46"/>
        <v/>
      </c>
      <c r="AR91" s="309"/>
      <c r="AS91" s="281" t="e">
        <f t="shared" si="47"/>
        <v>#VALUE!</v>
      </c>
      <c r="AT91" s="276" t="str">
        <f t="shared" si="48"/>
        <v/>
      </c>
      <c r="AU91" s="282" t="e">
        <f t="shared" si="49"/>
        <v>#VALUE!</v>
      </c>
      <c r="AV91" s="341" t="e">
        <f t="shared" si="50"/>
        <v>#VALUE!</v>
      </c>
    </row>
    <row r="92" spans="2:48" ht="18" customHeight="1">
      <c r="B92" s="278"/>
      <c r="C92" s="293"/>
      <c r="D92" s="293"/>
      <c r="E92" s="294"/>
      <c r="F92" s="294"/>
      <c r="G92" s="294"/>
      <c r="H92" s="295" t="str">
        <f t="shared" si="28"/>
        <v/>
      </c>
      <c r="I92" s="296" t="str">
        <f t="shared" si="29"/>
        <v/>
      </c>
      <c r="J92" s="297" t="str">
        <f t="shared" si="51"/>
        <v/>
      </c>
      <c r="K92" s="349"/>
      <c r="L92" s="322"/>
      <c r="M92" s="353" t="str">
        <f t="shared" si="30"/>
        <v/>
      </c>
      <c r="N92" s="298" t="str">
        <f t="shared" si="31"/>
        <v/>
      </c>
      <c r="O92" s="293"/>
      <c r="P92" s="279"/>
      <c r="Q92" s="279"/>
      <c r="R92" s="279"/>
      <c r="S92" s="299"/>
      <c r="T92" s="376" t="str">
        <f t="shared" si="52"/>
        <v/>
      </c>
      <c r="U92" s="372"/>
      <c r="V92" s="308" t="str">
        <f t="shared" si="32"/>
        <v/>
      </c>
      <c r="W92" s="280" t="str">
        <f t="shared" si="33"/>
        <v/>
      </c>
      <c r="X92" s="347" t="str">
        <f t="shared" si="54"/>
        <v/>
      </c>
      <c r="Y92" s="292"/>
      <c r="Z92" s="363" t="str">
        <f t="shared" si="34"/>
        <v/>
      </c>
      <c r="AA92" s="347" t="str">
        <f t="shared" si="35"/>
        <v/>
      </c>
      <c r="AC92" s="363" t="str">
        <f t="shared" si="36"/>
        <v/>
      </c>
      <c r="AD92" s="280" t="str">
        <f t="shared" si="37"/>
        <v/>
      </c>
      <c r="AE92" s="280" t="str">
        <f t="shared" si="38"/>
        <v/>
      </c>
      <c r="AF92" s="280" t="str">
        <f t="shared" si="39"/>
        <v/>
      </c>
      <c r="AG92" s="347" t="str">
        <f t="shared" si="40"/>
        <v/>
      </c>
      <c r="AH92" s="359"/>
      <c r="AI92" s="367" t="str">
        <f t="shared" si="41"/>
        <v/>
      </c>
      <c r="AJ92" s="368" t="str">
        <f t="shared" si="42"/>
        <v/>
      </c>
      <c r="AK92" s="361"/>
      <c r="AL92" s="363" t="str">
        <f t="shared" si="43"/>
        <v/>
      </c>
      <c r="AM92" s="280" t="str">
        <f t="shared" si="44"/>
        <v/>
      </c>
      <c r="AN92" s="347" t="str">
        <f t="shared" si="53"/>
        <v/>
      </c>
      <c r="AO92" s="359"/>
      <c r="AP92" s="363" t="str">
        <f t="shared" si="45"/>
        <v/>
      </c>
      <c r="AQ92" s="300" t="str">
        <f t="shared" si="46"/>
        <v/>
      </c>
      <c r="AR92" s="309"/>
      <c r="AS92" s="281" t="e">
        <f t="shared" si="47"/>
        <v>#VALUE!</v>
      </c>
      <c r="AT92" s="276" t="str">
        <f t="shared" si="48"/>
        <v/>
      </c>
      <c r="AU92" s="282" t="e">
        <f t="shared" si="49"/>
        <v>#VALUE!</v>
      </c>
      <c r="AV92" s="341" t="e">
        <f t="shared" si="50"/>
        <v>#VALUE!</v>
      </c>
    </row>
    <row r="93" spans="2:48" ht="18" customHeight="1">
      <c r="B93" s="278"/>
      <c r="C93" s="293"/>
      <c r="D93" s="293"/>
      <c r="E93" s="294"/>
      <c r="F93" s="294"/>
      <c r="G93" s="294"/>
      <c r="H93" s="295" t="str">
        <f t="shared" si="28"/>
        <v/>
      </c>
      <c r="I93" s="296" t="str">
        <f t="shared" si="29"/>
        <v/>
      </c>
      <c r="J93" s="297" t="str">
        <f t="shared" si="51"/>
        <v/>
      </c>
      <c r="K93" s="349"/>
      <c r="L93" s="322"/>
      <c r="M93" s="353" t="str">
        <f t="shared" si="30"/>
        <v/>
      </c>
      <c r="N93" s="298" t="str">
        <f t="shared" si="31"/>
        <v/>
      </c>
      <c r="O93" s="293"/>
      <c r="P93" s="279"/>
      <c r="Q93" s="279"/>
      <c r="R93" s="279"/>
      <c r="S93" s="299"/>
      <c r="T93" s="376" t="str">
        <f t="shared" si="52"/>
        <v/>
      </c>
      <c r="U93" s="372"/>
      <c r="V93" s="308" t="str">
        <f t="shared" si="32"/>
        <v/>
      </c>
      <c r="W93" s="280" t="str">
        <f t="shared" si="33"/>
        <v/>
      </c>
      <c r="X93" s="347" t="str">
        <f t="shared" si="54"/>
        <v/>
      </c>
      <c r="Y93" s="292"/>
      <c r="Z93" s="363" t="str">
        <f t="shared" si="34"/>
        <v/>
      </c>
      <c r="AA93" s="347" t="str">
        <f t="shared" si="35"/>
        <v/>
      </c>
      <c r="AC93" s="363" t="str">
        <f t="shared" si="36"/>
        <v/>
      </c>
      <c r="AD93" s="280" t="str">
        <f t="shared" si="37"/>
        <v/>
      </c>
      <c r="AE93" s="280" t="str">
        <f t="shared" si="38"/>
        <v/>
      </c>
      <c r="AF93" s="280" t="str">
        <f t="shared" si="39"/>
        <v/>
      </c>
      <c r="AG93" s="347" t="str">
        <f t="shared" si="40"/>
        <v/>
      </c>
      <c r="AH93" s="359"/>
      <c r="AI93" s="367" t="str">
        <f t="shared" si="41"/>
        <v/>
      </c>
      <c r="AJ93" s="368" t="str">
        <f t="shared" si="42"/>
        <v/>
      </c>
      <c r="AK93" s="361"/>
      <c r="AL93" s="363" t="str">
        <f t="shared" si="43"/>
        <v/>
      </c>
      <c r="AM93" s="280" t="str">
        <f t="shared" si="44"/>
        <v/>
      </c>
      <c r="AN93" s="347" t="str">
        <f t="shared" si="53"/>
        <v/>
      </c>
      <c r="AO93" s="359"/>
      <c r="AP93" s="363" t="str">
        <f t="shared" si="45"/>
        <v/>
      </c>
      <c r="AQ93" s="300" t="str">
        <f t="shared" si="46"/>
        <v/>
      </c>
      <c r="AR93" s="309"/>
      <c r="AS93" s="281" t="e">
        <f t="shared" si="47"/>
        <v>#VALUE!</v>
      </c>
      <c r="AT93" s="276" t="str">
        <f t="shared" si="48"/>
        <v/>
      </c>
      <c r="AU93" s="282" t="e">
        <f t="shared" si="49"/>
        <v>#VALUE!</v>
      </c>
      <c r="AV93" s="341" t="e">
        <f t="shared" si="50"/>
        <v>#VALUE!</v>
      </c>
    </row>
    <row r="94" spans="2:48" ht="18" customHeight="1">
      <c r="B94" s="278"/>
      <c r="C94" s="293"/>
      <c r="D94" s="293"/>
      <c r="E94" s="294"/>
      <c r="F94" s="294"/>
      <c r="G94" s="294"/>
      <c r="H94" s="295" t="str">
        <f t="shared" si="28"/>
        <v/>
      </c>
      <c r="I94" s="296" t="str">
        <f t="shared" si="29"/>
        <v/>
      </c>
      <c r="J94" s="297" t="str">
        <f t="shared" si="51"/>
        <v/>
      </c>
      <c r="K94" s="349"/>
      <c r="L94" s="322"/>
      <c r="M94" s="353" t="str">
        <f t="shared" si="30"/>
        <v/>
      </c>
      <c r="N94" s="298" t="str">
        <f t="shared" si="31"/>
        <v/>
      </c>
      <c r="O94" s="293"/>
      <c r="P94" s="279"/>
      <c r="Q94" s="279"/>
      <c r="R94" s="279"/>
      <c r="S94" s="299"/>
      <c r="T94" s="376" t="str">
        <f t="shared" si="52"/>
        <v/>
      </c>
      <c r="U94" s="372"/>
      <c r="V94" s="308" t="str">
        <f t="shared" si="32"/>
        <v/>
      </c>
      <c r="W94" s="280" t="str">
        <f t="shared" si="33"/>
        <v/>
      </c>
      <c r="X94" s="347" t="str">
        <f t="shared" si="54"/>
        <v/>
      </c>
      <c r="Y94" s="292"/>
      <c r="Z94" s="363" t="str">
        <f t="shared" si="34"/>
        <v/>
      </c>
      <c r="AA94" s="347" t="str">
        <f t="shared" si="35"/>
        <v/>
      </c>
      <c r="AC94" s="363" t="str">
        <f t="shared" si="36"/>
        <v/>
      </c>
      <c r="AD94" s="280" t="str">
        <f t="shared" si="37"/>
        <v/>
      </c>
      <c r="AE94" s="280" t="str">
        <f t="shared" si="38"/>
        <v/>
      </c>
      <c r="AF94" s="280" t="str">
        <f t="shared" si="39"/>
        <v/>
      </c>
      <c r="AG94" s="347" t="str">
        <f t="shared" si="40"/>
        <v/>
      </c>
      <c r="AH94" s="359"/>
      <c r="AI94" s="367" t="str">
        <f t="shared" si="41"/>
        <v/>
      </c>
      <c r="AJ94" s="368" t="str">
        <f t="shared" si="42"/>
        <v/>
      </c>
      <c r="AK94" s="361"/>
      <c r="AL94" s="363" t="str">
        <f t="shared" si="43"/>
        <v/>
      </c>
      <c r="AM94" s="280" t="str">
        <f t="shared" si="44"/>
        <v/>
      </c>
      <c r="AN94" s="347" t="str">
        <f t="shared" si="53"/>
        <v/>
      </c>
      <c r="AO94" s="359"/>
      <c r="AP94" s="363" t="str">
        <f t="shared" si="45"/>
        <v/>
      </c>
      <c r="AQ94" s="300" t="str">
        <f t="shared" si="46"/>
        <v/>
      </c>
      <c r="AR94" s="309"/>
      <c r="AS94" s="281" t="e">
        <f t="shared" si="47"/>
        <v>#VALUE!</v>
      </c>
      <c r="AT94" s="276" t="str">
        <f t="shared" si="48"/>
        <v/>
      </c>
      <c r="AU94" s="282" t="e">
        <f t="shared" si="49"/>
        <v>#VALUE!</v>
      </c>
      <c r="AV94" s="341" t="e">
        <f t="shared" si="50"/>
        <v>#VALUE!</v>
      </c>
    </row>
    <row r="95" spans="2:48" ht="18" customHeight="1">
      <c r="B95" s="278"/>
      <c r="C95" s="293"/>
      <c r="D95" s="293"/>
      <c r="E95" s="294"/>
      <c r="F95" s="294"/>
      <c r="G95" s="294"/>
      <c r="H95" s="295" t="str">
        <f t="shared" si="28"/>
        <v/>
      </c>
      <c r="I95" s="296" t="str">
        <f t="shared" si="29"/>
        <v/>
      </c>
      <c r="J95" s="297" t="str">
        <f t="shared" si="51"/>
        <v/>
      </c>
      <c r="K95" s="349"/>
      <c r="L95" s="322"/>
      <c r="M95" s="353" t="str">
        <f t="shared" si="30"/>
        <v/>
      </c>
      <c r="N95" s="298" t="str">
        <f t="shared" si="31"/>
        <v/>
      </c>
      <c r="O95" s="293"/>
      <c r="P95" s="279"/>
      <c r="Q95" s="279"/>
      <c r="R95" s="279"/>
      <c r="S95" s="299"/>
      <c r="T95" s="376" t="str">
        <f t="shared" si="52"/>
        <v/>
      </c>
      <c r="U95" s="372"/>
      <c r="V95" s="308" t="str">
        <f t="shared" si="32"/>
        <v/>
      </c>
      <c r="W95" s="280" t="str">
        <f t="shared" si="33"/>
        <v/>
      </c>
      <c r="X95" s="347" t="str">
        <f t="shared" si="54"/>
        <v/>
      </c>
      <c r="Y95" s="292"/>
      <c r="Z95" s="363" t="str">
        <f t="shared" si="34"/>
        <v/>
      </c>
      <c r="AA95" s="347" t="str">
        <f t="shared" si="35"/>
        <v/>
      </c>
      <c r="AC95" s="363" t="str">
        <f t="shared" si="36"/>
        <v/>
      </c>
      <c r="AD95" s="280" t="str">
        <f t="shared" si="37"/>
        <v/>
      </c>
      <c r="AE95" s="280" t="str">
        <f t="shared" si="38"/>
        <v/>
      </c>
      <c r="AF95" s="280" t="str">
        <f t="shared" si="39"/>
        <v/>
      </c>
      <c r="AG95" s="347" t="str">
        <f t="shared" si="40"/>
        <v/>
      </c>
      <c r="AH95" s="359"/>
      <c r="AI95" s="367" t="str">
        <f t="shared" si="41"/>
        <v/>
      </c>
      <c r="AJ95" s="368" t="str">
        <f t="shared" si="42"/>
        <v/>
      </c>
      <c r="AK95" s="361"/>
      <c r="AL95" s="363" t="str">
        <f t="shared" si="43"/>
        <v/>
      </c>
      <c r="AM95" s="280" t="str">
        <f t="shared" si="44"/>
        <v/>
      </c>
      <c r="AN95" s="347" t="str">
        <f t="shared" si="53"/>
        <v/>
      </c>
      <c r="AO95" s="359"/>
      <c r="AP95" s="363" t="str">
        <f t="shared" si="45"/>
        <v/>
      </c>
      <c r="AQ95" s="300" t="str">
        <f t="shared" si="46"/>
        <v/>
      </c>
      <c r="AR95" s="309"/>
      <c r="AS95" s="281" t="e">
        <f t="shared" si="47"/>
        <v>#VALUE!</v>
      </c>
      <c r="AT95" s="276" t="str">
        <f t="shared" si="48"/>
        <v/>
      </c>
      <c r="AU95" s="282" t="e">
        <f t="shared" si="49"/>
        <v>#VALUE!</v>
      </c>
      <c r="AV95" s="341" t="e">
        <f t="shared" si="50"/>
        <v>#VALUE!</v>
      </c>
    </row>
    <row r="96" spans="2:48" ht="18" customHeight="1">
      <c r="B96" s="278"/>
      <c r="C96" s="293"/>
      <c r="D96" s="293"/>
      <c r="E96" s="294"/>
      <c r="F96" s="294"/>
      <c r="G96" s="294"/>
      <c r="H96" s="295" t="str">
        <f t="shared" si="28"/>
        <v/>
      </c>
      <c r="I96" s="296" t="str">
        <f t="shared" si="29"/>
        <v/>
      </c>
      <c r="J96" s="297" t="str">
        <f t="shared" si="51"/>
        <v/>
      </c>
      <c r="K96" s="349"/>
      <c r="L96" s="322"/>
      <c r="M96" s="353" t="str">
        <f t="shared" si="30"/>
        <v/>
      </c>
      <c r="N96" s="298" t="str">
        <f t="shared" si="31"/>
        <v/>
      </c>
      <c r="O96" s="293"/>
      <c r="P96" s="279"/>
      <c r="Q96" s="279"/>
      <c r="R96" s="279"/>
      <c r="S96" s="299"/>
      <c r="T96" s="376" t="str">
        <f t="shared" si="52"/>
        <v/>
      </c>
      <c r="U96" s="372"/>
      <c r="V96" s="308" t="str">
        <f t="shared" si="32"/>
        <v/>
      </c>
      <c r="W96" s="280" t="str">
        <f t="shared" si="33"/>
        <v/>
      </c>
      <c r="X96" s="347" t="str">
        <f t="shared" si="54"/>
        <v/>
      </c>
      <c r="Y96" s="292"/>
      <c r="Z96" s="363" t="str">
        <f t="shared" si="34"/>
        <v/>
      </c>
      <c r="AA96" s="347" t="str">
        <f t="shared" si="35"/>
        <v/>
      </c>
      <c r="AC96" s="363" t="str">
        <f t="shared" si="36"/>
        <v/>
      </c>
      <c r="AD96" s="280" t="str">
        <f t="shared" si="37"/>
        <v/>
      </c>
      <c r="AE96" s="280" t="str">
        <f t="shared" si="38"/>
        <v/>
      </c>
      <c r="AF96" s="280" t="str">
        <f t="shared" si="39"/>
        <v/>
      </c>
      <c r="AG96" s="347" t="str">
        <f t="shared" si="40"/>
        <v/>
      </c>
      <c r="AH96" s="359"/>
      <c r="AI96" s="367" t="str">
        <f t="shared" si="41"/>
        <v/>
      </c>
      <c r="AJ96" s="368" t="str">
        <f t="shared" si="42"/>
        <v/>
      </c>
      <c r="AK96" s="361"/>
      <c r="AL96" s="363" t="str">
        <f t="shared" si="43"/>
        <v/>
      </c>
      <c r="AM96" s="280" t="str">
        <f t="shared" si="44"/>
        <v/>
      </c>
      <c r="AN96" s="347" t="str">
        <f t="shared" si="53"/>
        <v/>
      </c>
      <c r="AO96" s="359"/>
      <c r="AP96" s="363" t="str">
        <f t="shared" si="45"/>
        <v/>
      </c>
      <c r="AQ96" s="300" t="str">
        <f t="shared" si="46"/>
        <v/>
      </c>
      <c r="AR96" s="309"/>
      <c r="AS96" s="281" t="e">
        <f t="shared" si="47"/>
        <v>#VALUE!</v>
      </c>
      <c r="AT96" s="276" t="str">
        <f t="shared" si="48"/>
        <v/>
      </c>
      <c r="AU96" s="282" t="e">
        <f t="shared" si="49"/>
        <v>#VALUE!</v>
      </c>
      <c r="AV96" s="341" t="e">
        <f t="shared" si="50"/>
        <v>#VALUE!</v>
      </c>
    </row>
    <row r="97" spans="2:48" ht="18" customHeight="1">
      <c r="B97" s="278"/>
      <c r="C97" s="293"/>
      <c r="D97" s="293"/>
      <c r="E97" s="294"/>
      <c r="F97" s="294"/>
      <c r="G97" s="294"/>
      <c r="H97" s="295" t="str">
        <f t="shared" si="28"/>
        <v/>
      </c>
      <c r="I97" s="296" t="str">
        <f t="shared" si="29"/>
        <v/>
      </c>
      <c r="J97" s="297" t="str">
        <f t="shared" si="51"/>
        <v/>
      </c>
      <c r="K97" s="349"/>
      <c r="L97" s="322"/>
      <c r="M97" s="353" t="str">
        <f t="shared" si="30"/>
        <v/>
      </c>
      <c r="N97" s="298" t="str">
        <f t="shared" si="31"/>
        <v/>
      </c>
      <c r="O97" s="293"/>
      <c r="P97" s="279"/>
      <c r="Q97" s="279"/>
      <c r="R97" s="279"/>
      <c r="S97" s="299"/>
      <c r="T97" s="376" t="str">
        <f t="shared" si="52"/>
        <v/>
      </c>
      <c r="U97" s="372"/>
      <c r="V97" s="308" t="str">
        <f t="shared" si="32"/>
        <v/>
      </c>
      <c r="W97" s="280" t="str">
        <f t="shared" si="33"/>
        <v/>
      </c>
      <c r="X97" s="347" t="str">
        <f t="shared" si="54"/>
        <v/>
      </c>
      <c r="Y97" s="292"/>
      <c r="Z97" s="363" t="str">
        <f t="shared" si="34"/>
        <v/>
      </c>
      <c r="AA97" s="347" t="str">
        <f t="shared" si="35"/>
        <v/>
      </c>
      <c r="AC97" s="363" t="str">
        <f t="shared" si="36"/>
        <v/>
      </c>
      <c r="AD97" s="280" t="str">
        <f t="shared" si="37"/>
        <v/>
      </c>
      <c r="AE97" s="280" t="str">
        <f t="shared" si="38"/>
        <v/>
      </c>
      <c r="AF97" s="280" t="str">
        <f t="shared" si="39"/>
        <v/>
      </c>
      <c r="AG97" s="347" t="str">
        <f t="shared" si="40"/>
        <v/>
      </c>
      <c r="AH97" s="359"/>
      <c r="AI97" s="367" t="str">
        <f t="shared" si="41"/>
        <v/>
      </c>
      <c r="AJ97" s="368" t="str">
        <f t="shared" si="42"/>
        <v/>
      </c>
      <c r="AK97" s="361"/>
      <c r="AL97" s="363" t="str">
        <f t="shared" si="43"/>
        <v/>
      </c>
      <c r="AM97" s="280" t="str">
        <f t="shared" si="44"/>
        <v/>
      </c>
      <c r="AN97" s="347" t="str">
        <f t="shared" si="53"/>
        <v/>
      </c>
      <c r="AO97" s="359"/>
      <c r="AP97" s="363" t="str">
        <f t="shared" si="45"/>
        <v/>
      </c>
      <c r="AQ97" s="300" t="str">
        <f t="shared" si="46"/>
        <v/>
      </c>
      <c r="AR97" s="309"/>
      <c r="AS97" s="281" t="e">
        <f t="shared" si="47"/>
        <v>#VALUE!</v>
      </c>
      <c r="AT97" s="276" t="str">
        <f t="shared" si="48"/>
        <v/>
      </c>
      <c r="AU97" s="282" t="e">
        <f t="shared" si="49"/>
        <v>#VALUE!</v>
      </c>
      <c r="AV97" s="341" t="e">
        <f t="shared" si="50"/>
        <v>#VALUE!</v>
      </c>
    </row>
    <row r="98" spans="2:48" ht="18" customHeight="1">
      <c r="B98" s="278"/>
      <c r="C98" s="293"/>
      <c r="D98" s="293"/>
      <c r="E98" s="294"/>
      <c r="F98" s="294"/>
      <c r="G98" s="294"/>
      <c r="H98" s="295" t="str">
        <f t="shared" si="28"/>
        <v/>
      </c>
      <c r="I98" s="296" t="str">
        <f t="shared" si="29"/>
        <v/>
      </c>
      <c r="J98" s="297" t="str">
        <f t="shared" si="51"/>
        <v/>
      </c>
      <c r="K98" s="349"/>
      <c r="L98" s="322"/>
      <c r="M98" s="353" t="str">
        <f t="shared" si="30"/>
        <v/>
      </c>
      <c r="N98" s="298" t="str">
        <f t="shared" si="31"/>
        <v/>
      </c>
      <c r="O98" s="293"/>
      <c r="P98" s="279"/>
      <c r="Q98" s="279"/>
      <c r="R98" s="279"/>
      <c r="S98" s="299"/>
      <c r="T98" s="376" t="str">
        <f t="shared" si="52"/>
        <v/>
      </c>
      <c r="U98" s="372"/>
      <c r="V98" s="308" t="str">
        <f t="shared" si="32"/>
        <v/>
      </c>
      <c r="W98" s="280" t="str">
        <f t="shared" si="33"/>
        <v/>
      </c>
      <c r="X98" s="347" t="str">
        <f t="shared" si="54"/>
        <v/>
      </c>
      <c r="Y98" s="292"/>
      <c r="Z98" s="363" t="str">
        <f t="shared" si="34"/>
        <v/>
      </c>
      <c r="AA98" s="347" t="str">
        <f t="shared" si="35"/>
        <v/>
      </c>
      <c r="AC98" s="363" t="str">
        <f t="shared" si="36"/>
        <v/>
      </c>
      <c r="AD98" s="280" t="str">
        <f t="shared" si="37"/>
        <v/>
      </c>
      <c r="AE98" s="280" t="str">
        <f t="shared" si="38"/>
        <v/>
      </c>
      <c r="AF98" s="280" t="str">
        <f t="shared" si="39"/>
        <v/>
      </c>
      <c r="AG98" s="347" t="str">
        <f t="shared" si="40"/>
        <v/>
      </c>
      <c r="AH98" s="359"/>
      <c r="AI98" s="367" t="str">
        <f t="shared" si="41"/>
        <v/>
      </c>
      <c r="AJ98" s="368" t="str">
        <f t="shared" si="42"/>
        <v/>
      </c>
      <c r="AK98" s="361"/>
      <c r="AL98" s="363" t="str">
        <f t="shared" si="43"/>
        <v/>
      </c>
      <c r="AM98" s="280" t="str">
        <f t="shared" si="44"/>
        <v/>
      </c>
      <c r="AN98" s="347" t="str">
        <f t="shared" si="53"/>
        <v/>
      </c>
      <c r="AO98" s="359"/>
      <c r="AP98" s="363" t="str">
        <f t="shared" si="45"/>
        <v/>
      </c>
      <c r="AQ98" s="300" t="str">
        <f t="shared" si="46"/>
        <v/>
      </c>
      <c r="AR98" s="309"/>
      <c r="AS98" s="281" t="e">
        <f t="shared" si="47"/>
        <v>#VALUE!</v>
      </c>
      <c r="AT98" s="276" t="str">
        <f t="shared" si="48"/>
        <v/>
      </c>
      <c r="AU98" s="282" t="e">
        <f t="shared" si="49"/>
        <v>#VALUE!</v>
      </c>
      <c r="AV98" s="341" t="e">
        <f t="shared" si="50"/>
        <v>#VALUE!</v>
      </c>
    </row>
    <row r="99" spans="2:48" ht="18" customHeight="1">
      <c r="B99" s="278"/>
      <c r="C99" s="293"/>
      <c r="D99" s="293"/>
      <c r="E99" s="294"/>
      <c r="F99" s="294"/>
      <c r="G99" s="294"/>
      <c r="H99" s="295" t="str">
        <f t="shared" si="28"/>
        <v/>
      </c>
      <c r="I99" s="296" t="str">
        <f t="shared" si="29"/>
        <v/>
      </c>
      <c r="J99" s="297" t="str">
        <f t="shared" si="51"/>
        <v/>
      </c>
      <c r="K99" s="349"/>
      <c r="L99" s="322"/>
      <c r="M99" s="353" t="str">
        <f t="shared" si="30"/>
        <v/>
      </c>
      <c r="N99" s="298" t="str">
        <f t="shared" si="31"/>
        <v/>
      </c>
      <c r="O99" s="293"/>
      <c r="P99" s="279"/>
      <c r="Q99" s="279"/>
      <c r="R99" s="279"/>
      <c r="S99" s="299"/>
      <c r="T99" s="376" t="str">
        <f t="shared" si="52"/>
        <v/>
      </c>
      <c r="U99" s="372"/>
      <c r="V99" s="308" t="str">
        <f t="shared" si="32"/>
        <v/>
      </c>
      <c r="W99" s="280" t="str">
        <f t="shared" si="33"/>
        <v/>
      </c>
      <c r="X99" s="347" t="str">
        <f t="shared" si="54"/>
        <v/>
      </c>
      <c r="Y99" s="292"/>
      <c r="Z99" s="363" t="str">
        <f t="shared" si="34"/>
        <v/>
      </c>
      <c r="AA99" s="347" t="str">
        <f t="shared" si="35"/>
        <v/>
      </c>
      <c r="AC99" s="363" t="str">
        <f t="shared" si="36"/>
        <v/>
      </c>
      <c r="AD99" s="280" t="str">
        <f t="shared" si="37"/>
        <v/>
      </c>
      <c r="AE99" s="280" t="str">
        <f t="shared" si="38"/>
        <v/>
      </c>
      <c r="AF99" s="280" t="str">
        <f t="shared" si="39"/>
        <v/>
      </c>
      <c r="AG99" s="347" t="str">
        <f t="shared" si="40"/>
        <v/>
      </c>
      <c r="AH99" s="359"/>
      <c r="AI99" s="367" t="str">
        <f t="shared" si="41"/>
        <v/>
      </c>
      <c r="AJ99" s="368" t="str">
        <f t="shared" si="42"/>
        <v/>
      </c>
      <c r="AK99" s="361"/>
      <c r="AL99" s="363" t="str">
        <f t="shared" si="43"/>
        <v/>
      </c>
      <c r="AM99" s="280" t="str">
        <f t="shared" si="44"/>
        <v/>
      </c>
      <c r="AN99" s="347" t="str">
        <f t="shared" si="53"/>
        <v/>
      </c>
      <c r="AO99" s="359"/>
      <c r="AP99" s="363" t="str">
        <f t="shared" si="45"/>
        <v/>
      </c>
      <c r="AQ99" s="300" t="str">
        <f t="shared" si="46"/>
        <v/>
      </c>
      <c r="AR99" s="309"/>
      <c r="AS99" s="281" t="e">
        <f t="shared" si="47"/>
        <v>#VALUE!</v>
      </c>
      <c r="AT99" s="276" t="str">
        <f t="shared" si="48"/>
        <v/>
      </c>
      <c r="AU99" s="282" t="e">
        <f t="shared" si="49"/>
        <v>#VALUE!</v>
      </c>
      <c r="AV99" s="341" t="e">
        <f t="shared" si="50"/>
        <v>#VALUE!</v>
      </c>
    </row>
    <row r="100" spans="2:48" ht="18" customHeight="1">
      <c r="B100" s="278"/>
      <c r="C100" s="293"/>
      <c r="D100" s="293"/>
      <c r="E100" s="294"/>
      <c r="F100" s="294"/>
      <c r="G100" s="294"/>
      <c r="H100" s="295" t="str">
        <f t="shared" si="28"/>
        <v/>
      </c>
      <c r="I100" s="296" t="str">
        <f t="shared" si="29"/>
        <v/>
      </c>
      <c r="J100" s="297" t="str">
        <f t="shared" si="51"/>
        <v/>
      </c>
      <c r="K100" s="349"/>
      <c r="L100" s="322"/>
      <c r="M100" s="353" t="str">
        <f t="shared" si="30"/>
        <v/>
      </c>
      <c r="N100" s="298" t="str">
        <f t="shared" si="31"/>
        <v/>
      </c>
      <c r="O100" s="293"/>
      <c r="P100" s="279"/>
      <c r="Q100" s="279"/>
      <c r="R100" s="279"/>
      <c r="S100" s="299"/>
      <c r="T100" s="376" t="str">
        <f t="shared" si="52"/>
        <v/>
      </c>
      <c r="U100" s="372"/>
      <c r="V100" s="308" t="str">
        <f t="shared" si="32"/>
        <v/>
      </c>
      <c r="W100" s="280" t="str">
        <f t="shared" si="33"/>
        <v/>
      </c>
      <c r="X100" s="347" t="str">
        <f t="shared" si="54"/>
        <v/>
      </c>
      <c r="Y100" s="292"/>
      <c r="Z100" s="363" t="str">
        <f t="shared" si="34"/>
        <v/>
      </c>
      <c r="AA100" s="347" t="str">
        <f t="shared" si="35"/>
        <v/>
      </c>
      <c r="AC100" s="363" t="str">
        <f t="shared" si="36"/>
        <v/>
      </c>
      <c r="AD100" s="280" t="str">
        <f t="shared" si="37"/>
        <v/>
      </c>
      <c r="AE100" s="280" t="str">
        <f t="shared" si="38"/>
        <v/>
      </c>
      <c r="AF100" s="280" t="str">
        <f t="shared" si="39"/>
        <v/>
      </c>
      <c r="AG100" s="347" t="str">
        <f t="shared" si="40"/>
        <v/>
      </c>
      <c r="AH100" s="359"/>
      <c r="AI100" s="367" t="str">
        <f t="shared" si="41"/>
        <v/>
      </c>
      <c r="AJ100" s="368" t="str">
        <f t="shared" si="42"/>
        <v/>
      </c>
      <c r="AK100" s="361"/>
      <c r="AL100" s="363" t="str">
        <f t="shared" si="43"/>
        <v/>
      </c>
      <c r="AM100" s="280" t="str">
        <f t="shared" si="44"/>
        <v/>
      </c>
      <c r="AN100" s="347" t="str">
        <f t="shared" si="53"/>
        <v/>
      </c>
      <c r="AO100" s="359"/>
      <c r="AP100" s="363" t="str">
        <f t="shared" si="45"/>
        <v/>
      </c>
      <c r="AQ100" s="300" t="str">
        <f t="shared" si="46"/>
        <v/>
      </c>
      <c r="AR100" s="309"/>
      <c r="AS100" s="281" t="e">
        <f t="shared" si="47"/>
        <v>#VALUE!</v>
      </c>
      <c r="AT100" s="276" t="str">
        <f t="shared" si="48"/>
        <v/>
      </c>
      <c r="AU100" s="282" t="e">
        <f t="shared" si="49"/>
        <v>#VALUE!</v>
      </c>
      <c r="AV100" s="341" t="e">
        <f t="shared" si="50"/>
        <v>#VALUE!</v>
      </c>
    </row>
    <row r="101" spans="2:48" ht="18" customHeight="1">
      <c r="B101" s="278"/>
      <c r="C101" s="293"/>
      <c r="D101" s="293"/>
      <c r="E101" s="294"/>
      <c r="F101" s="294"/>
      <c r="G101" s="294"/>
      <c r="H101" s="295" t="str">
        <f t="shared" si="28"/>
        <v/>
      </c>
      <c r="I101" s="296" t="str">
        <f t="shared" si="29"/>
        <v/>
      </c>
      <c r="J101" s="297" t="str">
        <f t="shared" si="51"/>
        <v/>
      </c>
      <c r="K101" s="349"/>
      <c r="L101" s="322"/>
      <c r="M101" s="353" t="str">
        <f t="shared" si="30"/>
        <v/>
      </c>
      <c r="N101" s="298" t="str">
        <f t="shared" si="31"/>
        <v/>
      </c>
      <c r="O101" s="293"/>
      <c r="P101" s="279"/>
      <c r="Q101" s="279"/>
      <c r="R101" s="279"/>
      <c r="S101" s="299"/>
      <c r="T101" s="376" t="str">
        <f t="shared" si="52"/>
        <v/>
      </c>
      <c r="U101" s="372"/>
      <c r="V101" s="308" t="str">
        <f t="shared" si="32"/>
        <v/>
      </c>
      <c r="W101" s="280" t="str">
        <f t="shared" si="33"/>
        <v/>
      </c>
      <c r="X101" s="347" t="str">
        <f t="shared" si="54"/>
        <v/>
      </c>
      <c r="Y101" s="292"/>
      <c r="Z101" s="363" t="str">
        <f t="shared" si="34"/>
        <v/>
      </c>
      <c r="AA101" s="347" t="str">
        <f t="shared" si="35"/>
        <v/>
      </c>
      <c r="AC101" s="363" t="str">
        <f t="shared" si="36"/>
        <v/>
      </c>
      <c r="AD101" s="280" t="str">
        <f t="shared" si="37"/>
        <v/>
      </c>
      <c r="AE101" s="280" t="str">
        <f t="shared" si="38"/>
        <v/>
      </c>
      <c r="AF101" s="280" t="str">
        <f t="shared" si="39"/>
        <v/>
      </c>
      <c r="AG101" s="347" t="str">
        <f t="shared" si="40"/>
        <v/>
      </c>
      <c r="AH101" s="359"/>
      <c r="AI101" s="367" t="str">
        <f t="shared" si="41"/>
        <v/>
      </c>
      <c r="AJ101" s="368" t="str">
        <f t="shared" si="42"/>
        <v/>
      </c>
      <c r="AK101" s="361"/>
      <c r="AL101" s="363" t="str">
        <f t="shared" si="43"/>
        <v/>
      </c>
      <c r="AM101" s="280" t="str">
        <f t="shared" si="44"/>
        <v/>
      </c>
      <c r="AN101" s="347" t="str">
        <f t="shared" si="53"/>
        <v/>
      </c>
      <c r="AO101" s="359"/>
      <c r="AP101" s="363" t="str">
        <f t="shared" si="45"/>
        <v/>
      </c>
      <c r="AQ101" s="300" t="str">
        <f t="shared" si="46"/>
        <v/>
      </c>
      <c r="AR101" s="309"/>
      <c r="AS101" s="281" t="e">
        <f t="shared" si="47"/>
        <v>#VALUE!</v>
      </c>
      <c r="AT101" s="276" t="str">
        <f t="shared" si="48"/>
        <v/>
      </c>
      <c r="AU101" s="282" t="e">
        <f t="shared" si="49"/>
        <v>#VALUE!</v>
      </c>
      <c r="AV101" s="341" t="e">
        <f t="shared" si="50"/>
        <v>#VALUE!</v>
      </c>
    </row>
    <row r="102" spans="2:48" ht="18" customHeight="1">
      <c r="B102" s="278"/>
      <c r="C102" s="293"/>
      <c r="D102" s="293"/>
      <c r="E102" s="294"/>
      <c r="F102" s="294"/>
      <c r="G102" s="294"/>
      <c r="H102" s="295" t="str">
        <f t="shared" si="28"/>
        <v/>
      </c>
      <c r="I102" s="296" t="str">
        <f t="shared" si="29"/>
        <v/>
      </c>
      <c r="J102" s="297" t="str">
        <f t="shared" si="51"/>
        <v/>
      </c>
      <c r="K102" s="349"/>
      <c r="L102" s="322"/>
      <c r="M102" s="353" t="str">
        <f t="shared" si="30"/>
        <v/>
      </c>
      <c r="N102" s="298" t="str">
        <f t="shared" si="31"/>
        <v/>
      </c>
      <c r="O102" s="293"/>
      <c r="P102" s="279"/>
      <c r="Q102" s="279"/>
      <c r="R102" s="279"/>
      <c r="S102" s="299"/>
      <c r="T102" s="376" t="str">
        <f t="shared" si="52"/>
        <v/>
      </c>
      <c r="U102" s="372"/>
      <c r="V102" s="308" t="str">
        <f t="shared" si="32"/>
        <v/>
      </c>
      <c r="W102" s="280" t="str">
        <f t="shared" si="33"/>
        <v/>
      </c>
      <c r="X102" s="347" t="str">
        <f t="shared" si="54"/>
        <v/>
      </c>
      <c r="Y102" s="292"/>
      <c r="Z102" s="363" t="str">
        <f t="shared" si="34"/>
        <v/>
      </c>
      <c r="AA102" s="347" t="str">
        <f t="shared" si="35"/>
        <v/>
      </c>
      <c r="AC102" s="363" t="str">
        <f t="shared" si="36"/>
        <v/>
      </c>
      <c r="AD102" s="280" t="str">
        <f t="shared" si="37"/>
        <v/>
      </c>
      <c r="AE102" s="280" t="str">
        <f t="shared" si="38"/>
        <v/>
      </c>
      <c r="AF102" s="280" t="str">
        <f t="shared" si="39"/>
        <v/>
      </c>
      <c r="AG102" s="347" t="str">
        <f t="shared" si="40"/>
        <v/>
      </c>
      <c r="AH102" s="359"/>
      <c r="AI102" s="367" t="str">
        <f t="shared" si="41"/>
        <v/>
      </c>
      <c r="AJ102" s="368" t="str">
        <f t="shared" si="42"/>
        <v/>
      </c>
      <c r="AK102" s="361"/>
      <c r="AL102" s="363" t="str">
        <f t="shared" si="43"/>
        <v/>
      </c>
      <c r="AM102" s="280" t="str">
        <f t="shared" si="44"/>
        <v/>
      </c>
      <c r="AN102" s="347" t="str">
        <f t="shared" si="53"/>
        <v/>
      </c>
      <c r="AO102" s="359"/>
      <c r="AP102" s="363" t="str">
        <f t="shared" si="45"/>
        <v/>
      </c>
      <c r="AQ102" s="300" t="str">
        <f t="shared" si="46"/>
        <v/>
      </c>
      <c r="AR102" s="309"/>
      <c r="AS102" s="281" t="e">
        <f t="shared" si="47"/>
        <v>#VALUE!</v>
      </c>
      <c r="AT102" s="276" t="str">
        <f t="shared" si="48"/>
        <v/>
      </c>
      <c r="AU102" s="282" t="e">
        <f t="shared" si="49"/>
        <v>#VALUE!</v>
      </c>
      <c r="AV102" s="341" t="e">
        <f t="shared" si="50"/>
        <v>#VALUE!</v>
      </c>
    </row>
    <row r="103" spans="2:48" ht="18" customHeight="1">
      <c r="B103" s="278"/>
      <c r="C103" s="293"/>
      <c r="D103" s="293"/>
      <c r="E103" s="294"/>
      <c r="F103" s="294"/>
      <c r="G103" s="294"/>
      <c r="H103" s="295" t="str">
        <f t="shared" si="28"/>
        <v/>
      </c>
      <c r="I103" s="296" t="str">
        <f t="shared" si="29"/>
        <v/>
      </c>
      <c r="J103" s="297" t="str">
        <f t="shared" si="51"/>
        <v/>
      </c>
      <c r="K103" s="349"/>
      <c r="L103" s="322"/>
      <c r="M103" s="353" t="str">
        <f t="shared" si="30"/>
        <v/>
      </c>
      <c r="N103" s="298" t="str">
        <f t="shared" si="31"/>
        <v/>
      </c>
      <c r="O103" s="293"/>
      <c r="P103" s="279"/>
      <c r="Q103" s="279"/>
      <c r="R103" s="279"/>
      <c r="S103" s="299"/>
      <c r="T103" s="376" t="str">
        <f t="shared" si="52"/>
        <v/>
      </c>
      <c r="U103" s="372"/>
      <c r="V103" s="308" t="str">
        <f t="shared" si="32"/>
        <v/>
      </c>
      <c r="W103" s="280" t="str">
        <f t="shared" si="33"/>
        <v/>
      </c>
      <c r="X103" s="347" t="str">
        <f t="shared" si="54"/>
        <v/>
      </c>
      <c r="Y103" s="292"/>
      <c r="Z103" s="363" t="str">
        <f t="shared" si="34"/>
        <v/>
      </c>
      <c r="AA103" s="347" t="str">
        <f t="shared" si="35"/>
        <v/>
      </c>
      <c r="AC103" s="363" t="str">
        <f t="shared" si="36"/>
        <v/>
      </c>
      <c r="AD103" s="280" t="str">
        <f t="shared" si="37"/>
        <v/>
      </c>
      <c r="AE103" s="280" t="str">
        <f t="shared" si="38"/>
        <v/>
      </c>
      <c r="AF103" s="280" t="str">
        <f t="shared" si="39"/>
        <v/>
      </c>
      <c r="AG103" s="347" t="str">
        <f t="shared" si="40"/>
        <v/>
      </c>
      <c r="AH103" s="359"/>
      <c r="AI103" s="367" t="str">
        <f t="shared" si="41"/>
        <v/>
      </c>
      <c r="AJ103" s="368" t="str">
        <f t="shared" si="42"/>
        <v/>
      </c>
      <c r="AK103" s="361"/>
      <c r="AL103" s="363" t="str">
        <f t="shared" si="43"/>
        <v/>
      </c>
      <c r="AM103" s="280" t="str">
        <f t="shared" si="44"/>
        <v/>
      </c>
      <c r="AN103" s="347" t="str">
        <f t="shared" si="53"/>
        <v/>
      </c>
      <c r="AO103" s="359"/>
      <c r="AP103" s="363" t="str">
        <f t="shared" si="45"/>
        <v/>
      </c>
      <c r="AQ103" s="300" t="str">
        <f t="shared" si="46"/>
        <v/>
      </c>
      <c r="AR103" s="309"/>
      <c r="AS103" s="281" t="e">
        <f t="shared" si="47"/>
        <v>#VALUE!</v>
      </c>
      <c r="AT103" s="276" t="str">
        <f t="shared" si="48"/>
        <v/>
      </c>
      <c r="AU103" s="282" t="e">
        <f t="shared" si="49"/>
        <v>#VALUE!</v>
      </c>
      <c r="AV103" s="341" t="e">
        <f t="shared" si="50"/>
        <v>#VALUE!</v>
      </c>
    </row>
    <row r="104" spans="2:48" ht="18" customHeight="1">
      <c r="B104" s="278"/>
      <c r="C104" s="293"/>
      <c r="D104" s="293"/>
      <c r="E104" s="294"/>
      <c r="F104" s="294"/>
      <c r="G104" s="294"/>
      <c r="H104" s="295" t="str">
        <f t="shared" si="28"/>
        <v/>
      </c>
      <c r="I104" s="296" t="str">
        <f t="shared" si="29"/>
        <v/>
      </c>
      <c r="J104" s="297" t="str">
        <f t="shared" si="51"/>
        <v/>
      </c>
      <c r="K104" s="349"/>
      <c r="L104" s="322"/>
      <c r="M104" s="353" t="str">
        <f t="shared" si="30"/>
        <v/>
      </c>
      <c r="N104" s="298" t="str">
        <f t="shared" si="31"/>
        <v/>
      </c>
      <c r="O104" s="293"/>
      <c r="P104" s="279"/>
      <c r="Q104" s="279"/>
      <c r="R104" s="279"/>
      <c r="S104" s="299"/>
      <c r="T104" s="376" t="str">
        <f t="shared" si="52"/>
        <v/>
      </c>
      <c r="U104" s="372"/>
      <c r="V104" s="308" t="str">
        <f t="shared" si="32"/>
        <v/>
      </c>
      <c r="W104" s="280" t="str">
        <f t="shared" si="33"/>
        <v/>
      </c>
      <c r="X104" s="347" t="str">
        <f t="shared" si="54"/>
        <v/>
      </c>
      <c r="Y104" s="292"/>
      <c r="Z104" s="363" t="str">
        <f t="shared" si="34"/>
        <v/>
      </c>
      <c r="AA104" s="347" t="str">
        <f t="shared" si="35"/>
        <v/>
      </c>
      <c r="AC104" s="363" t="str">
        <f t="shared" si="36"/>
        <v/>
      </c>
      <c r="AD104" s="280" t="str">
        <f t="shared" si="37"/>
        <v/>
      </c>
      <c r="AE104" s="280" t="str">
        <f t="shared" si="38"/>
        <v/>
      </c>
      <c r="AF104" s="280" t="str">
        <f t="shared" si="39"/>
        <v/>
      </c>
      <c r="AG104" s="347" t="str">
        <f t="shared" si="40"/>
        <v/>
      </c>
      <c r="AH104" s="359"/>
      <c r="AI104" s="367" t="str">
        <f t="shared" si="41"/>
        <v/>
      </c>
      <c r="AJ104" s="368" t="str">
        <f t="shared" si="42"/>
        <v/>
      </c>
      <c r="AK104" s="361"/>
      <c r="AL104" s="363" t="str">
        <f t="shared" si="43"/>
        <v/>
      </c>
      <c r="AM104" s="280" t="str">
        <f t="shared" si="44"/>
        <v/>
      </c>
      <c r="AN104" s="347" t="str">
        <f t="shared" si="53"/>
        <v/>
      </c>
      <c r="AO104" s="359"/>
      <c r="AP104" s="363" t="str">
        <f t="shared" si="45"/>
        <v/>
      </c>
      <c r="AQ104" s="300" t="str">
        <f t="shared" si="46"/>
        <v/>
      </c>
      <c r="AR104" s="309"/>
      <c r="AS104" s="281" t="e">
        <f t="shared" si="47"/>
        <v>#VALUE!</v>
      </c>
      <c r="AT104" s="276" t="str">
        <f t="shared" si="48"/>
        <v/>
      </c>
      <c r="AU104" s="282" t="e">
        <f t="shared" si="49"/>
        <v>#VALUE!</v>
      </c>
      <c r="AV104" s="341" t="e">
        <f t="shared" si="50"/>
        <v>#VALUE!</v>
      </c>
    </row>
    <row r="105" spans="2:48" ht="18" customHeight="1">
      <c r="B105" s="278"/>
      <c r="C105" s="293"/>
      <c r="D105" s="293"/>
      <c r="E105" s="294"/>
      <c r="F105" s="294"/>
      <c r="G105" s="294"/>
      <c r="H105" s="295" t="str">
        <f t="shared" si="28"/>
        <v/>
      </c>
      <c r="I105" s="296" t="str">
        <f t="shared" si="29"/>
        <v/>
      </c>
      <c r="J105" s="297" t="str">
        <f t="shared" si="51"/>
        <v/>
      </c>
      <c r="K105" s="349"/>
      <c r="L105" s="322"/>
      <c r="M105" s="353" t="str">
        <f t="shared" si="30"/>
        <v/>
      </c>
      <c r="N105" s="298" t="str">
        <f t="shared" si="31"/>
        <v/>
      </c>
      <c r="O105" s="293"/>
      <c r="P105" s="279"/>
      <c r="Q105" s="279"/>
      <c r="R105" s="279"/>
      <c r="S105" s="299"/>
      <c r="T105" s="376" t="str">
        <f t="shared" si="52"/>
        <v/>
      </c>
      <c r="U105" s="372"/>
      <c r="V105" s="308" t="str">
        <f t="shared" si="32"/>
        <v/>
      </c>
      <c r="W105" s="280" t="str">
        <f t="shared" si="33"/>
        <v/>
      </c>
      <c r="X105" s="347" t="str">
        <f t="shared" si="54"/>
        <v/>
      </c>
      <c r="Y105" s="292"/>
      <c r="Z105" s="363" t="str">
        <f t="shared" si="34"/>
        <v/>
      </c>
      <c r="AA105" s="347" t="str">
        <f t="shared" si="35"/>
        <v/>
      </c>
      <c r="AC105" s="363" t="str">
        <f t="shared" si="36"/>
        <v/>
      </c>
      <c r="AD105" s="280" t="str">
        <f t="shared" si="37"/>
        <v/>
      </c>
      <c r="AE105" s="280" t="str">
        <f t="shared" si="38"/>
        <v/>
      </c>
      <c r="AF105" s="280" t="str">
        <f t="shared" si="39"/>
        <v/>
      </c>
      <c r="AG105" s="347" t="str">
        <f t="shared" si="40"/>
        <v/>
      </c>
      <c r="AH105" s="359"/>
      <c r="AI105" s="367" t="str">
        <f t="shared" si="41"/>
        <v/>
      </c>
      <c r="AJ105" s="368" t="str">
        <f t="shared" si="42"/>
        <v/>
      </c>
      <c r="AK105" s="361"/>
      <c r="AL105" s="363" t="str">
        <f t="shared" si="43"/>
        <v/>
      </c>
      <c r="AM105" s="280" t="str">
        <f t="shared" si="44"/>
        <v/>
      </c>
      <c r="AN105" s="347" t="str">
        <f t="shared" si="53"/>
        <v/>
      </c>
      <c r="AO105" s="359"/>
      <c r="AP105" s="363" t="str">
        <f t="shared" si="45"/>
        <v/>
      </c>
      <c r="AQ105" s="300" t="str">
        <f t="shared" si="46"/>
        <v/>
      </c>
      <c r="AR105" s="309"/>
      <c r="AS105" s="281" t="e">
        <f t="shared" si="47"/>
        <v>#VALUE!</v>
      </c>
      <c r="AT105" s="276" t="str">
        <f t="shared" si="48"/>
        <v/>
      </c>
      <c r="AU105" s="282" t="e">
        <f t="shared" si="49"/>
        <v>#VALUE!</v>
      </c>
      <c r="AV105" s="341" t="e">
        <f t="shared" si="50"/>
        <v>#VALUE!</v>
      </c>
    </row>
    <row r="106" spans="2:48" ht="18" customHeight="1">
      <c r="B106" s="278"/>
      <c r="C106" s="293"/>
      <c r="D106" s="293"/>
      <c r="E106" s="294"/>
      <c r="F106" s="294"/>
      <c r="G106" s="294"/>
      <c r="H106" s="295" t="str">
        <f t="shared" si="28"/>
        <v/>
      </c>
      <c r="I106" s="296" t="str">
        <f t="shared" si="29"/>
        <v/>
      </c>
      <c r="J106" s="297" t="str">
        <f t="shared" si="51"/>
        <v/>
      </c>
      <c r="K106" s="349"/>
      <c r="L106" s="322"/>
      <c r="M106" s="353" t="str">
        <f t="shared" si="30"/>
        <v/>
      </c>
      <c r="N106" s="298" t="str">
        <f t="shared" si="31"/>
        <v/>
      </c>
      <c r="O106" s="293"/>
      <c r="P106" s="279"/>
      <c r="Q106" s="279"/>
      <c r="R106" s="279"/>
      <c r="S106" s="299"/>
      <c r="T106" s="376" t="str">
        <f t="shared" si="52"/>
        <v/>
      </c>
      <c r="U106" s="372"/>
      <c r="V106" s="308" t="str">
        <f t="shared" si="32"/>
        <v/>
      </c>
      <c r="W106" s="280" t="str">
        <f t="shared" si="33"/>
        <v/>
      </c>
      <c r="X106" s="347" t="str">
        <f t="shared" si="54"/>
        <v/>
      </c>
      <c r="Y106" s="292"/>
      <c r="Z106" s="363" t="str">
        <f t="shared" si="34"/>
        <v/>
      </c>
      <c r="AA106" s="347" t="str">
        <f t="shared" si="35"/>
        <v/>
      </c>
      <c r="AC106" s="363" t="str">
        <f t="shared" si="36"/>
        <v/>
      </c>
      <c r="AD106" s="280" t="str">
        <f t="shared" si="37"/>
        <v/>
      </c>
      <c r="AE106" s="280" t="str">
        <f t="shared" si="38"/>
        <v/>
      </c>
      <c r="AF106" s="280" t="str">
        <f t="shared" si="39"/>
        <v/>
      </c>
      <c r="AG106" s="347" t="str">
        <f t="shared" si="40"/>
        <v/>
      </c>
      <c r="AH106" s="359"/>
      <c r="AI106" s="367" t="str">
        <f t="shared" si="41"/>
        <v/>
      </c>
      <c r="AJ106" s="368" t="str">
        <f t="shared" si="42"/>
        <v/>
      </c>
      <c r="AK106" s="361"/>
      <c r="AL106" s="363" t="str">
        <f t="shared" si="43"/>
        <v/>
      </c>
      <c r="AM106" s="280" t="str">
        <f t="shared" si="44"/>
        <v/>
      </c>
      <c r="AN106" s="347" t="str">
        <f t="shared" si="53"/>
        <v/>
      </c>
      <c r="AO106" s="359"/>
      <c r="AP106" s="363" t="str">
        <f t="shared" si="45"/>
        <v/>
      </c>
      <c r="AQ106" s="300" t="str">
        <f t="shared" si="46"/>
        <v/>
      </c>
      <c r="AR106" s="309"/>
      <c r="AS106" s="281" t="e">
        <f t="shared" si="47"/>
        <v>#VALUE!</v>
      </c>
      <c r="AT106" s="276" t="str">
        <f t="shared" si="48"/>
        <v/>
      </c>
      <c r="AU106" s="282" t="e">
        <f t="shared" si="49"/>
        <v>#VALUE!</v>
      </c>
      <c r="AV106" s="341" t="e">
        <f t="shared" si="50"/>
        <v>#VALUE!</v>
      </c>
    </row>
    <row r="107" spans="2:48" ht="18" customHeight="1">
      <c r="B107" s="278"/>
      <c r="C107" s="293"/>
      <c r="D107" s="293"/>
      <c r="E107" s="294"/>
      <c r="F107" s="294"/>
      <c r="G107" s="294"/>
      <c r="H107" s="295" t="str">
        <f t="shared" si="28"/>
        <v/>
      </c>
      <c r="I107" s="296" t="str">
        <f t="shared" si="29"/>
        <v/>
      </c>
      <c r="J107" s="297" t="str">
        <f t="shared" si="51"/>
        <v/>
      </c>
      <c r="K107" s="349"/>
      <c r="L107" s="322"/>
      <c r="M107" s="353" t="str">
        <f t="shared" si="30"/>
        <v/>
      </c>
      <c r="N107" s="298" t="str">
        <f t="shared" si="31"/>
        <v/>
      </c>
      <c r="O107" s="293"/>
      <c r="P107" s="279"/>
      <c r="Q107" s="279"/>
      <c r="R107" s="279"/>
      <c r="S107" s="299"/>
      <c r="T107" s="376" t="str">
        <f t="shared" si="52"/>
        <v/>
      </c>
      <c r="U107" s="372"/>
      <c r="V107" s="308" t="str">
        <f t="shared" si="32"/>
        <v/>
      </c>
      <c r="W107" s="280" t="str">
        <f t="shared" si="33"/>
        <v/>
      </c>
      <c r="X107" s="347" t="str">
        <f t="shared" si="54"/>
        <v/>
      </c>
      <c r="Y107" s="292"/>
      <c r="Z107" s="363" t="str">
        <f t="shared" si="34"/>
        <v/>
      </c>
      <c r="AA107" s="347" t="str">
        <f t="shared" si="35"/>
        <v/>
      </c>
      <c r="AC107" s="363" t="str">
        <f t="shared" si="36"/>
        <v/>
      </c>
      <c r="AD107" s="280" t="str">
        <f t="shared" si="37"/>
        <v/>
      </c>
      <c r="AE107" s="280" t="str">
        <f t="shared" si="38"/>
        <v/>
      </c>
      <c r="AF107" s="280" t="str">
        <f t="shared" si="39"/>
        <v/>
      </c>
      <c r="AG107" s="347" t="str">
        <f t="shared" si="40"/>
        <v/>
      </c>
      <c r="AH107" s="359"/>
      <c r="AI107" s="367" t="str">
        <f t="shared" si="41"/>
        <v/>
      </c>
      <c r="AJ107" s="368" t="str">
        <f t="shared" si="42"/>
        <v/>
      </c>
      <c r="AK107" s="361"/>
      <c r="AL107" s="363" t="str">
        <f t="shared" si="43"/>
        <v/>
      </c>
      <c r="AM107" s="280" t="str">
        <f t="shared" si="44"/>
        <v/>
      </c>
      <c r="AN107" s="347" t="str">
        <f t="shared" si="53"/>
        <v/>
      </c>
      <c r="AO107" s="359"/>
      <c r="AP107" s="363" t="str">
        <f t="shared" si="45"/>
        <v/>
      </c>
      <c r="AQ107" s="300" t="str">
        <f t="shared" si="46"/>
        <v/>
      </c>
      <c r="AR107" s="309"/>
      <c r="AS107" s="281" t="e">
        <f t="shared" si="47"/>
        <v>#VALUE!</v>
      </c>
      <c r="AT107" s="276" t="str">
        <f t="shared" si="48"/>
        <v/>
      </c>
      <c r="AU107" s="282" t="e">
        <f t="shared" si="49"/>
        <v>#VALUE!</v>
      </c>
      <c r="AV107" s="341" t="e">
        <f t="shared" si="50"/>
        <v>#VALUE!</v>
      </c>
    </row>
    <row r="108" spans="2:48" ht="18" customHeight="1">
      <c r="B108" s="278"/>
      <c r="C108" s="293"/>
      <c r="D108" s="293"/>
      <c r="E108" s="294"/>
      <c r="F108" s="294"/>
      <c r="G108" s="294"/>
      <c r="H108" s="295" t="str">
        <f t="shared" si="28"/>
        <v/>
      </c>
      <c r="I108" s="296" t="str">
        <f t="shared" si="29"/>
        <v/>
      </c>
      <c r="J108" s="297" t="str">
        <f t="shared" si="51"/>
        <v/>
      </c>
      <c r="K108" s="349"/>
      <c r="L108" s="322"/>
      <c r="M108" s="353" t="str">
        <f t="shared" si="30"/>
        <v/>
      </c>
      <c r="N108" s="298" t="str">
        <f t="shared" si="31"/>
        <v/>
      </c>
      <c r="O108" s="293"/>
      <c r="P108" s="279"/>
      <c r="Q108" s="279"/>
      <c r="R108" s="279"/>
      <c r="S108" s="299"/>
      <c r="T108" s="376" t="str">
        <f t="shared" si="52"/>
        <v/>
      </c>
      <c r="U108" s="372"/>
      <c r="V108" s="308" t="str">
        <f t="shared" si="32"/>
        <v/>
      </c>
      <c r="W108" s="280" t="str">
        <f t="shared" si="33"/>
        <v/>
      </c>
      <c r="X108" s="347" t="str">
        <f t="shared" si="54"/>
        <v/>
      </c>
      <c r="Y108" s="292"/>
      <c r="Z108" s="363" t="str">
        <f t="shared" si="34"/>
        <v/>
      </c>
      <c r="AA108" s="347" t="str">
        <f t="shared" si="35"/>
        <v/>
      </c>
      <c r="AC108" s="363" t="str">
        <f t="shared" si="36"/>
        <v/>
      </c>
      <c r="AD108" s="280" t="str">
        <f t="shared" si="37"/>
        <v/>
      </c>
      <c r="AE108" s="280" t="str">
        <f t="shared" si="38"/>
        <v/>
      </c>
      <c r="AF108" s="280" t="str">
        <f t="shared" si="39"/>
        <v/>
      </c>
      <c r="AG108" s="347" t="str">
        <f t="shared" si="40"/>
        <v/>
      </c>
      <c r="AH108" s="359"/>
      <c r="AI108" s="367" t="str">
        <f t="shared" si="41"/>
        <v/>
      </c>
      <c r="AJ108" s="368" t="str">
        <f t="shared" si="42"/>
        <v/>
      </c>
      <c r="AK108" s="361"/>
      <c r="AL108" s="363" t="str">
        <f t="shared" si="43"/>
        <v/>
      </c>
      <c r="AM108" s="280" t="str">
        <f t="shared" si="44"/>
        <v/>
      </c>
      <c r="AN108" s="347" t="str">
        <f t="shared" si="53"/>
        <v/>
      </c>
      <c r="AO108" s="359"/>
      <c r="AP108" s="363" t="str">
        <f t="shared" si="45"/>
        <v/>
      </c>
      <c r="AQ108" s="300" t="str">
        <f t="shared" si="46"/>
        <v/>
      </c>
      <c r="AR108" s="309"/>
      <c r="AS108" s="281" t="e">
        <f t="shared" si="47"/>
        <v>#VALUE!</v>
      </c>
      <c r="AT108" s="276" t="str">
        <f t="shared" si="48"/>
        <v/>
      </c>
      <c r="AU108" s="282" t="e">
        <f t="shared" si="49"/>
        <v>#VALUE!</v>
      </c>
      <c r="AV108" s="341" t="e">
        <f t="shared" si="50"/>
        <v>#VALUE!</v>
      </c>
    </row>
    <row r="109" spans="2:48" ht="18" customHeight="1">
      <c r="B109" s="278"/>
      <c r="C109" s="293"/>
      <c r="D109" s="293"/>
      <c r="E109" s="294"/>
      <c r="F109" s="294"/>
      <c r="G109" s="294"/>
      <c r="H109" s="295" t="str">
        <f t="shared" si="28"/>
        <v/>
      </c>
      <c r="I109" s="296" t="str">
        <f t="shared" si="29"/>
        <v/>
      </c>
      <c r="J109" s="297" t="str">
        <f t="shared" si="51"/>
        <v/>
      </c>
      <c r="K109" s="349"/>
      <c r="L109" s="322"/>
      <c r="M109" s="353" t="str">
        <f t="shared" si="30"/>
        <v/>
      </c>
      <c r="N109" s="298" t="str">
        <f t="shared" si="31"/>
        <v/>
      </c>
      <c r="O109" s="293"/>
      <c r="P109" s="279"/>
      <c r="Q109" s="279"/>
      <c r="R109" s="279"/>
      <c r="S109" s="299"/>
      <c r="T109" s="376" t="str">
        <f t="shared" si="52"/>
        <v/>
      </c>
      <c r="U109" s="372"/>
      <c r="V109" s="308" t="str">
        <f t="shared" si="32"/>
        <v/>
      </c>
      <c r="W109" s="280" t="str">
        <f t="shared" si="33"/>
        <v/>
      </c>
      <c r="X109" s="347" t="str">
        <f t="shared" si="54"/>
        <v/>
      </c>
      <c r="Y109" s="292"/>
      <c r="Z109" s="363" t="str">
        <f t="shared" si="34"/>
        <v/>
      </c>
      <c r="AA109" s="347" t="str">
        <f t="shared" si="35"/>
        <v/>
      </c>
      <c r="AC109" s="363" t="str">
        <f t="shared" si="36"/>
        <v/>
      </c>
      <c r="AD109" s="280" t="str">
        <f t="shared" si="37"/>
        <v/>
      </c>
      <c r="AE109" s="280" t="str">
        <f t="shared" si="38"/>
        <v/>
      </c>
      <c r="AF109" s="280" t="str">
        <f t="shared" si="39"/>
        <v/>
      </c>
      <c r="AG109" s="347" t="str">
        <f t="shared" si="40"/>
        <v/>
      </c>
      <c r="AH109" s="359"/>
      <c r="AI109" s="367" t="str">
        <f t="shared" si="41"/>
        <v/>
      </c>
      <c r="AJ109" s="368" t="str">
        <f t="shared" si="42"/>
        <v/>
      </c>
      <c r="AK109" s="361"/>
      <c r="AL109" s="363" t="str">
        <f t="shared" si="43"/>
        <v/>
      </c>
      <c r="AM109" s="280" t="str">
        <f t="shared" si="44"/>
        <v/>
      </c>
      <c r="AN109" s="347" t="str">
        <f t="shared" si="53"/>
        <v/>
      </c>
      <c r="AO109" s="359"/>
      <c r="AP109" s="363" t="str">
        <f t="shared" si="45"/>
        <v/>
      </c>
      <c r="AQ109" s="300" t="str">
        <f t="shared" si="46"/>
        <v/>
      </c>
      <c r="AR109" s="309"/>
      <c r="AS109" s="281" t="e">
        <f t="shared" si="47"/>
        <v>#VALUE!</v>
      </c>
      <c r="AT109" s="276" t="str">
        <f t="shared" si="48"/>
        <v/>
      </c>
      <c r="AU109" s="282" t="e">
        <f t="shared" si="49"/>
        <v>#VALUE!</v>
      </c>
      <c r="AV109" s="341" t="e">
        <f t="shared" si="50"/>
        <v>#VALUE!</v>
      </c>
    </row>
    <row r="110" spans="2:48" ht="18" customHeight="1">
      <c r="B110" s="278"/>
      <c r="C110" s="293"/>
      <c r="D110" s="293"/>
      <c r="E110" s="294"/>
      <c r="F110" s="294"/>
      <c r="G110" s="294"/>
      <c r="H110" s="295" t="str">
        <f t="shared" si="28"/>
        <v/>
      </c>
      <c r="I110" s="296" t="str">
        <f t="shared" si="29"/>
        <v/>
      </c>
      <c r="J110" s="297" t="str">
        <f t="shared" si="51"/>
        <v/>
      </c>
      <c r="K110" s="349"/>
      <c r="L110" s="322"/>
      <c r="M110" s="353" t="str">
        <f t="shared" si="30"/>
        <v/>
      </c>
      <c r="N110" s="298" t="str">
        <f t="shared" si="31"/>
        <v/>
      </c>
      <c r="O110" s="293"/>
      <c r="P110" s="279"/>
      <c r="Q110" s="279"/>
      <c r="R110" s="279"/>
      <c r="S110" s="299"/>
      <c r="T110" s="376" t="str">
        <f t="shared" si="52"/>
        <v/>
      </c>
      <c r="U110" s="372"/>
      <c r="V110" s="308" t="str">
        <f t="shared" si="32"/>
        <v/>
      </c>
      <c r="W110" s="280" t="str">
        <f t="shared" si="33"/>
        <v/>
      </c>
      <c r="X110" s="347" t="str">
        <f t="shared" si="54"/>
        <v/>
      </c>
      <c r="Y110" s="292"/>
      <c r="Z110" s="363" t="str">
        <f t="shared" si="34"/>
        <v/>
      </c>
      <c r="AA110" s="347" t="str">
        <f t="shared" si="35"/>
        <v/>
      </c>
      <c r="AC110" s="363" t="str">
        <f t="shared" si="36"/>
        <v/>
      </c>
      <c r="AD110" s="280" t="str">
        <f t="shared" si="37"/>
        <v/>
      </c>
      <c r="AE110" s="280" t="str">
        <f t="shared" si="38"/>
        <v/>
      </c>
      <c r="AF110" s="280" t="str">
        <f t="shared" si="39"/>
        <v/>
      </c>
      <c r="AG110" s="347" t="str">
        <f t="shared" si="40"/>
        <v/>
      </c>
      <c r="AH110" s="359"/>
      <c r="AI110" s="367" t="str">
        <f t="shared" si="41"/>
        <v/>
      </c>
      <c r="AJ110" s="368" t="str">
        <f t="shared" si="42"/>
        <v/>
      </c>
      <c r="AK110" s="361"/>
      <c r="AL110" s="363" t="str">
        <f t="shared" si="43"/>
        <v/>
      </c>
      <c r="AM110" s="280" t="str">
        <f t="shared" si="44"/>
        <v/>
      </c>
      <c r="AN110" s="347" t="str">
        <f t="shared" si="53"/>
        <v/>
      </c>
      <c r="AO110" s="359"/>
      <c r="AP110" s="363" t="str">
        <f t="shared" si="45"/>
        <v/>
      </c>
      <c r="AQ110" s="300" t="str">
        <f t="shared" si="46"/>
        <v/>
      </c>
      <c r="AR110" s="309"/>
      <c r="AS110" s="281" t="e">
        <f t="shared" si="47"/>
        <v>#VALUE!</v>
      </c>
      <c r="AT110" s="276" t="str">
        <f t="shared" si="48"/>
        <v/>
      </c>
      <c r="AU110" s="282" t="e">
        <f t="shared" si="49"/>
        <v>#VALUE!</v>
      </c>
      <c r="AV110" s="341" t="e">
        <f t="shared" si="50"/>
        <v>#VALUE!</v>
      </c>
    </row>
    <row r="111" spans="2:48" ht="18" customHeight="1">
      <c r="B111" s="278"/>
      <c r="C111" s="293"/>
      <c r="D111" s="293"/>
      <c r="E111" s="294"/>
      <c r="F111" s="294"/>
      <c r="G111" s="294"/>
      <c r="H111" s="295" t="str">
        <f t="shared" si="28"/>
        <v/>
      </c>
      <c r="I111" s="296" t="str">
        <f t="shared" si="29"/>
        <v/>
      </c>
      <c r="J111" s="297" t="str">
        <f t="shared" si="51"/>
        <v/>
      </c>
      <c r="K111" s="349"/>
      <c r="L111" s="322"/>
      <c r="M111" s="353" t="str">
        <f t="shared" si="30"/>
        <v/>
      </c>
      <c r="N111" s="298" t="str">
        <f t="shared" si="31"/>
        <v/>
      </c>
      <c r="O111" s="293"/>
      <c r="P111" s="279"/>
      <c r="Q111" s="279"/>
      <c r="R111" s="279"/>
      <c r="S111" s="299"/>
      <c r="T111" s="376" t="str">
        <f t="shared" si="52"/>
        <v/>
      </c>
      <c r="U111" s="372"/>
      <c r="V111" s="308" t="str">
        <f t="shared" si="32"/>
        <v/>
      </c>
      <c r="W111" s="280" t="str">
        <f t="shared" si="33"/>
        <v/>
      </c>
      <c r="X111" s="347" t="str">
        <f t="shared" si="54"/>
        <v/>
      </c>
      <c r="Y111" s="292"/>
      <c r="Z111" s="363" t="str">
        <f t="shared" si="34"/>
        <v/>
      </c>
      <c r="AA111" s="347" t="str">
        <f t="shared" si="35"/>
        <v/>
      </c>
      <c r="AC111" s="363" t="str">
        <f t="shared" si="36"/>
        <v/>
      </c>
      <c r="AD111" s="280" t="str">
        <f t="shared" si="37"/>
        <v/>
      </c>
      <c r="AE111" s="280" t="str">
        <f t="shared" si="38"/>
        <v/>
      </c>
      <c r="AF111" s="280" t="str">
        <f t="shared" si="39"/>
        <v/>
      </c>
      <c r="AG111" s="347" t="str">
        <f t="shared" si="40"/>
        <v/>
      </c>
      <c r="AH111" s="359"/>
      <c r="AI111" s="367" t="str">
        <f t="shared" si="41"/>
        <v/>
      </c>
      <c r="AJ111" s="368" t="str">
        <f t="shared" si="42"/>
        <v/>
      </c>
      <c r="AK111" s="361"/>
      <c r="AL111" s="363" t="str">
        <f t="shared" si="43"/>
        <v/>
      </c>
      <c r="AM111" s="280" t="str">
        <f t="shared" si="44"/>
        <v/>
      </c>
      <c r="AN111" s="347" t="str">
        <f t="shared" si="53"/>
        <v/>
      </c>
      <c r="AO111" s="359"/>
      <c r="AP111" s="363" t="str">
        <f t="shared" si="45"/>
        <v/>
      </c>
      <c r="AQ111" s="300" t="str">
        <f t="shared" si="46"/>
        <v/>
      </c>
      <c r="AR111" s="309"/>
      <c r="AS111" s="281" t="e">
        <f t="shared" si="47"/>
        <v>#VALUE!</v>
      </c>
      <c r="AT111" s="276" t="str">
        <f t="shared" si="48"/>
        <v/>
      </c>
      <c r="AU111" s="282" t="e">
        <f t="shared" si="49"/>
        <v>#VALUE!</v>
      </c>
      <c r="AV111" s="341" t="e">
        <f t="shared" si="50"/>
        <v>#VALUE!</v>
      </c>
    </row>
    <row r="112" spans="2:48" ht="18" customHeight="1">
      <c r="B112" s="278"/>
      <c r="C112" s="293"/>
      <c r="D112" s="293"/>
      <c r="E112" s="294"/>
      <c r="F112" s="294"/>
      <c r="G112" s="294"/>
      <c r="H112" s="295" t="str">
        <f t="shared" si="28"/>
        <v/>
      </c>
      <c r="I112" s="296" t="str">
        <f t="shared" si="29"/>
        <v/>
      </c>
      <c r="J112" s="297" t="str">
        <f t="shared" si="51"/>
        <v/>
      </c>
      <c r="K112" s="349"/>
      <c r="L112" s="322"/>
      <c r="M112" s="353" t="str">
        <f t="shared" si="30"/>
        <v/>
      </c>
      <c r="N112" s="298" t="str">
        <f t="shared" si="31"/>
        <v/>
      </c>
      <c r="O112" s="293"/>
      <c r="P112" s="279"/>
      <c r="Q112" s="279"/>
      <c r="R112" s="279"/>
      <c r="S112" s="299"/>
      <c r="T112" s="376" t="str">
        <f t="shared" si="52"/>
        <v/>
      </c>
      <c r="U112" s="372"/>
      <c r="V112" s="308" t="str">
        <f t="shared" si="32"/>
        <v/>
      </c>
      <c r="W112" s="280" t="str">
        <f t="shared" si="33"/>
        <v/>
      </c>
      <c r="X112" s="347" t="str">
        <f t="shared" si="54"/>
        <v/>
      </c>
      <c r="Y112" s="292"/>
      <c r="Z112" s="363" t="str">
        <f t="shared" si="34"/>
        <v/>
      </c>
      <c r="AA112" s="347" t="str">
        <f t="shared" si="35"/>
        <v/>
      </c>
      <c r="AC112" s="363" t="str">
        <f t="shared" si="36"/>
        <v/>
      </c>
      <c r="AD112" s="280" t="str">
        <f t="shared" si="37"/>
        <v/>
      </c>
      <c r="AE112" s="280" t="str">
        <f t="shared" si="38"/>
        <v/>
      </c>
      <c r="AF112" s="280" t="str">
        <f t="shared" si="39"/>
        <v/>
      </c>
      <c r="AG112" s="347" t="str">
        <f t="shared" si="40"/>
        <v/>
      </c>
      <c r="AH112" s="359"/>
      <c r="AI112" s="367" t="str">
        <f t="shared" si="41"/>
        <v/>
      </c>
      <c r="AJ112" s="368" t="str">
        <f t="shared" si="42"/>
        <v/>
      </c>
      <c r="AK112" s="361"/>
      <c r="AL112" s="363" t="str">
        <f t="shared" si="43"/>
        <v/>
      </c>
      <c r="AM112" s="280" t="str">
        <f t="shared" si="44"/>
        <v/>
      </c>
      <c r="AN112" s="347" t="str">
        <f t="shared" si="53"/>
        <v/>
      </c>
      <c r="AO112" s="359"/>
      <c r="AP112" s="363" t="str">
        <f t="shared" si="45"/>
        <v/>
      </c>
      <c r="AQ112" s="300" t="str">
        <f t="shared" si="46"/>
        <v/>
      </c>
      <c r="AR112" s="309"/>
      <c r="AS112" s="281" t="e">
        <f t="shared" si="47"/>
        <v>#VALUE!</v>
      </c>
      <c r="AT112" s="276" t="str">
        <f t="shared" si="48"/>
        <v/>
      </c>
      <c r="AU112" s="282" t="e">
        <f t="shared" si="49"/>
        <v>#VALUE!</v>
      </c>
      <c r="AV112" s="341" t="e">
        <f t="shared" si="50"/>
        <v>#VALUE!</v>
      </c>
    </row>
    <row r="113" spans="2:48" ht="18" customHeight="1">
      <c r="B113" s="278"/>
      <c r="C113" s="293"/>
      <c r="D113" s="293"/>
      <c r="E113" s="294"/>
      <c r="F113" s="294"/>
      <c r="G113" s="294"/>
      <c r="H113" s="295" t="str">
        <f t="shared" si="28"/>
        <v/>
      </c>
      <c r="I113" s="296" t="str">
        <f t="shared" si="29"/>
        <v/>
      </c>
      <c r="J113" s="297" t="str">
        <f t="shared" si="51"/>
        <v/>
      </c>
      <c r="K113" s="349"/>
      <c r="L113" s="322"/>
      <c r="M113" s="353" t="str">
        <f t="shared" si="30"/>
        <v/>
      </c>
      <c r="N113" s="298" t="str">
        <f t="shared" si="31"/>
        <v/>
      </c>
      <c r="O113" s="293"/>
      <c r="P113" s="279"/>
      <c r="Q113" s="279"/>
      <c r="R113" s="279"/>
      <c r="S113" s="299"/>
      <c r="T113" s="376" t="str">
        <f t="shared" si="52"/>
        <v/>
      </c>
      <c r="U113" s="372"/>
      <c r="V113" s="308" t="str">
        <f t="shared" si="32"/>
        <v/>
      </c>
      <c r="W113" s="280" t="str">
        <f t="shared" si="33"/>
        <v/>
      </c>
      <c r="X113" s="347" t="str">
        <f t="shared" si="54"/>
        <v/>
      </c>
      <c r="Y113" s="292"/>
      <c r="Z113" s="363" t="str">
        <f t="shared" si="34"/>
        <v/>
      </c>
      <c r="AA113" s="347" t="str">
        <f t="shared" si="35"/>
        <v/>
      </c>
      <c r="AC113" s="363" t="str">
        <f t="shared" si="36"/>
        <v/>
      </c>
      <c r="AD113" s="280" t="str">
        <f t="shared" si="37"/>
        <v/>
      </c>
      <c r="AE113" s="280" t="str">
        <f t="shared" si="38"/>
        <v/>
      </c>
      <c r="AF113" s="280" t="str">
        <f t="shared" si="39"/>
        <v/>
      </c>
      <c r="AG113" s="347" t="str">
        <f t="shared" si="40"/>
        <v/>
      </c>
      <c r="AH113" s="359"/>
      <c r="AI113" s="367" t="str">
        <f t="shared" si="41"/>
        <v/>
      </c>
      <c r="AJ113" s="368" t="str">
        <f t="shared" si="42"/>
        <v/>
      </c>
      <c r="AK113" s="361"/>
      <c r="AL113" s="363" t="str">
        <f t="shared" si="43"/>
        <v/>
      </c>
      <c r="AM113" s="280" t="str">
        <f t="shared" si="44"/>
        <v/>
      </c>
      <c r="AN113" s="347" t="str">
        <f t="shared" si="53"/>
        <v/>
      </c>
      <c r="AO113" s="359"/>
      <c r="AP113" s="363" t="str">
        <f t="shared" si="45"/>
        <v/>
      </c>
      <c r="AQ113" s="300" t="str">
        <f t="shared" si="46"/>
        <v/>
      </c>
      <c r="AR113" s="309"/>
      <c r="AS113" s="281" t="e">
        <f t="shared" si="47"/>
        <v>#VALUE!</v>
      </c>
      <c r="AT113" s="276" t="str">
        <f t="shared" si="48"/>
        <v/>
      </c>
      <c r="AU113" s="282" t="e">
        <f t="shared" si="49"/>
        <v>#VALUE!</v>
      </c>
      <c r="AV113" s="341" t="e">
        <f t="shared" si="50"/>
        <v>#VALUE!</v>
      </c>
    </row>
    <row r="114" spans="2:48" ht="18" customHeight="1">
      <c r="B114" s="278"/>
      <c r="C114" s="293"/>
      <c r="D114" s="293"/>
      <c r="E114" s="294"/>
      <c r="F114" s="294"/>
      <c r="G114" s="294"/>
      <c r="H114" s="295" t="str">
        <f t="shared" si="28"/>
        <v/>
      </c>
      <c r="I114" s="296" t="str">
        <f t="shared" si="29"/>
        <v/>
      </c>
      <c r="J114" s="297" t="str">
        <f t="shared" si="51"/>
        <v/>
      </c>
      <c r="K114" s="349"/>
      <c r="L114" s="322"/>
      <c r="M114" s="353" t="str">
        <f t="shared" si="30"/>
        <v/>
      </c>
      <c r="N114" s="298" t="str">
        <f t="shared" si="31"/>
        <v/>
      </c>
      <c r="O114" s="293"/>
      <c r="P114" s="279"/>
      <c r="Q114" s="279"/>
      <c r="R114" s="279"/>
      <c r="S114" s="299"/>
      <c r="T114" s="376" t="str">
        <f t="shared" si="52"/>
        <v/>
      </c>
      <c r="U114" s="372"/>
      <c r="V114" s="308" t="str">
        <f t="shared" si="32"/>
        <v/>
      </c>
      <c r="W114" s="280" t="str">
        <f t="shared" si="33"/>
        <v/>
      </c>
      <c r="X114" s="347" t="str">
        <f t="shared" si="54"/>
        <v/>
      </c>
      <c r="Y114" s="292"/>
      <c r="Z114" s="363" t="str">
        <f t="shared" si="34"/>
        <v/>
      </c>
      <c r="AA114" s="347" t="str">
        <f t="shared" si="35"/>
        <v/>
      </c>
      <c r="AC114" s="363" t="str">
        <f t="shared" si="36"/>
        <v/>
      </c>
      <c r="AD114" s="280" t="str">
        <f t="shared" si="37"/>
        <v/>
      </c>
      <c r="AE114" s="280" t="str">
        <f t="shared" si="38"/>
        <v/>
      </c>
      <c r="AF114" s="280" t="str">
        <f t="shared" si="39"/>
        <v/>
      </c>
      <c r="AG114" s="347" t="str">
        <f t="shared" si="40"/>
        <v/>
      </c>
      <c r="AH114" s="359"/>
      <c r="AI114" s="367" t="str">
        <f t="shared" si="41"/>
        <v/>
      </c>
      <c r="AJ114" s="368" t="str">
        <f t="shared" si="42"/>
        <v/>
      </c>
      <c r="AK114" s="361"/>
      <c r="AL114" s="363" t="str">
        <f t="shared" si="43"/>
        <v/>
      </c>
      <c r="AM114" s="280" t="str">
        <f t="shared" si="44"/>
        <v/>
      </c>
      <c r="AN114" s="347" t="str">
        <f t="shared" si="53"/>
        <v/>
      </c>
      <c r="AO114" s="359"/>
      <c r="AP114" s="363" t="str">
        <f t="shared" si="45"/>
        <v/>
      </c>
      <c r="AQ114" s="300" t="str">
        <f t="shared" si="46"/>
        <v/>
      </c>
      <c r="AR114" s="309"/>
      <c r="AS114" s="281" t="e">
        <f t="shared" si="47"/>
        <v>#VALUE!</v>
      </c>
      <c r="AT114" s="276" t="str">
        <f t="shared" si="48"/>
        <v/>
      </c>
      <c r="AU114" s="282" t="e">
        <f t="shared" si="49"/>
        <v>#VALUE!</v>
      </c>
      <c r="AV114" s="341" t="e">
        <f t="shared" si="50"/>
        <v>#VALUE!</v>
      </c>
    </row>
    <row r="115" spans="2:48" ht="18" customHeight="1">
      <c r="B115" s="278"/>
      <c r="C115" s="293"/>
      <c r="D115" s="293"/>
      <c r="E115" s="294"/>
      <c r="F115" s="294"/>
      <c r="G115" s="294"/>
      <c r="H115" s="295" t="str">
        <f t="shared" si="28"/>
        <v/>
      </c>
      <c r="I115" s="296" t="str">
        <f t="shared" si="29"/>
        <v/>
      </c>
      <c r="J115" s="297" t="str">
        <f t="shared" si="51"/>
        <v/>
      </c>
      <c r="K115" s="349"/>
      <c r="L115" s="322"/>
      <c r="M115" s="353" t="str">
        <f t="shared" si="30"/>
        <v/>
      </c>
      <c r="N115" s="298" t="str">
        <f t="shared" si="31"/>
        <v/>
      </c>
      <c r="O115" s="293"/>
      <c r="P115" s="279"/>
      <c r="Q115" s="279"/>
      <c r="R115" s="279"/>
      <c r="S115" s="299"/>
      <c r="T115" s="376" t="str">
        <f t="shared" si="52"/>
        <v/>
      </c>
      <c r="U115" s="372"/>
      <c r="V115" s="308" t="str">
        <f t="shared" si="32"/>
        <v/>
      </c>
      <c r="W115" s="280" t="str">
        <f t="shared" si="33"/>
        <v/>
      </c>
      <c r="X115" s="347" t="str">
        <f t="shared" si="54"/>
        <v/>
      </c>
      <c r="Y115" s="292"/>
      <c r="Z115" s="363" t="str">
        <f t="shared" si="34"/>
        <v/>
      </c>
      <c r="AA115" s="347" t="str">
        <f t="shared" si="35"/>
        <v/>
      </c>
      <c r="AC115" s="363" t="str">
        <f t="shared" si="36"/>
        <v/>
      </c>
      <c r="AD115" s="280" t="str">
        <f t="shared" si="37"/>
        <v/>
      </c>
      <c r="AE115" s="280" t="str">
        <f t="shared" si="38"/>
        <v/>
      </c>
      <c r="AF115" s="280" t="str">
        <f t="shared" si="39"/>
        <v/>
      </c>
      <c r="AG115" s="347" t="str">
        <f t="shared" si="40"/>
        <v/>
      </c>
      <c r="AH115" s="359"/>
      <c r="AI115" s="367" t="str">
        <f t="shared" si="41"/>
        <v/>
      </c>
      <c r="AJ115" s="368" t="str">
        <f t="shared" si="42"/>
        <v/>
      </c>
      <c r="AK115" s="361"/>
      <c r="AL115" s="363" t="str">
        <f t="shared" si="43"/>
        <v/>
      </c>
      <c r="AM115" s="280" t="str">
        <f t="shared" si="44"/>
        <v/>
      </c>
      <c r="AN115" s="347" t="str">
        <f t="shared" si="53"/>
        <v/>
      </c>
      <c r="AO115" s="359"/>
      <c r="AP115" s="363" t="str">
        <f t="shared" si="45"/>
        <v/>
      </c>
      <c r="AQ115" s="300" t="str">
        <f t="shared" si="46"/>
        <v/>
      </c>
      <c r="AR115" s="309"/>
      <c r="AS115" s="281" t="e">
        <f t="shared" si="47"/>
        <v>#VALUE!</v>
      </c>
      <c r="AT115" s="276" t="str">
        <f t="shared" si="48"/>
        <v/>
      </c>
      <c r="AU115" s="282" t="e">
        <f t="shared" si="49"/>
        <v>#VALUE!</v>
      </c>
      <c r="AV115" s="341" t="e">
        <f t="shared" si="50"/>
        <v>#VALUE!</v>
      </c>
    </row>
    <row r="116" spans="2:48" ht="18" customHeight="1">
      <c r="B116" s="278"/>
      <c r="C116" s="293"/>
      <c r="D116" s="293"/>
      <c r="E116" s="294"/>
      <c r="F116" s="294"/>
      <c r="G116" s="294"/>
      <c r="H116" s="295" t="str">
        <f t="shared" si="28"/>
        <v/>
      </c>
      <c r="I116" s="296" t="str">
        <f t="shared" si="29"/>
        <v/>
      </c>
      <c r="J116" s="297" t="str">
        <f t="shared" si="51"/>
        <v/>
      </c>
      <c r="K116" s="349"/>
      <c r="L116" s="322"/>
      <c r="M116" s="353" t="str">
        <f t="shared" si="30"/>
        <v/>
      </c>
      <c r="N116" s="298" t="str">
        <f t="shared" si="31"/>
        <v/>
      </c>
      <c r="O116" s="293"/>
      <c r="P116" s="279"/>
      <c r="Q116" s="279"/>
      <c r="R116" s="279"/>
      <c r="S116" s="299"/>
      <c r="T116" s="376" t="str">
        <f t="shared" si="52"/>
        <v/>
      </c>
      <c r="U116" s="372"/>
      <c r="V116" s="308" t="str">
        <f t="shared" si="32"/>
        <v/>
      </c>
      <c r="W116" s="280" t="str">
        <f t="shared" si="33"/>
        <v/>
      </c>
      <c r="X116" s="347" t="str">
        <f t="shared" si="54"/>
        <v/>
      </c>
      <c r="Y116" s="292"/>
      <c r="Z116" s="363" t="str">
        <f t="shared" si="34"/>
        <v/>
      </c>
      <c r="AA116" s="347" t="str">
        <f t="shared" si="35"/>
        <v/>
      </c>
      <c r="AC116" s="363" t="str">
        <f t="shared" si="36"/>
        <v/>
      </c>
      <c r="AD116" s="280" t="str">
        <f t="shared" si="37"/>
        <v/>
      </c>
      <c r="AE116" s="280" t="str">
        <f t="shared" si="38"/>
        <v/>
      </c>
      <c r="AF116" s="280" t="str">
        <f t="shared" si="39"/>
        <v/>
      </c>
      <c r="AG116" s="347" t="str">
        <f t="shared" si="40"/>
        <v/>
      </c>
      <c r="AH116" s="359"/>
      <c r="AI116" s="367" t="str">
        <f t="shared" si="41"/>
        <v/>
      </c>
      <c r="AJ116" s="368" t="str">
        <f t="shared" si="42"/>
        <v/>
      </c>
      <c r="AK116" s="361"/>
      <c r="AL116" s="363" t="str">
        <f t="shared" si="43"/>
        <v/>
      </c>
      <c r="AM116" s="280" t="str">
        <f t="shared" si="44"/>
        <v/>
      </c>
      <c r="AN116" s="347" t="str">
        <f t="shared" si="53"/>
        <v/>
      </c>
      <c r="AO116" s="359"/>
      <c r="AP116" s="363" t="str">
        <f t="shared" si="45"/>
        <v/>
      </c>
      <c r="AQ116" s="300" t="str">
        <f t="shared" si="46"/>
        <v/>
      </c>
      <c r="AR116" s="309"/>
      <c r="AS116" s="281" t="e">
        <f t="shared" si="47"/>
        <v>#VALUE!</v>
      </c>
      <c r="AT116" s="276" t="str">
        <f t="shared" si="48"/>
        <v/>
      </c>
      <c r="AU116" s="282" t="e">
        <f t="shared" si="49"/>
        <v>#VALUE!</v>
      </c>
      <c r="AV116" s="341" t="e">
        <f t="shared" si="50"/>
        <v>#VALUE!</v>
      </c>
    </row>
    <row r="117" spans="2:48" ht="18" customHeight="1">
      <c r="B117" s="278"/>
      <c r="C117" s="293"/>
      <c r="D117" s="293"/>
      <c r="E117" s="294"/>
      <c r="F117" s="294"/>
      <c r="G117" s="294"/>
      <c r="H117" s="295" t="str">
        <f t="shared" si="28"/>
        <v/>
      </c>
      <c r="I117" s="296" t="str">
        <f t="shared" si="29"/>
        <v/>
      </c>
      <c r="J117" s="297" t="str">
        <f t="shared" si="51"/>
        <v/>
      </c>
      <c r="K117" s="349"/>
      <c r="L117" s="322"/>
      <c r="M117" s="353" t="str">
        <f t="shared" si="30"/>
        <v/>
      </c>
      <c r="N117" s="298" t="str">
        <f t="shared" si="31"/>
        <v/>
      </c>
      <c r="O117" s="293"/>
      <c r="P117" s="279"/>
      <c r="Q117" s="279"/>
      <c r="R117" s="279"/>
      <c r="S117" s="299"/>
      <c r="T117" s="376" t="str">
        <f t="shared" si="52"/>
        <v/>
      </c>
      <c r="U117" s="372"/>
      <c r="V117" s="308" t="str">
        <f t="shared" si="32"/>
        <v/>
      </c>
      <c r="W117" s="280" t="str">
        <f t="shared" si="33"/>
        <v/>
      </c>
      <c r="X117" s="347" t="str">
        <f t="shared" si="54"/>
        <v/>
      </c>
      <c r="Y117" s="292"/>
      <c r="Z117" s="363" t="str">
        <f t="shared" si="34"/>
        <v/>
      </c>
      <c r="AA117" s="347" t="str">
        <f t="shared" si="35"/>
        <v/>
      </c>
      <c r="AC117" s="363" t="str">
        <f t="shared" si="36"/>
        <v/>
      </c>
      <c r="AD117" s="280" t="str">
        <f t="shared" si="37"/>
        <v/>
      </c>
      <c r="AE117" s="280" t="str">
        <f t="shared" si="38"/>
        <v/>
      </c>
      <c r="AF117" s="280" t="str">
        <f t="shared" si="39"/>
        <v/>
      </c>
      <c r="AG117" s="347" t="str">
        <f t="shared" si="40"/>
        <v/>
      </c>
      <c r="AH117" s="359"/>
      <c r="AI117" s="367" t="str">
        <f t="shared" si="41"/>
        <v/>
      </c>
      <c r="AJ117" s="368" t="str">
        <f t="shared" si="42"/>
        <v/>
      </c>
      <c r="AK117" s="361"/>
      <c r="AL117" s="363" t="str">
        <f t="shared" si="43"/>
        <v/>
      </c>
      <c r="AM117" s="280" t="str">
        <f t="shared" si="44"/>
        <v/>
      </c>
      <c r="AN117" s="347" t="str">
        <f t="shared" si="53"/>
        <v/>
      </c>
      <c r="AO117" s="359"/>
      <c r="AP117" s="363" t="str">
        <f t="shared" si="45"/>
        <v/>
      </c>
      <c r="AQ117" s="300" t="str">
        <f t="shared" si="46"/>
        <v/>
      </c>
      <c r="AR117" s="309"/>
      <c r="AS117" s="281" t="e">
        <f t="shared" si="47"/>
        <v>#VALUE!</v>
      </c>
      <c r="AT117" s="276" t="str">
        <f t="shared" si="48"/>
        <v/>
      </c>
      <c r="AU117" s="282" t="e">
        <f t="shared" si="49"/>
        <v>#VALUE!</v>
      </c>
      <c r="AV117" s="341" t="e">
        <f t="shared" si="50"/>
        <v>#VALUE!</v>
      </c>
    </row>
    <row r="118" spans="2:48" ht="18" customHeight="1">
      <c r="B118" s="278"/>
      <c r="C118" s="293"/>
      <c r="D118" s="293"/>
      <c r="E118" s="294"/>
      <c r="F118" s="294"/>
      <c r="G118" s="294"/>
      <c r="H118" s="295" t="str">
        <f t="shared" si="28"/>
        <v/>
      </c>
      <c r="I118" s="296" t="str">
        <f t="shared" si="29"/>
        <v/>
      </c>
      <c r="J118" s="297" t="str">
        <f t="shared" si="51"/>
        <v/>
      </c>
      <c r="K118" s="349"/>
      <c r="L118" s="322"/>
      <c r="M118" s="353" t="str">
        <f t="shared" si="30"/>
        <v/>
      </c>
      <c r="N118" s="298" t="str">
        <f t="shared" si="31"/>
        <v/>
      </c>
      <c r="O118" s="293"/>
      <c r="P118" s="279"/>
      <c r="Q118" s="279"/>
      <c r="R118" s="279"/>
      <c r="S118" s="299"/>
      <c r="T118" s="376" t="str">
        <f t="shared" si="52"/>
        <v/>
      </c>
      <c r="U118" s="372"/>
      <c r="V118" s="308" t="str">
        <f t="shared" si="32"/>
        <v/>
      </c>
      <c r="W118" s="280" t="str">
        <f t="shared" si="33"/>
        <v/>
      </c>
      <c r="X118" s="347" t="str">
        <f t="shared" si="54"/>
        <v/>
      </c>
      <c r="Y118" s="292"/>
      <c r="Z118" s="363" t="str">
        <f t="shared" si="34"/>
        <v/>
      </c>
      <c r="AA118" s="347" t="str">
        <f t="shared" si="35"/>
        <v/>
      </c>
      <c r="AC118" s="363" t="str">
        <f t="shared" si="36"/>
        <v/>
      </c>
      <c r="AD118" s="280" t="str">
        <f t="shared" si="37"/>
        <v/>
      </c>
      <c r="AE118" s="280" t="str">
        <f t="shared" si="38"/>
        <v/>
      </c>
      <c r="AF118" s="280" t="str">
        <f t="shared" si="39"/>
        <v/>
      </c>
      <c r="AG118" s="347" t="str">
        <f t="shared" si="40"/>
        <v/>
      </c>
      <c r="AH118" s="359"/>
      <c r="AI118" s="367" t="str">
        <f t="shared" si="41"/>
        <v/>
      </c>
      <c r="AJ118" s="368" t="str">
        <f t="shared" si="42"/>
        <v/>
      </c>
      <c r="AK118" s="361"/>
      <c r="AL118" s="363" t="str">
        <f t="shared" si="43"/>
        <v/>
      </c>
      <c r="AM118" s="280" t="str">
        <f t="shared" si="44"/>
        <v/>
      </c>
      <c r="AN118" s="347" t="str">
        <f t="shared" si="53"/>
        <v/>
      </c>
      <c r="AO118" s="359"/>
      <c r="AP118" s="363" t="str">
        <f t="shared" si="45"/>
        <v/>
      </c>
      <c r="AQ118" s="300" t="str">
        <f t="shared" si="46"/>
        <v/>
      </c>
      <c r="AR118" s="309"/>
      <c r="AS118" s="281" t="e">
        <f t="shared" si="47"/>
        <v>#VALUE!</v>
      </c>
      <c r="AT118" s="276" t="str">
        <f t="shared" si="48"/>
        <v/>
      </c>
      <c r="AU118" s="282" t="e">
        <f t="shared" si="49"/>
        <v>#VALUE!</v>
      </c>
      <c r="AV118" s="341" t="e">
        <f t="shared" si="50"/>
        <v>#VALUE!</v>
      </c>
    </row>
    <row r="119" spans="2:48" ht="18" customHeight="1">
      <c r="B119" s="278"/>
      <c r="C119" s="293"/>
      <c r="D119" s="293"/>
      <c r="E119" s="294"/>
      <c r="F119" s="294"/>
      <c r="G119" s="294"/>
      <c r="H119" s="295" t="str">
        <f t="shared" si="28"/>
        <v/>
      </c>
      <c r="I119" s="296" t="str">
        <f t="shared" si="29"/>
        <v/>
      </c>
      <c r="J119" s="297" t="str">
        <f t="shared" si="51"/>
        <v/>
      </c>
      <c r="K119" s="349"/>
      <c r="L119" s="322"/>
      <c r="M119" s="353" t="str">
        <f t="shared" si="30"/>
        <v/>
      </c>
      <c r="N119" s="298" t="str">
        <f t="shared" si="31"/>
        <v/>
      </c>
      <c r="O119" s="293"/>
      <c r="P119" s="279"/>
      <c r="Q119" s="279"/>
      <c r="R119" s="279"/>
      <c r="S119" s="299"/>
      <c r="T119" s="376" t="str">
        <f t="shared" si="52"/>
        <v/>
      </c>
      <c r="U119" s="372"/>
      <c r="V119" s="308" t="str">
        <f t="shared" si="32"/>
        <v/>
      </c>
      <c r="W119" s="280" t="str">
        <f t="shared" si="33"/>
        <v/>
      </c>
      <c r="X119" s="347" t="str">
        <f t="shared" si="54"/>
        <v/>
      </c>
      <c r="Y119" s="292"/>
      <c r="Z119" s="363" t="str">
        <f t="shared" si="34"/>
        <v/>
      </c>
      <c r="AA119" s="347" t="str">
        <f t="shared" si="35"/>
        <v/>
      </c>
      <c r="AC119" s="363" t="str">
        <f t="shared" si="36"/>
        <v/>
      </c>
      <c r="AD119" s="280" t="str">
        <f t="shared" si="37"/>
        <v/>
      </c>
      <c r="AE119" s="280" t="str">
        <f t="shared" si="38"/>
        <v/>
      </c>
      <c r="AF119" s="280" t="str">
        <f t="shared" si="39"/>
        <v/>
      </c>
      <c r="AG119" s="347" t="str">
        <f t="shared" si="40"/>
        <v/>
      </c>
      <c r="AH119" s="359"/>
      <c r="AI119" s="367" t="str">
        <f t="shared" si="41"/>
        <v/>
      </c>
      <c r="AJ119" s="368" t="str">
        <f t="shared" si="42"/>
        <v/>
      </c>
      <c r="AK119" s="361"/>
      <c r="AL119" s="363" t="str">
        <f t="shared" si="43"/>
        <v/>
      </c>
      <c r="AM119" s="280" t="str">
        <f t="shared" si="44"/>
        <v/>
      </c>
      <c r="AN119" s="347" t="str">
        <f t="shared" si="53"/>
        <v/>
      </c>
      <c r="AO119" s="359"/>
      <c r="AP119" s="363" t="str">
        <f t="shared" si="45"/>
        <v/>
      </c>
      <c r="AQ119" s="300" t="str">
        <f t="shared" si="46"/>
        <v/>
      </c>
      <c r="AR119" s="309"/>
      <c r="AS119" s="281" t="e">
        <f t="shared" si="47"/>
        <v>#VALUE!</v>
      </c>
      <c r="AT119" s="276" t="str">
        <f t="shared" si="48"/>
        <v/>
      </c>
      <c r="AU119" s="282" t="e">
        <f t="shared" si="49"/>
        <v>#VALUE!</v>
      </c>
      <c r="AV119" s="341" t="e">
        <f t="shared" si="50"/>
        <v>#VALUE!</v>
      </c>
    </row>
    <row r="120" spans="2:48" ht="18" customHeight="1">
      <c r="B120" s="278"/>
      <c r="C120" s="293"/>
      <c r="D120" s="293"/>
      <c r="E120" s="294"/>
      <c r="F120" s="294"/>
      <c r="G120" s="294"/>
      <c r="H120" s="295" t="str">
        <f t="shared" si="28"/>
        <v/>
      </c>
      <c r="I120" s="296" t="str">
        <f t="shared" si="29"/>
        <v/>
      </c>
      <c r="J120" s="297" t="str">
        <f t="shared" si="51"/>
        <v/>
      </c>
      <c r="K120" s="349"/>
      <c r="L120" s="322"/>
      <c r="M120" s="353" t="str">
        <f t="shared" si="30"/>
        <v/>
      </c>
      <c r="N120" s="298" t="str">
        <f t="shared" si="31"/>
        <v/>
      </c>
      <c r="O120" s="293"/>
      <c r="P120" s="279"/>
      <c r="Q120" s="279"/>
      <c r="R120" s="279"/>
      <c r="S120" s="299"/>
      <c r="T120" s="376" t="str">
        <f t="shared" si="52"/>
        <v/>
      </c>
      <c r="U120" s="372"/>
      <c r="V120" s="308" t="str">
        <f t="shared" si="32"/>
        <v/>
      </c>
      <c r="W120" s="280" t="str">
        <f t="shared" si="33"/>
        <v/>
      </c>
      <c r="X120" s="347" t="str">
        <f t="shared" si="54"/>
        <v/>
      </c>
      <c r="Y120" s="292"/>
      <c r="Z120" s="363" t="str">
        <f t="shared" si="34"/>
        <v/>
      </c>
      <c r="AA120" s="347" t="str">
        <f t="shared" si="35"/>
        <v/>
      </c>
      <c r="AC120" s="363" t="str">
        <f t="shared" si="36"/>
        <v/>
      </c>
      <c r="AD120" s="280" t="str">
        <f t="shared" si="37"/>
        <v/>
      </c>
      <c r="AE120" s="280" t="str">
        <f t="shared" si="38"/>
        <v/>
      </c>
      <c r="AF120" s="280" t="str">
        <f t="shared" si="39"/>
        <v/>
      </c>
      <c r="AG120" s="347" t="str">
        <f t="shared" si="40"/>
        <v/>
      </c>
      <c r="AH120" s="359"/>
      <c r="AI120" s="367" t="str">
        <f t="shared" si="41"/>
        <v/>
      </c>
      <c r="AJ120" s="368" t="str">
        <f t="shared" si="42"/>
        <v/>
      </c>
      <c r="AK120" s="361"/>
      <c r="AL120" s="363" t="str">
        <f t="shared" si="43"/>
        <v/>
      </c>
      <c r="AM120" s="280" t="str">
        <f t="shared" si="44"/>
        <v/>
      </c>
      <c r="AN120" s="347" t="str">
        <f t="shared" si="53"/>
        <v/>
      </c>
      <c r="AO120" s="359"/>
      <c r="AP120" s="363" t="str">
        <f t="shared" si="45"/>
        <v/>
      </c>
      <c r="AQ120" s="300" t="str">
        <f t="shared" si="46"/>
        <v/>
      </c>
      <c r="AR120" s="309"/>
      <c r="AS120" s="281" t="e">
        <f t="shared" si="47"/>
        <v>#VALUE!</v>
      </c>
      <c r="AT120" s="276" t="str">
        <f t="shared" si="48"/>
        <v/>
      </c>
      <c r="AU120" s="282" t="e">
        <f t="shared" si="49"/>
        <v>#VALUE!</v>
      </c>
      <c r="AV120" s="341" t="e">
        <f t="shared" si="50"/>
        <v>#VALUE!</v>
      </c>
    </row>
    <row r="121" spans="2:48" ht="18" customHeight="1">
      <c r="B121" s="278"/>
      <c r="C121" s="293"/>
      <c r="D121" s="293"/>
      <c r="E121" s="294"/>
      <c r="F121" s="294"/>
      <c r="G121" s="294"/>
      <c r="H121" s="295" t="str">
        <f t="shared" si="28"/>
        <v/>
      </c>
      <c r="I121" s="296" t="str">
        <f t="shared" si="29"/>
        <v/>
      </c>
      <c r="J121" s="297" t="str">
        <f t="shared" si="51"/>
        <v/>
      </c>
      <c r="K121" s="349"/>
      <c r="L121" s="322"/>
      <c r="M121" s="353" t="str">
        <f t="shared" si="30"/>
        <v/>
      </c>
      <c r="N121" s="298" t="str">
        <f t="shared" si="31"/>
        <v/>
      </c>
      <c r="O121" s="293"/>
      <c r="P121" s="279"/>
      <c r="Q121" s="279"/>
      <c r="R121" s="279"/>
      <c r="S121" s="299"/>
      <c r="T121" s="376" t="str">
        <f t="shared" si="52"/>
        <v/>
      </c>
      <c r="U121" s="372"/>
      <c r="V121" s="308" t="str">
        <f t="shared" si="32"/>
        <v/>
      </c>
      <c r="W121" s="280" t="str">
        <f t="shared" si="33"/>
        <v/>
      </c>
      <c r="X121" s="347" t="str">
        <f t="shared" si="54"/>
        <v/>
      </c>
      <c r="Y121" s="292"/>
      <c r="Z121" s="363" t="str">
        <f t="shared" si="34"/>
        <v/>
      </c>
      <c r="AA121" s="347" t="str">
        <f t="shared" si="35"/>
        <v/>
      </c>
      <c r="AC121" s="363" t="str">
        <f t="shared" si="36"/>
        <v/>
      </c>
      <c r="AD121" s="280" t="str">
        <f t="shared" si="37"/>
        <v/>
      </c>
      <c r="AE121" s="280" t="str">
        <f t="shared" si="38"/>
        <v/>
      </c>
      <c r="AF121" s="280" t="str">
        <f t="shared" si="39"/>
        <v/>
      </c>
      <c r="AG121" s="347" t="str">
        <f t="shared" si="40"/>
        <v/>
      </c>
      <c r="AH121" s="359"/>
      <c r="AI121" s="367" t="str">
        <f t="shared" si="41"/>
        <v/>
      </c>
      <c r="AJ121" s="368" t="str">
        <f t="shared" si="42"/>
        <v/>
      </c>
      <c r="AK121" s="361"/>
      <c r="AL121" s="363" t="str">
        <f t="shared" si="43"/>
        <v/>
      </c>
      <c r="AM121" s="280" t="str">
        <f t="shared" si="44"/>
        <v/>
      </c>
      <c r="AN121" s="347" t="str">
        <f t="shared" si="53"/>
        <v/>
      </c>
      <c r="AO121" s="359"/>
      <c r="AP121" s="363" t="str">
        <f t="shared" si="45"/>
        <v/>
      </c>
      <c r="AQ121" s="300" t="str">
        <f t="shared" si="46"/>
        <v/>
      </c>
      <c r="AR121" s="309"/>
      <c r="AS121" s="281" t="e">
        <f t="shared" si="47"/>
        <v>#VALUE!</v>
      </c>
      <c r="AT121" s="276" t="str">
        <f t="shared" si="48"/>
        <v/>
      </c>
      <c r="AU121" s="282" t="e">
        <f t="shared" si="49"/>
        <v>#VALUE!</v>
      </c>
      <c r="AV121" s="341" t="e">
        <f t="shared" si="50"/>
        <v>#VALUE!</v>
      </c>
    </row>
    <row r="122" spans="2:48" ht="18" customHeight="1">
      <c r="B122" s="278"/>
      <c r="C122" s="293"/>
      <c r="D122" s="293"/>
      <c r="E122" s="294"/>
      <c r="F122" s="294"/>
      <c r="G122" s="294"/>
      <c r="H122" s="295" t="str">
        <f t="shared" si="28"/>
        <v/>
      </c>
      <c r="I122" s="296" t="str">
        <f t="shared" si="29"/>
        <v/>
      </c>
      <c r="J122" s="297" t="str">
        <f t="shared" si="51"/>
        <v/>
      </c>
      <c r="K122" s="349"/>
      <c r="L122" s="322"/>
      <c r="M122" s="353" t="str">
        <f t="shared" si="30"/>
        <v/>
      </c>
      <c r="N122" s="298" t="str">
        <f t="shared" si="31"/>
        <v/>
      </c>
      <c r="O122" s="293"/>
      <c r="P122" s="279"/>
      <c r="Q122" s="279"/>
      <c r="R122" s="279"/>
      <c r="S122" s="299"/>
      <c r="T122" s="376" t="str">
        <f t="shared" si="52"/>
        <v/>
      </c>
      <c r="U122" s="372"/>
      <c r="V122" s="308" t="str">
        <f t="shared" si="32"/>
        <v/>
      </c>
      <c r="W122" s="280" t="str">
        <f t="shared" si="33"/>
        <v/>
      </c>
      <c r="X122" s="347" t="str">
        <f t="shared" si="54"/>
        <v/>
      </c>
      <c r="Y122" s="292"/>
      <c r="Z122" s="363" t="str">
        <f t="shared" si="34"/>
        <v/>
      </c>
      <c r="AA122" s="347" t="str">
        <f t="shared" si="35"/>
        <v/>
      </c>
      <c r="AC122" s="363" t="str">
        <f t="shared" si="36"/>
        <v/>
      </c>
      <c r="AD122" s="280" t="str">
        <f t="shared" si="37"/>
        <v/>
      </c>
      <c r="AE122" s="280" t="str">
        <f t="shared" si="38"/>
        <v/>
      </c>
      <c r="AF122" s="280" t="str">
        <f t="shared" si="39"/>
        <v/>
      </c>
      <c r="AG122" s="347" t="str">
        <f t="shared" si="40"/>
        <v/>
      </c>
      <c r="AH122" s="359"/>
      <c r="AI122" s="367" t="str">
        <f t="shared" si="41"/>
        <v/>
      </c>
      <c r="AJ122" s="368" t="str">
        <f t="shared" si="42"/>
        <v/>
      </c>
      <c r="AK122" s="361"/>
      <c r="AL122" s="363" t="str">
        <f t="shared" si="43"/>
        <v/>
      </c>
      <c r="AM122" s="280" t="str">
        <f t="shared" si="44"/>
        <v/>
      </c>
      <c r="AN122" s="347" t="str">
        <f t="shared" si="53"/>
        <v/>
      </c>
      <c r="AO122" s="359"/>
      <c r="AP122" s="363" t="str">
        <f t="shared" si="45"/>
        <v/>
      </c>
      <c r="AQ122" s="300" t="str">
        <f t="shared" si="46"/>
        <v/>
      </c>
      <c r="AR122" s="309"/>
      <c r="AS122" s="281" t="e">
        <f t="shared" si="47"/>
        <v>#VALUE!</v>
      </c>
      <c r="AT122" s="276" t="str">
        <f t="shared" si="48"/>
        <v/>
      </c>
      <c r="AU122" s="282" t="e">
        <f t="shared" si="49"/>
        <v>#VALUE!</v>
      </c>
      <c r="AV122" s="341" t="e">
        <f t="shared" si="50"/>
        <v>#VALUE!</v>
      </c>
    </row>
    <row r="123" spans="2:48" ht="18" customHeight="1">
      <c r="B123" s="278"/>
      <c r="C123" s="293"/>
      <c r="D123" s="293"/>
      <c r="E123" s="294"/>
      <c r="F123" s="294"/>
      <c r="G123" s="294"/>
      <c r="H123" s="295" t="str">
        <f t="shared" si="28"/>
        <v/>
      </c>
      <c r="I123" s="296" t="str">
        <f t="shared" si="29"/>
        <v/>
      </c>
      <c r="J123" s="297" t="str">
        <f t="shared" si="51"/>
        <v/>
      </c>
      <c r="K123" s="349"/>
      <c r="L123" s="322"/>
      <c r="M123" s="353" t="str">
        <f t="shared" si="30"/>
        <v/>
      </c>
      <c r="N123" s="298" t="str">
        <f t="shared" si="31"/>
        <v/>
      </c>
      <c r="O123" s="293"/>
      <c r="P123" s="279"/>
      <c r="Q123" s="279"/>
      <c r="R123" s="279"/>
      <c r="S123" s="299"/>
      <c r="T123" s="376" t="str">
        <f t="shared" si="52"/>
        <v/>
      </c>
      <c r="U123" s="372"/>
      <c r="V123" s="308" t="str">
        <f t="shared" si="32"/>
        <v/>
      </c>
      <c r="W123" s="280" t="str">
        <f t="shared" si="33"/>
        <v/>
      </c>
      <c r="X123" s="347" t="str">
        <f t="shared" si="54"/>
        <v/>
      </c>
      <c r="Y123" s="292"/>
      <c r="Z123" s="363" t="str">
        <f t="shared" si="34"/>
        <v/>
      </c>
      <c r="AA123" s="347" t="str">
        <f t="shared" si="35"/>
        <v/>
      </c>
      <c r="AC123" s="363" t="str">
        <f t="shared" si="36"/>
        <v/>
      </c>
      <c r="AD123" s="280" t="str">
        <f t="shared" si="37"/>
        <v/>
      </c>
      <c r="AE123" s="280" t="str">
        <f t="shared" si="38"/>
        <v/>
      </c>
      <c r="AF123" s="280" t="str">
        <f t="shared" si="39"/>
        <v/>
      </c>
      <c r="AG123" s="347" t="str">
        <f t="shared" si="40"/>
        <v/>
      </c>
      <c r="AH123" s="359"/>
      <c r="AI123" s="367" t="str">
        <f t="shared" si="41"/>
        <v/>
      </c>
      <c r="AJ123" s="368" t="str">
        <f t="shared" si="42"/>
        <v/>
      </c>
      <c r="AK123" s="361"/>
      <c r="AL123" s="363" t="str">
        <f t="shared" si="43"/>
        <v/>
      </c>
      <c r="AM123" s="280" t="str">
        <f t="shared" si="44"/>
        <v/>
      </c>
      <c r="AN123" s="347" t="str">
        <f t="shared" si="53"/>
        <v/>
      </c>
      <c r="AO123" s="359"/>
      <c r="AP123" s="363" t="str">
        <f t="shared" si="45"/>
        <v/>
      </c>
      <c r="AQ123" s="300" t="str">
        <f t="shared" si="46"/>
        <v/>
      </c>
      <c r="AR123" s="309"/>
      <c r="AS123" s="281" t="e">
        <f t="shared" si="47"/>
        <v>#VALUE!</v>
      </c>
      <c r="AT123" s="276" t="str">
        <f t="shared" si="48"/>
        <v/>
      </c>
      <c r="AU123" s="282" t="e">
        <f t="shared" si="49"/>
        <v>#VALUE!</v>
      </c>
      <c r="AV123" s="341" t="e">
        <f t="shared" si="50"/>
        <v>#VALUE!</v>
      </c>
    </row>
    <row r="124" spans="2:48" ht="18" customHeight="1">
      <c r="B124" s="278"/>
      <c r="C124" s="293"/>
      <c r="D124" s="293"/>
      <c r="E124" s="294"/>
      <c r="F124" s="294"/>
      <c r="G124" s="294"/>
      <c r="H124" s="295" t="str">
        <f t="shared" si="28"/>
        <v/>
      </c>
      <c r="I124" s="296" t="str">
        <f t="shared" si="29"/>
        <v/>
      </c>
      <c r="J124" s="297" t="str">
        <f t="shared" si="51"/>
        <v/>
      </c>
      <c r="K124" s="349"/>
      <c r="L124" s="322"/>
      <c r="M124" s="353" t="str">
        <f t="shared" si="30"/>
        <v/>
      </c>
      <c r="N124" s="298" t="str">
        <f t="shared" si="31"/>
        <v/>
      </c>
      <c r="O124" s="293"/>
      <c r="P124" s="279"/>
      <c r="Q124" s="279"/>
      <c r="R124" s="279"/>
      <c r="S124" s="299"/>
      <c r="T124" s="376" t="str">
        <f t="shared" si="52"/>
        <v/>
      </c>
      <c r="U124" s="372"/>
      <c r="V124" s="308" t="str">
        <f t="shared" si="32"/>
        <v/>
      </c>
      <c r="W124" s="280" t="str">
        <f t="shared" si="33"/>
        <v/>
      </c>
      <c r="X124" s="347" t="str">
        <f t="shared" si="54"/>
        <v/>
      </c>
      <c r="Y124" s="292"/>
      <c r="Z124" s="363" t="str">
        <f t="shared" si="34"/>
        <v/>
      </c>
      <c r="AA124" s="347" t="str">
        <f t="shared" si="35"/>
        <v/>
      </c>
      <c r="AC124" s="363" t="str">
        <f t="shared" si="36"/>
        <v/>
      </c>
      <c r="AD124" s="280" t="str">
        <f t="shared" si="37"/>
        <v/>
      </c>
      <c r="AE124" s="280" t="str">
        <f t="shared" si="38"/>
        <v/>
      </c>
      <c r="AF124" s="280" t="str">
        <f t="shared" si="39"/>
        <v/>
      </c>
      <c r="AG124" s="347" t="str">
        <f t="shared" si="40"/>
        <v/>
      </c>
      <c r="AH124" s="359"/>
      <c r="AI124" s="367" t="str">
        <f t="shared" si="41"/>
        <v/>
      </c>
      <c r="AJ124" s="368" t="str">
        <f t="shared" si="42"/>
        <v/>
      </c>
      <c r="AK124" s="361"/>
      <c r="AL124" s="363" t="str">
        <f t="shared" si="43"/>
        <v/>
      </c>
      <c r="AM124" s="280" t="str">
        <f t="shared" si="44"/>
        <v/>
      </c>
      <c r="AN124" s="347" t="str">
        <f t="shared" si="53"/>
        <v/>
      </c>
      <c r="AO124" s="359"/>
      <c r="AP124" s="363" t="str">
        <f t="shared" si="45"/>
        <v/>
      </c>
      <c r="AQ124" s="300" t="str">
        <f t="shared" si="46"/>
        <v/>
      </c>
      <c r="AR124" s="309"/>
      <c r="AS124" s="281" t="e">
        <f t="shared" si="47"/>
        <v>#VALUE!</v>
      </c>
      <c r="AT124" s="276" t="str">
        <f t="shared" si="48"/>
        <v/>
      </c>
      <c r="AU124" s="282" t="e">
        <f t="shared" si="49"/>
        <v>#VALUE!</v>
      </c>
      <c r="AV124" s="341" t="e">
        <f t="shared" si="50"/>
        <v>#VALUE!</v>
      </c>
    </row>
    <row r="125" spans="2:48" ht="18" customHeight="1">
      <c r="B125" s="278"/>
      <c r="C125" s="293"/>
      <c r="D125" s="293"/>
      <c r="E125" s="294"/>
      <c r="F125" s="294"/>
      <c r="G125" s="294"/>
      <c r="H125" s="295" t="str">
        <f t="shared" si="28"/>
        <v/>
      </c>
      <c r="I125" s="296" t="str">
        <f t="shared" si="29"/>
        <v/>
      </c>
      <c r="J125" s="297" t="str">
        <f t="shared" si="51"/>
        <v/>
      </c>
      <c r="K125" s="349"/>
      <c r="L125" s="322"/>
      <c r="M125" s="353" t="str">
        <f t="shared" si="30"/>
        <v/>
      </c>
      <c r="N125" s="298" t="str">
        <f t="shared" si="31"/>
        <v/>
      </c>
      <c r="O125" s="293"/>
      <c r="P125" s="279"/>
      <c r="Q125" s="279"/>
      <c r="R125" s="279"/>
      <c r="S125" s="299"/>
      <c r="T125" s="376" t="str">
        <f t="shared" si="52"/>
        <v/>
      </c>
      <c r="U125" s="372"/>
      <c r="V125" s="308" t="str">
        <f t="shared" si="32"/>
        <v/>
      </c>
      <c r="W125" s="280" t="str">
        <f t="shared" si="33"/>
        <v/>
      </c>
      <c r="X125" s="347" t="str">
        <f t="shared" si="54"/>
        <v/>
      </c>
      <c r="Y125" s="292"/>
      <c r="Z125" s="363" t="str">
        <f t="shared" si="34"/>
        <v/>
      </c>
      <c r="AA125" s="347" t="str">
        <f t="shared" si="35"/>
        <v/>
      </c>
      <c r="AC125" s="363" t="str">
        <f t="shared" si="36"/>
        <v/>
      </c>
      <c r="AD125" s="280" t="str">
        <f t="shared" si="37"/>
        <v/>
      </c>
      <c r="AE125" s="280" t="str">
        <f t="shared" si="38"/>
        <v/>
      </c>
      <c r="AF125" s="280" t="str">
        <f t="shared" si="39"/>
        <v/>
      </c>
      <c r="AG125" s="347" t="str">
        <f t="shared" si="40"/>
        <v/>
      </c>
      <c r="AH125" s="359"/>
      <c r="AI125" s="367" t="str">
        <f t="shared" si="41"/>
        <v/>
      </c>
      <c r="AJ125" s="368" t="str">
        <f t="shared" si="42"/>
        <v/>
      </c>
      <c r="AK125" s="361"/>
      <c r="AL125" s="363" t="str">
        <f t="shared" si="43"/>
        <v/>
      </c>
      <c r="AM125" s="280" t="str">
        <f t="shared" si="44"/>
        <v/>
      </c>
      <c r="AN125" s="347" t="str">
        <f t="shared" si="53"/>
        <v/>
      </c>
      <c r="AO125" s="359"/>
      <c r="AP125" s="363" t="str">
        <f t="shared" si="45"/>
        <v/>
      </c>
      <c r="AQ125" s="300" t="str">
        <f t="shared" si="46"/>
        <v/>
      </c>
      <c r="AR125" s="309"/>
      <c r="AS125" s="281" t="e">
        <f t="shared" si="47"/>
        <v>#VALUE!</v>
      </c>
      <c r="AT125" s="276" t="str">
        <f t="shared" si="48"/>
        <v/>
      </c>
      <c r="AU125" s="282" t="e">
        <f t="shared" si="49"/>
        <v>#VALUE!</v>
      </c>
      <c r="AV125" s="341" t="e">
        <f t="shared" si="50"/>
        <v>#VALUE!</v>
      </c>
    </row>
    <row r="126" spans="2:48" ht="18" customHeight="1">
      <c r="B126" s="278"/>
      <c r="C126" s="293"/>
      <c r="D126" s="293"/>
      <c r="E126" s="294"/>
      <c r="F126" s="294"/>
      <c r="G126" s="294"/>
      <c r="H126" s="295" t="str">
        <f t="shared" si="28"/>
        <v/>
      </c>
      <c r="I126" s="296" t="str">
        <f t="shared" si="29"/>
        <v/>
      </c>
      <c r="J126" s="297" t="str">
        <f t="shared" si="51"/>
        <v/>
      </c>
      <c r="K126" s="349"/>
      <c r="L126" s="322"/>
      <c r="M126" s="353" t="str">
        <f t="shared" si="30"/>
        <v/>
      </c>
      <c r="N126" s="298" t="str">
        <f t="shared" si="31"/>
        <v/>
      </c>
      <c r="O126" s="293"/>
      <c r="P126" s="279"/>
      <c r="Q126" s="279"/>
      <c r="R126" s="279"/>
      <c r="S126" s="299"/>
      <c r="T126" s="376" t="str">
        <f t="shared" si="52"/>
        <v/>
      </c>
      <c r="U126" s="372"/>
      <c r="V126" s="308" t="str">
        <f t="shared" si="32"/>
        <v/>
      </c>
      <c r="W126" s="280" t="str">
        <f t="shared" si="33"/>
        <v/>
      </c>
      <c r="X126" s="347" t="str">
        <f t="shared" si="54"/>
        <v/>
      </c>
      <c r="Y126" s="292"/>
      <c r="Z126" s="363" t="str">
        <f t="shared" si="34"/>
        <v/>
      </c>
      <c r="AA126" s="347" t="str">
        <f t="shared" si="35"/>
        <v/>
      </c>
      <c r="AC126" s="363" t="str">
        <f t="shared" si="36"/>
        <v/>
      </c>
      <c r="AD126" s="280" t="str">
        <f t="shared" si="37"/>
        <v/>
      </c>
      <c r="AE126" s="280" t="str">
        <f t="shared" si="38"/>
        <v/>
      </c>
      <c r="AF126" s="280" t="str">
        <f t="shared" si="39"/>
        <v/>
      </c>
      <c r="AG126" s="347" t="str">
        <f t="shared" si="40"/>
        <v/>
      </c>
      <c r="AH126" s="359"/>
      <c r="AI126" s="367" t="str">
        <f t="shared" si="41"/>
        <v/>
      </c>
      <c r="AJ126" s="368" t="str">
        <f t="shared" si="42"/>
        <v/>
      </c>
      <c r="AK126" s="361"/>
      <c r="AL126" s="363" t="str">
        <f t="shared" si="43"/>
        <v/>
      </c>
      <c r="AM126" s="280" t="str">
        <f t="shared" si="44"/>
        <v/>
      </c>
      <c r="AN126" s="347" t="str">
        <f t="shared" si="53"/>
        <v/>
      </c>
      <c r="AO126" s="359"/>
      <c r="AP126" s="363" t="str">
        <f t="shared" si="45"/>
        <v/>
      </c>
      <c r="AQ126" s="300" t="str">
        <f t="shared" si="46"/>
        <v/>
      </c>
      <c r="AR126" s="309"/>
      <c r="AS126" s="281" t="e">
        <f t="shared" si="47"/>
        <v>#VALUE!</v>
      </c>
      <c r="AT126" s="276" t="str">
        <f t="shared" si="48"/>
        <v/>
      </c>
      <c r="AU126" s="282" t="e">
        <f t="shared" si="49"/>
        <v>#VALUE!</v>
      </c>
      <c r="AV126" s="341" t="e">
        <f t="shared" si="50"/>
        <v>#VALUE!</v>
      </c>
    </row>
    <row r="127" spans="2:48" ht="18" customHeight="1">
      <c r="B127" s="278"/>
      <c r="C127" s="293"/>
      <c r="D127" s="293"/>
      <c r="E127" s="294"/>
      <c r="F127" s="294"/>
      <c r="G127" s="294"/>
      <c r="H127" s="295" t="str">
        <f t="shared" si="28"/>
        <v/>
      </c>
      <c r="I127" s="296" t="str">
        <f t="shared" si="29"/>
        <v/>
      </c>
      <c r="J127" s="297" t="str">
        <f t="shared" si="51"/>
        <v/>
      </c>
      <c r="K127" s="349"/>
      <c r="L127" s="322"/>
      <c r="M127" s="353" t="str">
        <f t="shared" si="30"/>
        <v/>
      </c>
      <c r="N127" s="298" t="str">
        <f t="shared" si="31"/>
        <v/>
      </c>
      <c r="O127" s="293"/>
      <c r="P127" s="279"/>
      <c r="Q127" s="279"/>
      <c r="R127" s="279"/>
      <c r="S127" s="299"/>
      <c r="T127" s="376" t="str">
        <f t="shared" si="52"/>
        <v/>
      </c>
      <c r="U127" s="372"/>
      <c r="V127" s="308" t="str">
        <f t="shared" si="32"/>
        <v/>
      </c>
      <c r="W127" s="280" t="str">
        <f t="shared" si="33"/>
        <v/>
      </c>
      <c r="X127" s="347" t="str">
        <f t="shared" si="54"/>
        <v/>
      </c>
      <c r="Y127" s="292"/>
      <c r="Z127" s="363" t="str">
        <f t="shared" si="34"/>
        <v/>
      </c>
      <c r="AA127" s="347" t="str">
        <f t="shared" si="35"/>
        <v/>
      </c>
      <c r="AC127" s="363" t="str">
        <f t="shared" si="36"/>
        <v/>
      </c>
      <c r="AD127" s="280" t="str">
        <f t="shared" si="37"/>
        <v/>
      </c>
      <c r="AE127" s="280" t="str">
        <f t="shared" si="38"/>
        <v/>
      </c>
      <c r="AF127" s="280" t="str">
        <f t="shared" si="39"/>
        <v/>
      </c>
      <c r="AG127" s="347" t="str">
        <f t="shared" si="40"/>
        <v/>
      </c>
      <c r="AH127" s="359"/>
      <c r="AI127" s="367" t="str">
        <f t="shared" si="41"/>
        <v/>
      </c>
      <c r="AJ127" s="368" t="str">
        <f t="shared" si="42"/>
        <v/>
      </c>
      <c r="AK127" s="361"/>
      <c r="AL127" s="363" t="str">
        <f t="shared" si="43"/>
        <v/>
      </c>
      <c r="AM127" s="280" t="str">
        <f t="shared" si="44"/>
        <v/>
      </c>
      <c r="AN127" s="347" t="str">
        <f t="shared" si="53"/>
        <v/>
      </c>
      <c r="AO127" s="359"/>
      <c r="AP127" s="363" t="str">
        <f t="shared" si="45"/>
        <v/>
      </c>
      <c r="AQ127" s="300" t="str">
        <f t="shared" si="46"/>
        <v/>
      </c>
      <c r="AR127" s="309"/>
      <c r="AS127" s="281" t="e">
        <f t="shared" si="47"/>
        <v>#VALUE!</v>
      </c>
      <c r="AT127" s="276" t="str">
        <f t="shared" si="48"/>
        <v/>
      </c>
      <c r="AU127" s="282" t="e">
        <f t="shared" si="49"/>
        <v>#VALUE!</v>
      </c>
      <c r="AV127" s="341" t="e">
        <f t="shared" si="50"/>
        <v>#VALUE!</v>
      </c>
    </row>
    <row r="128" spans="2:48" ht="18" customHeight="1">
      <c r="B128" s="278"/>
      <c r="C128" s="293"/>
      <c r="D128" s="293"/>
      <c r="E128" s="294"/>
      <c r="F128" s="294"/>
      <c r="G128" s="294"/>
      <c r="H128" s="295" t="str">
        <f t="shared" si="28"/>
        <v/>
      </c>
      <c r="I128" s="296" t="str">
        <f t="shared" si="29"/>
        <v/>
      </c>
      <c r="J128" s="297" t="str">
        <f t="shared" si="51"/>
        <v/>
      </c>
      <c r="K128" s="349"/>
      <c r="L128" s="322"/>
      <c r="M128" s="353" t="str">
        <f t="shared" si="30"/>
        <v/>
      </c>
      <c r="N128" s="298" t="str">
        <f t="shared" si="31"/>
        <v/>
      </c>
      <c r="O128" s="293"/>
      <c r="P128" s="279"/>
      <c r="Q128" s="279"/>
      <c r="R128" s="279"/>
      <c r="S128" s="299"/>
      <c r="T128" s="376" t="str">
        <f t="shared" si="52"/>
        <v/>
      </c>
      <c r="U128" s="372"/>
      <c r="V128" s="308" t="str">
        <f t="shared" si="32"/>
        <v/>
      </c>
      <c r="W128" s="280" t="str">
        <f t="shared" si="33"/>
        <v/>
      </c>
      <c r="X128" s="347" t="str">
        <f t="shared" si="54"/>
        <v/>
      </c>
      <c r="Y128" s="292"/>
      <c r="Z128" s="363" t="str">
        <f t="shared" si="34"/>
        <v/>
      </c>
      <c r="AA128" s="347" t="str">
        <f t="shared" si="35"/>
        <v/>
      </c>
      <c r="AC128" s="363" t="str">
        <f t="shared" si="36"/>
        <v/>
      </c>
      <c r="AD128" s="280" t="str">
        <f t="shared" si="37"/>
        <v/>
      </c>
      <c r="AE128" s="280" t="str">
        <f t="shared" si="38"/>
        <v/>
      </c>
      <c r="AF128" s="280" t="str">
        <f t="shared" si="39"/>
        <v/>
      </c>
      <c r="AG128" s="347" t="str">
        <f t="shared" si="40"/>
        <v/>
      </c>
      <c r="AH128" s="359"/>
      <c r="AI128" s="367" t="str">
        <f t="shared" si="41"/>
        <v/>
      </c>
      <c r="AJ128" s="368" t="str">
        <f t="shared" si="42"/>
        <v/>
      </c>
      <c r="AK128" s="361"/>
      <c r="AL128" s="363" t="str">
        <f t="shared" si="43"/>
        <v/>
      </c>
      <c r="AM128" s="280" t="str">
        <f t="shared" si="44"/>
        <v/>
      </c>
      <c r="AN128" s="347" t="str">
        <f t="shared" si="53"/>
        <v/>
      </c>
      <c r="AO128" s="359"/>
      <c r="AP128" s="363" t="str">
        <f t="shared" si="45"/>
        <v/>
      </c>
      <c r="AQ128" s="300" t="str">
        <f t="shared" si="46"/>
        <v/>
      </c>
      <c r="AR128" s="309"/>
      <c r="AS128" s="281" t="e">
        <f t="shared" si="47"/>
        <v>#VALUE!</v>
      </c>
      <c r="AT128" s="276" t="str">
        <f t="shared" si="48"/>
        <v/>
      </c>
      <c r="AU128" s="282" t="e">
        <f t="shared" si="49"/>
        <v>#VALUE!</v>
      </c>
      <c r="AV128" s="341" t="e">
        <f t="shared" si="50"/>
        <v>#VALUE!</v>
      </c>
    </row>
    <row r="129" spans="2:48" ht="18" customHeight="1">
      <c r="B129" s="278"/>
      <c r="C129" s="293"/>
      <c r="D129" s="293"/>
      <c r="E129" s="294"/>
      <c r="F129" s="294"/>
      <c r="G129" s="294"/>
      <c r="H129" s="295" t="str">
        <f t="shared" si="28"/>
        <v/>
      </c>
      <c r="I129" s="296" t="str">
        <f t="shared" si="29"/>
        <v/>
      </c>
      <c r="J129" s="297" t="str">
        <f t="shared" si="51"/>
        <v/>
      </c>
      <c r="K129" s="349"/>
      <c r="L129" s="322"/>
      <c r="M129" s="353" t="str">
        <f t="shared" si="30"/>
        <v/>
      </c>
      <c r="N129" s="298" t="str">
        <f t="shared" si="31"/>
        <v/>
      </c>
      <c r="O129" s="293"/>
      <c r="P129" s="279"/>
      <c r="Q129" s="279"/>
      <c r="R129" s="279"/>
      <c r="S129" s="299"/>
      <c r="T129" s="376" t="str">
        <f t="shared" si="52"/>
        <v/>
      </c>
      <c r="U129" s="372"/>
      <c r="V129" s="308" t="str">
        <f t="shared" si="32"/>
        <v/>
      </c>
      <c r="W129" s="280" t="str">
        <f t="shared" si="33"/>
        <v/>
      </c>
      <c r="X129" s="347" t="str">
        <f t="shared" si="54"/>
        <v/>
      </c>
      <c r="Y129" s="292"/>
      <c r="Z129" s="363" t="str">
        <f t="shared" si="34"/>
        <v/>
      </c>
      <c r="AA129" s="347" t="str">
        <f t="shared" si="35"/>
        <v/>
      </c>
      <c r="AC129" s="363" t="str">
        <f t="shared" si="36"/>
        <v/>
      </c>
      <c r="AD129" s="280" t="str">
        <f t="shared" si="37"/>
        <v/>
      </c>
      <c r="AE129" s="280" t="str">
        <f t="shared" si="38"/>
        <v/>
      </c>
      <c r="AF129" s="280" t="str">
        <f t="shared" si="39"/>
        <v/>
      </c>
      <c r="AG129" s="347" t="str">
        <f t="shared" si="40"/>
        <v/>
      </c>
      <c r="AH129" s="359"/>
      <c r="AI129" s="367" t="str">
        <f t="shared" si="41"/>
        <v/>
      </c>
      <c r="AJ129" s="368" t="str">
        <f t="shared" si="42"/>
        <v/>
      </c>
      <c r="AK129" s="361"/>
      <c r="AL129" s="363" t="str">
        <f t="shared" si="43"/>
        <v/>
      </c>
      <c r="AM129" s="280" t="str">
        <f t="shared" si="44"/>
        <v/>
      </c>
      <c r="AN129" s="347" t="str">
        <f t="shared" si="53"/>
        <v/>
      </c>
      <c r="AO129" s="359"/>
      <c r="AP129" s="363" t="str">
        <f t="shared" si="45"/>
        <v/>
      </c>
      <c r="AQ129" s="300" t="str">
        <f t="shared" si="46"/>
        <v/>
      </c>
      <c r="AR129" s="309"/>
      <c r="AS129" s="281" t="e">
        <f t="shared" si="47"/>
        <v>#VALUE!</v>
      </c>
      <c r="AT129" s="276" t="str">
        <f t="shared" si="48"/>
        <v/>
      </c>
      <c r="AU129" s="282" t="e">
        <f t="shared" si="49"/>
        <v>#VALUE!</v>
      </c>
      <c r="AV129" s="341" t="e">
        <f t="shared" si="50"/>
        <v>#VALUE!</v>
      </c>
    </row>
    <row r="130" spans="2:48" ht="18" customHeight="1">
      <c r="B130" s="278"/>
      <c r="C130" s="293"/>
      <c r="D130" s="293"/>
      <c r="E130" s="294"/>
      <c r="F130" s="294"/>
      <c r="G130" s="294"/>
      <c r="H130" s="295" t="str">
        <f t="shared" si="28"/>
        <v/>
      </c>
      <c r="I130" s="296" t="str">
        <f t="shared" si="29"/>
        <v/>
      </c>
      <c r="J130" s="297" t="str">
        <f t="shared" si="51"/>
        <v/>
      </c>
      <c r="K130" s="349"/>
      <c r="L130" s="322"/>
      <c r="M130" s="353" t="str">
        <f t="shared" si="30"/>
        <v/>
      </c>
      <c r="N130" s="298" t="str">
        <f t="shared" si="31"/>
        <v/>
      </c>
      <c r="O130" s="293"/>
      <c r="P130" s="279"/>
      <c r="Q130" s="279"/>
      <c r="R130" s="279"/>
      <c r="S130" s="299"/>
      <c r="T130" s="376" t="str">
        <f t="shared" si="52"/>
        <v/>
      </c>
      <c r="U130" s="372"/>
      <c r="V130" s="308" t="str">
        <f t="shared" si="32"/>
        <v/>
      </c>
      <c r="W130" s="280" t="str">
        <f t="shared" si="33"/>
        <v/>
      </c>
      <c r="X130" s="347" t="str">
        <f t="shared" si="54"/>
        <v/>
      </c>
      <c r="Y130" s="292"/>
      <c r="Z130" s="363" t="str">
        <f t="shared" si="34"/>
        <v/>
      </c>
      <c r="AA130" s="347" t="str">
        <f t="shared" si="35"/>
        <v/>
      </c>
      <c r="AC130" s="363" t="str">
        <f t="shared" si="36"/>
        <v/>
      </c>
      <c r="AD130" s="280" t="str">
        <f t="shared" si="37"/>
        <v/>
      </c>
      <c r="AE130" s="280" t="str">
        <f t="shared" si="38"/>
        <v/>
      </c>
      <c r="AF130" s="280" t="str">
        <f t="shared" si="39"/>
        <v/>
      </c>
      <c r="AG130" s="347" t="str">
        <f t="shared" si="40"/>
        <v/>
      </c>
      <c r="AH130" s="359"/>
      <c r="AI130" s="367" t="str">
        <f t="shared" si="41"/>
        <v/>
      </c>
      <c r="AJ130" s="368" t="str">
        <f t="shared" si="42"/>
        <v/>
      </c>
      <c r="AK130" s="361"/>
      <c r="AL130" s="363" t="str">
        <f t="shared" si="43"/>
        <v/>
      </c>
      <c r="AM130" s="280" t="str">
        <f t="shared" si="44"/>
        <v/>
      </c>
      <c r="AN130" s="347" t="str">
        <f t="shared" si="53"/>
        <v/>
      </c>
      <c r="AO130" s="359"/>
      <c r="AP130" s="363" t="str">
        <f t="shared" si="45"/>
        <v/>
      </c>
      <c r="AQ130" s="300" t="str">
        <f t="shared" si="46"/>
        <v/>
      </c>
      <c r="AR130" s="309"/>
      <c r="AS130" s="281" t="e">
        <f t="shared" si="47"/>
        <v>#VALUE!</v>
      </c>
      <c r="AT130" s="276" t="str">
        <f t="shared" si="48"/>
        <v/>
      </c>
      <c r="AU130" s="282" t="e">
        <f t="shared" si="49"/>
        <v>#VALUE!</v>
      </c>
      <c r="AV130" s="341" t="e">
        <f t="shared" si="50"/>
        <v>#VALUE!</v>
      </c>
    </row>
    <row r="131" spans="2:48" ht="18" customHeight="1">
      <c r="B131" s="278"/>
      <c r="C131" s="293"/>
      <c r="D131" s="293"/>
      <c r="E131" s="294"/>
      <c r="F131" s="294"/>
      <c r="G131" s="294"/>
      <c r="H131" s="295" t="str">
        <f t="shared" si="28"/>
        <v/>
      </c>
      <c r="I131" s="296" t="str">
        <f t="shared" si="29"/>
        <v/>
      </c>
      <c r="J131" s="297" t="str">
        <f t="shared" si="51"/>
        <v/>
      </c>
      <c r="K131" s="349"/>
      <c r="L131" s="322"/>
      <c r="M131" s="353" t="str">
        <f t="shared" si="30"/>
        <v/>
      </c>
      <c r="N131" s="298" t="str">
        <f t="shared" si="31"/>
        <v/>
      </c>
      <c r="O131" s="293"/>
      <c r="P131" s="279"/>
      <c r="Q131" s="279"/>
      <c r="R131" s="279"/>
      <c r="S131" s="299"/>
      <c r="T131" s="376" t="str">
        <f t="shared" si="52"/>
        <v/>
      </c>
      <c r="U131" s="372"/>
      <c r="V131" s="308" t="str">
        <f t="shared" si="32"/>
        <v/>
      </c>
      <c r="W131" s="280" t="str">
        <f t="shared" si="33"/>
        <v/>
      </c>
      <c r="X131" s="347" t="str">
        <f t="shared" si="54"/>
        <v/>
      </c>
      <c r="Y131" s="292"/>
      <c r="Z131" s="363" t="str">
        <f t="shared" si="34"/>
        <v/>
      </c>
      <c r="AA131" s="347" t="str">
        <f t="shared" si="35"/>
        <v/>
      </c>
      <c r="AC131" s="363" t="str">
        <f t="shared" si="36"/>
        <v/>
      </c>
      <c r="AD131" s="280" t="str">
        <f t="shared" si="37"/>
        <v/>
      </c>
      <c r="AE131" s="280" t="str">
        <f t="shared" si="38"/>
        <v/>
      </c>
      <c r="AF131" s="280" t="str">
        <f t="shared" si="39"/>
        <v/>
      </c>
      <c r="AG131" s="347" t="str">
        <f t="shared" si="40"/>
        <v/>
      </c>
      <c r="AH131" s="359"/>
      <c r="AI131" s="367" t="str">
        <f t="shared" si="41"/>
        <v/>
      </c>
      <c r="AJ131" s="368" t="str">
        <f t="shared" si="42"/>
        <v/>
      </c>
      <c r="AK131" s="361"/>
      <c r="AL131" s="363" t="str">
        <f t="shared" si="43"/>
        <v/>
      </c>
      <c r="AM131" s="280" t="str">
        <f t="shared" si="44"/>
        <v/>
      </c>
      <c r="AN131" s="347" t="str">
        <f t="shared" si="53"/>
        <v/>
      </c>
      <c r="AO131" s="359"/>
      <c r="AP131" s="363" t="str">
        <f t="shared" si="45"/>
        <v/>
      </c>
      <c r="AQ131" s="300" t="str">
        <f t="shared" si="46"/>
        <v/>
      </c>
      <c r="AR131" s="309"/>
      <c r="AS131" s="281" t="e">
        <f t="shared" si="47"/>
        <v>#VALUE!</v>
      </c>
      <c r="AT131" s="276" t="str">
        <f t="shared" si="48"/>
        <v/>
      </c>
      <c r="AU131" s="282" t="e">
        <f t="shared" si="49"/>
        <v>#VALUE!</v>
      </c>
      <c r="AV131" s="341" t="e">
        <f t="shared" si="50"/>
        <v>#VALUE!</v>
      </c>
    </row>
    <row r="132" spans="2:48" ht="18" customHeight="1">
      <c r="B132" s="278"/>
      <c r="C132" s="293"/>
      <c r="D132" s="293"/>
      <c r="E132" s="294"/>
      <c r="F132" s="294"/>
      <c r="G132" s="294"/>
      <c r="H132" s="295" t="str">
        <f t="shared" si="28"/>
        <v/>
      </c>
      <c r="I132" s="296" t="str">
        <f t="shared" si="29"/>
        <v/>
      </c>
      <c r="J132" s="297" t="str">
        <f t="shared" si="51"/>
        <v/>
      </c>
      <c r="K132" s="349"/>
      <c r="L132" s="322"/>
      <c r="M132" s="353" t="str">
        <f t="shared" si="30"/>
        <v/>
      </c>
      <c r="N132" s="298" t="str">
        <f t="shared" si="31"/>
        <v/>
      </c>
      <c r="O132" s="293"/>
      <c r="P132" s="279"/>
      <c r="Q132" s="279"/>
      <c r="R132" s="279"/>
      <c r="S132" s="299"/>
      <c r="T132" s="376" t="str">
        <f t="shared" si="52"/>
        <v/>
      </c>
      <c r="U132" s="372"/>
      <c r="V132" s="308" t="str">
        <f t="shared" si="32"/>
        <v/>
      </c>
      <c r="W132" s="280" t="str">
        <f t="shared" si="33"/>
        <v/>
      </c>
      <c r="X132" s="347" t="str">
        <f t="shared" si="54"/>
        <v/>
      </c>
      <c r="Y132" s="292"/>
      <c r="Z132" s="363" t="str">
        <f t="shared" si="34"/>
        <v/>
      </c>
      <c r="AA132" s="347" t="str">
        <f t="shared" si="35"/>
        <v/>
      </c>
      <c r="AC132" s="363" t="str">
        <f t="shared" si="36"/>
        <v/>
      </c>
      <c r="AD132" s="280" t="str">
        <f t="shared" si="37"/>
        <v/>
      </c>
      <c r="AE132" s="280" t="str">
        <f t="shared" si="38"/>
        <v/>
      </c>
      <c r="AF132" s="280" t="str">
        <f t="shared" si="39"/>
        <v/>
      </c>
      <c r="AG132" s="347" t="str">
        <f t="shared" si="40"/>
        <v/>
      </c>
      <c r="AH132" s="359"/>
      <c r="AI132" s="367" t="str">
        <f t="shared" si="41"/>
        <v/>
      </c>
      <c r="AJ132" s="368" t="str">
        <f t="shared" si="42"/>
        <v/>
      </c>
      <c r="AK132" s="361"/>
      <c r="AL132" s="363" t="str">
        <f t="shared" si="43"/>
        <v/>
      </c>
      <c r="AM132" s="280" t="str">
        <f t="shared" si="44"/>
        <v/>
      </c>
      <c r="AN132" s="347" t="str">
        <f t="shared" si="53"/>
        <v/>
      </c>
      <c r="AO132" s="359"/>
      <c r="AP132" s="363" t="str">
        <f t="shared" si="45"/>
        <v/>
      </c>
      <c r="AQ132" s="300" t="str">
        <f t="shared" si="46"/>
        <v/>
      </c>
      <c r="AR132" s="309"/>
      <c r="AS132" s="281" t="e">
        <f t="shared" si="47"/>
        <v>#VALUE!</v>
      </c>
      <c r="AT132" s="276" t="str">
        <f t="shared" si="48"/>
        <v/>
      </c>
      <c r="AU132" s="282" t="e">
        <f t="shared" si="49"/>
        <v>#VALUE!</v>
      </c>
      <c r="AV132" s="341" t="e">
        <f t="shared" si="50"/>
        <v>#VALUE!</v>
      </c>
    </row>
    <row r="133" spans="2:48" ht="18" customHeight="1">
      <c r="B133" s="278"/>
      <c r="C133" s="293"/>
      <c r="D133" s="293"/>
      <c r="E133" s="294"/>
      <c r="F133" s="294"/>
      <c r="G133" s="294"/>
      <c r="H133" s="295" t="str">
        <f t="shared" si="28"/>
        <v/>
      </c>
      <c r="I133" s="296" t="str">
        <f t="shared" si="29"/>
        <v/>
      </c>
      <c r="J133" s="297" t="str">
        <f t="shared" si="51"/>
        <v/>
      </c>
      <c r="K133" s="349"/>
      <c r="L133" s="322"/>
      <c r="M133" s="353" t="str">
        <f t="shared" si="30"/>
        <v/>
      </c>
      <c r="N133" s="298" t="str">
        <f t="shared" si="31"/>
        <v/>
      </c>
      <c r="O133" s="293"/>
      <c r="P133" s="279"/>
      <c r="Q133" s="279"/>
      <c r="R133" s="279"/>
      <c r="S133" s="299"/>
      <c r="T133" s="376" t="str">
        <f t="shared" si="52"/>
        <v/>
      </c>
      <c r="U133" s="372"/>
      <c r="V133" s="308" t="str">
        <f t="shared" si="32"/>
        <v/>
      </c>
      <c r="W133" s="280" t="str">
        <f t="shared" si="33"/>
        <v/>
      </c>
      <c r="X133" s="347" t="str">
        <f t="shared" si="54"/>
        <v/>
      </c>
      <c r="Y133" s="292"/>
      <c r="Z133" s="363" t="str">
        <f t="shared" si="34"/>
        <v/>
      </c>
      <c r="AA133" s="347" t="str">
        <f t="shared" si="35"/>
        <v/>
      </c>
      <c r="AC133" s="363" t="str">
        <f t="shared" si="36"/>
        <v/>
      </c>
      <c r="AD133" s="280" t="str">
        <f t="shared" si="37"/>
        <v/>
      </c>
      <c r="AE133" s="280" t="str">
        <f t="shared" si="38"/>
        <v/>
      </c>
      <c r="AF133" s="280" t="str">
        <f t="shared" si="39"/>
        <v/>
      </c>
      <c r="AG133" s="347" t="str">
        <f t="shared" si="40"/>
        <v/>
      </c>
      <c r="AH133" s="359"/>
      <c r="AI133" s="367" t="str">
        <f t="shared" si="41"/>
        <v/>
      </c>
      <c r="AJ133" s="368" t="str">
        <f t="shared" si="42"/>
        <v/>
      </c>
      <c r="AK133" s="361"/>
      <c r="AL133" s="363" t="str">
        <f t="shared" si="43"/>
        <v/>
      </c>
      <c r="AM133" s="280" t="str">
        <f t="shared" si="44"/>
        <v/>
      </c>
      <c r="AN133" s="347" t="str">
        <f t="shared" si="53"/>
        <v/>
      </c>
      <c r="AO133" s="359"/>
      <c r="AP133" s="363" t="str">
        <f t="shared" si="45"/>
        <v/>
      </c>
      <c r="AQ133" s="300" t="str">
        <f t="shared" si="46"/>
        <v/>
      </c>
      <c r="AR133" s="309"/>
      <c r="AS133" s="281" t="e">
        <f t="shared" si="47"/>
        <v>#VALUE!</v>
      </c>
      <c r="AT133" s="276" t="str">
        <f t="shared" si="48"/>
        <v/>
      </c>
      <c r="AU133" s="282" t="e">
        <f t="shared" si="49"/>
        <v>#VALUE!</v>
      </c>
      <c r="AV133" s="341" t="e">
        <f t="shared" si="50"/>
        <v>#VALUE!</v>
      </c>
    </row>
    <row r="134" spans="2:48" ht="18" customHeight="1">
      <c r="B134" s="278"/>
      <c r="C134" s="293"/>
      <c r="D134" s="293"/>
      <c r="E134" s="294"/>
      <c r="F134" s="294"/>
      <c r="G134" s="294"/>
      <c r="H134" s="295" t="str">
        <f t="shared" si="28"/>
        <v/>
      </c>
      <c r="I134" s="296" t="str">
        <f t="shared" si="29"/>
        <v/>
      </c>
      <c r="J134" s="297" t="str">
        <f t="shared" si="51"/>
        <v/>
      </c>
      <c r="K134" s="349"/>
      <c r="L134" s="322"/>
      <c r="M134" s="353" t="str">
        <f t="shared" si="30"/>
        <v/>
      </c>
      <c r="N134" s="298" t="str">
        <f t="shared" si="31"/>
        <v/>
      </c>
      <c r="O134" s="293"/>
      <c r="P134" s="279"/>
      <c r="Q134" s="279"/>
      <c r="R134" s="279"/>
      <c r="S134" s="299"/>
      <c r="T134" s="376" t="str">
        <f t="shared" si="52"/>
        <v/>
      </c>
      <c r="U134" s="372"/>
      <c r="V134" s="308" t="str">
        <f t="shared" si="32"/>
        <v/>
      </c>
      <c r="W134" s="280" t="str">
        <f t="shared" si="33"/>
        <v/>
      </c>
      <c r="X134" s="347" t="str">
        <f t="shared" si="54"/>
        <v/>
      </c>
      <c r="Y134" s="292"/>
      <c r="Z134" s="363" t="str">
        <f t="shared" si="34"/>
        <v/>
      </c>
      <c r="AA134" s="347" t="str">
        <f t="shared" si="35"/>
        <v/>
      </c>
      <c r="AC134" s="363" t="str">
        <f t="shared" si="36"/>
        <v/>
      </c>
      <c r="AD134" s="280" t="str">
        <f t="shared" si="37"/>
        <v/>
      </c>
      <c r="AE134" s="280" t="str">
        <f t="shared" si="38"/>
        <v/>
      </c>
      <c r="AF134" s="280" t="str">
        <f t="shared" si="39"/>
        <v/>
      </c>
      <c r="AG134" s="347" t="str">
        <f t="shared" si="40"/>
        <v/>
      </c>
      <c r="AH134" s="359"/>
      <c r="AI134" s="367" t="str">
        <f t="shared" si="41"/>
        <v/>
      </c>
      <c r="AJ134" s="368" t="str">
        <f t="shared" si="42"/>
        <v/>
      </c>
      <c r="AK134" s="361"/>
      <c r="AL134" s="363" t="str">
        <f t="shared" si="43"/>
        <v/>
      </c>
      <c r="AM134" s="280" t="str">
        <f t="shared" si="44"/>
        <v/>
      </c>
      <c r="AN134" s="347" t="str">
        <f t="shared" si="53"/>
        <v/>
      </c>
      <c r="AO134" s="359"/>
      <c r="AP134" s="363" t="str">
        <f t="shared" si="45"/>
        <v/>
      </c>
      <c r="AQ134" s="300" t="str">
        <f t="shared" si="46"/>
        <v/>
      </c>
      <c r="AR134" s="309"/>
      <c r="AS134" s="281" t="e">
        <f t="shared" si="47"/>
        <v>#VALUE!</v>
      </c>
      <c r="AT134" s="276" t="str">
        <f t="shared" si="48"/>
        <v/>
      </c>
      <c r="AU134" s="282" t="e">
        <f t="shared" si="49"/>
        <v>#VALUE!</v>
      </c>
      <c r="AV134" s="341" t="e">
        <f t="shared" si="50"/>
        <v>#VALUE!</v>
      </c>
    </row>
    <row r="135" spans="2:48" ht="18" customHeight="1">
      <c r="B135" s="278"/>
      <c r="C135" s="293"/>
      <c r="D135" s="293"/>
      <c r="E135" s="294"/>
      <c r="F135" s="294"/>
      <c r="G135" s="294"/>
      <c r="H135" s="295" t="str">
        <f t="shared" si="28"/>
        <v/>
      </c>
      <c r="I135" s="296" t="str">
        <f t="shared" si="29"/>
        <v/>
      </c>
      <c r="J135" s="297" t="str">
        <f t="shared" si="51"/>
        <v/>
      </c>
      <c r="K135" s="349"/>
      <c r="L135" s="322"/>
      <c r="M135" s="353" t="str">
        <f t="shared" si="30"/>
        <v/>
      </c>
      <c r="N135" s="298" t="str">
        <f t="shared" si="31"/>
        <v/>
      </c>
      <c r="O135" s="293"/>
      <c r="P135" s="279"/>
      <c r="Q135" s="279"/>
      <c r="R135" s="279"/>
      <c r="S135" s="299"/>
      <c r="T135" s="376" t="str">
        <f t="shared" si="52"/>
        <v/>
      </c>
      <c r="U135" s="372"/>
      <c r="V135" s="308" t="str">
        <f t="shared" si="32"/>
        <v/>
      </c>
      <c r="W135" s="280" t="str">
        <f t="shared" si="33"/>
        <v/>
      </c>
      <c r="X135" s="347" t="str">
        <f t="shared" si="54"/>
        <v/>
      </c>
      <c r="Y135" s="292"/>
      <c r="Z135" s="363" t="str">
        <f t="shared" si="34"/>
        <v/>
      </c>
      <c r="AA135" s="347" t="str">
        <f t="shared" si="35"/>
        <v/>
      </c>
      <c r="AC135" s="363" t="str">
        <f t="shared" si="36"/>
        <v/>
      </c>
      <c r="AD135" s="280" t="str">
        <f t="shared" si="37"/>
        <v/>
      </c>
      <c r="AE135" s="280" t="str">
        <f t="shared" si="38"/>
        <v/>
      </c>
      <c r="AF135" s="280" t="str">
        <f t="shared" si="39"/>
        <v/>
      </c>
      <c r="AG135" s="347" t="str">
        <f t="shared" si="40"/>
        <v/>
      </c>
      <c r="AH135" s="359"/>
      <c r="AI135" s="367" t="str">
        <f t="shared" si="41"/>
        <v/>
      </c>
      <c r="AJ135" s="368" t="str">
        <f t="shared" si="42"/>
        <v/>
      </c>
      <c r="AK135" s="361"/>
      <c r="AL135" s="363" t="str">
        <f t="shared" si="43"/>
        <v/>
      </c>
      <c r="AM135" s="280" t="str">
        <f t="shared" si="44"/>
        <v/>
      </c>
      <c r="AN135" s="347" t="str">
        <f t="shared" si="53"/>
        <v/>
      </c>
      <c r="AO135" s="359"/>
      <c r="AP135" s="363" t="str">
        <f t="shared" si="45"/>
        <v/>
      </c>
      <c r="AQ135" s="300" t="str">
        <f t="shared" si="46"/>
        <v/>
      </c>
      <c r="AR135" s="309"/>
      <c r="AS135" s="284"/>
      <c r="AT135" s="284"/>
      <c r="AU135" s="284"/>
      <c r="AV135" s="284"/>
    </row>
    <row r="136" spans="2:48" ht="18" customHeight="1">
      <c r="B136" s="278"/>
      <c r="C136" s="293"/>
      <c r="D136" s="293"/>
      <c r="E136" s="294"/>
      <c r="F136" s="294"/>
      <c r="G136" s="294"/>
      <c r="H136" s="295" t="str">
        <f t="shared" si="28"/>
        <v/>
      </c>
      <c r="I136" s="296" t="str">
        <f t="shared" si="29"/>
        <v/>
      </c>
      <c r="J136" s="297" t="str">
        <f t="shared" si="51"/>
        <v/>
      </c>
      <c r="K136" s="349"/>
      <c r="L136" s="322"/>
      <c r="M136" s="353" t="str">
        <f t="shared" si="30"/>
        <v/>
      </c>
      <c r="N136" s="298" t="str">
        <f t="shared" si="31"/>
        <v/>
      </c>
      <c r="O136" s="293"/>
      <c r="P136" s="279"/>
      <c r="Q136" s="279"/>
      <c r="R136" s="279"/>
      <c r="S136" s="299"/>
      <c r="T136" s="376" t="str">
        <f t="shared" si="52"/>
        <v/>
      </c>
      <c r="U136" s="372"/>
      <c r="V136" s="308" t="str">
        <f t="shared" si="32"/>
        <v/>
      </c>
      <c r="W136" s="280" t="str">
        <f t="shared" si="33"/>
        <v/>
      </c>
      <c r="X136" s="347" t="str">
        <f t="shared" si="54"/>
        <v/>
      </c>
      <c r="Y136" s="292"/>
      <c r="Z136" s="363" t="str">
        <f t="shared" si="34"/>
        <v/>
      </c>
      <c r="AA136" s="347" t="str">
        <f t="shared" si="35"/>
        <v/>
      </c>
      <c r="AC136" s="363" t="str">
        <f t="shared" si="36"/>
        <v/>
      </c>
      <c r="AD136" s="280" t="str">
        <f t="shared" si="37"/>
        <v/>
      </c>
      <c r="AE136" s="280" t="str">
        <f t="shared" si="38"/>
        <v/>
      </c>
      <c r="AF136" s="280" t="str">
        <f t="shared" si="39"/>
        <v/>
      </c>
      <c r="AG136" s="347" t="str">
        <f t="shared" si="40"/>
        <v/>
      </c>
      <c r="AH136" s="359"/>
      <c r="AI136" s="367" t="str">
        <f t="shared" si="41"/>
        <v/>
      </c>
      <c r="AJ136" s="368" t="str">
        <f t="shared" si="42"/>
        <v/>
      </c>
      <c r="AK136" s="361"/>
      <c r="AL136" s="363" t="str">
        <f t="shared" si="43"/>
        <v/>
      </c>
      <c r="AM136" s="280" t="str">
        <f t="shared" si="44"/>
        <v/>
      </c>
      <c r="AN136" s="347" t="str">
        <f t="shared" si="53"/>
        <v/>
      </c>
      <c r="AO136" s="359"/>
      <c r="AP136" s="363" t="str">
        <f t="shared" si="45"/>
        <v/>
      </c>
      <c r="AQ136" s="300" t="str">
        <f t="shared" si="46"/>
        <v/>
      </c>
      <c r="AR136" s="309"/>
      <c r="AS136" s="284"/>
      <c r="AT136" s="284"/>
      <c r="AU136" s="284"/>
      <c r="AV136" s="284"/>
    </row>
    <row r="137" spans="2:48" ht="18" customHeight="1">
      <c r="B137" s="278"/>
      <c r="C137" s="293"/>
      <c r="D137" s="293"/>
      <c r="E137" s="294"/>
      <c r="F137" s="294"/>
      <c r="G137" s="294"/>
      <c r="H137" s="295" t="str">
        <f t="shared" si="28"/>
        <v/>
      </c>
      <c r="I137" s="296" t="str">
        <f t="shared" si="29"/>
        <v/>
      </c>
      <c r="J137" s="297" t="str">
        <f t="shared" si="51"/>
        <v/>
      </c>
      <c r="K137" s="349"/>
      <c r="L137" s="322"/>
      <c r="M137" s="353" t="str">
        <f t="shared" si="30"/>
        <v/>
      </c>
      <c r="N137" s="298" t="str">
        <f t="shared" si="31"/>
        <v/>
      </c>
      <c r="O137" s="293"/>
      <c r="P137" s="279"/>
      <c r="Q137" s="279"/>
      <c r="R137" s="279"/>
      <c r="S137" s="299"/>
      <c r="T137" s="376" t="str">
        <f t="shared" si="52"/>
        <v/>
      </c>
      <c r="U137" s="372"/>
      <c r="V137" s="308" t="str">
        <f t="shared" si="32"/>
        <v/>
      </c>
      <c r="W137" s="280" t="str">
        <f t="shared" si="33"/>
        <v/>
      </c>
      <c r="X137" s="347" t="str">
        <f t="shared" si="54"/>
        <v/>
      </c>
      <c r="Y137" s="292"/>
      <c r="Z137" s="363" t="str">
        <f t="shared" si="34"/>
        <v/>
      </c>
      <c r="AA137" s="347" t="str">
        <f t="shared" si="35"/>
        <v/>
      </c>
      <c r="AC137" s="363" t="str">
        <f t="shared" si="36"/>
        <v/>
      </c>
      <c r="AD137" s="280" t="str">
        <f t="shared" si="37"/>
        <v/>
      </c>
      <c r="AE137" s="280" t="str">
        <f t="shared" si="38"/>
        <v/>
      </c>
      <c r="AF137" s="280" t="str">
        <f t="shared" si="39"/>
        <v/>
      </c>
      <c r="AG137" s="347" t="str">
        <f t="shared" si="40"/>
        <v/>
      </c>
      <c r="AH137" s="359"/>
      <c r="AI137" s="367" t="str">
        <f t="shared" si="41"/>
        <v/>
      </c>
      <c r="AJ137" s="368" t="str">
        <f t="shared" si="42"/>
        <v/>
      </c>
      <c r="AK137" s="361"/>
      <c r="AL137" s="363" t="str">
        <f t="shared" si="43"/>
        <v/>
      </c>
      <c r="AM137" s="280" t="str">
        <f t="shared" si="44"/>
        <v/>
      </c>
      <c r="AN137" s="347" t="str">
        <f t="shared" si="53"/>
        <v/>
      </c>
      <c r="AO137" s="359"/>
      <c r="AP137" s="363" t="str">
        <f t="shared" si="45"/>
        <v/>
      </c>
      <c r="AQ137" s="300" t="str">
        <f t="shared" si="46"/>
        <v/>
      </c>
      <c r="AR137" s="309"/>
      <c r="AS137" s="284"/>
      <c r="AT137" s="284"/>
      <c r="AU137" s="284"/>
      <c r="AV137" s="284"/>
    </row>
    <row r="138" spans="2:48" ht="18" customHeight="1">
      <c r="B138" s="278"/>
      <c r="C138" s="293"/>
      <c r="D138" s="293"/>
      <c r="E138" s="294"/>
      <c r="F138" s="294"/>
      <c r="G138" s="294"/>
      <c r="H138" s="295" t="str">
        <f t="shared" si="28"/>
        <v/>
      </c>
      <c r="I138" s="296" t="str">
        <f t="shared" si="29"/>
        <v/>
      </c>
      <c r="J138" s="297" t="str">
        <f t="shared" si="51"/>
        <v/>
      </c>
      <c r="K138" s="349"/>
      <c r="L138" s="322"/>
      <c r="M138" s="353" t="str">
        <f t="shared" si="30"/>
        <v/>
      </c>
      <c r="N138" s="298" t="str">
        <f t="shared" si="31"/>
        <v/>
      </c>
      <c r="O138" s="293"/>
      <c r="P138" s="279"/>
      <c r="Q138" s="279"/>
      <c r="R138" s="279"/>
      <c r="S138" s="299"/>
      <c r="T138" s="376" t="str">
        <f t="shared" si="52"/>
        <v/>
      </c>
      <c r="U138" s="372"/>
      <c r="V138" s="308" t="str">
        <f t="shared" si="32"/>
        <v/>
      </c>
      <c r="W138" s="280" t="str">
        <f t="shared" si="33"/>
        <v/>
      </c>
      <c r="X138" s="347" t="str">
        <f t="shared" si="54"/>
        <v/>
      </c>
      <c r="Y138" s="292"/>
      <c r="Z138" s="363" t="str">
        <f t="shared" si="34"/>
        <v/>
      </c>
      <c r="AA138" s="347" t="str">
        <f t="shared" si="35"/>
        <v/>
      </c>
      <c r="AC138" s="363" t="str">
        <f t="shared" si="36"/>
        <v/>
      </c>
      <c r="AD138" s="280" t="str">
        <f t="shared" si="37"/>
        <v/>
      </c>
      <c r="AE138" s="280" t="str">
        <f t="shared" si="38"/>
        <v/>
      </c>
      <c r="AF138" s="280" t="str">
        <f t="shared" si="39"/>
        <v/>
      </c>
      <c r="AG138" s="347" t="str">
        <f t="shared" si="40"/>
        <v/>
      </c>
      <c r="AH138" s="359"/>
      <c r="AI138" s="367" t="str">
        <f t="shared" si="41"/>
        <v/>
      </c>
      <c r="AJ138" s="368" t="str">
        <f t="shared" si="42"/>
        <v/>
      </c>
      <c r="AK138" s="361"/>
      <c r="AL138" s="363" t="str">
        <f t="shared" si="43"/>
        <v/>
      </c>
      <c r="AM138" s="280" t="str">
        <f t="shared" si="44"/>
        <v/>
      </c>
      <c r="AN138" s="347" t="str">
        <f t="shared" si="53"/>
        <v/>
      </c>
      <c r="AO138" s="359"/>
      <c r="AP138" s="363" t="str">
        <f t="shared" si="45"/>
        <v/>
      </c>
      <c r="AQ138" s="300" t="str">
        <f t="shared" si="46"/>
        <v/>
      </c>
      <c r="AR138" s="309"/>
      <c r="AS138" s="284"/>
      <c r="AT138" s="284"/>
      <c r="AU138" s="284"/>
      <c r="AV138" s="284"/>
    </row>
    <row r="139" spans="2:48" ht="18" customHeight="1">
      <c r="B139" s="278"/>
      <c r="C139" s="293"/>
      <c r="D139" s="293"/>
      <c r="E139" s="294"/>
      <c r="F139" s="294"/>
      <c r="G139" s="294"/>
      <c r="H139" s="295" t="str">
        <f aca="true" t="shared" si="55" ref="H139:H202">IF(F139="","",IF(E139&gt;1,ABS(E139-F139),""))</f>
        <v/>
      </c>
      <c r="I139" s="296" t="str">
        <f aca="true" t="shared" si="56" ref="I139:I202">IF(B139&gt;0,I138+W139,"")</f>
        <v/>
      </c>
      <c r="J139" s="297" t="str">
        <f t="shared" si="51"/>
        <v/>
      </c>
      <c r="K139" s="349"/>
      <c r="L139" s="322"/>
      <c r="M139" s="353" t="str">
        <f aca="true" t="shared" si="57" ref="M139:M202">IF(B139&gt;0,J139/Z139,"")</f>
        <v/>
      </c>
      <c r="N139" s="298" t="str">
        <f aca="true" t="shared" si="58" ref="N139:N202">IF(B139&gt;0,(L139*M139),"")</f>
        <v/>
      </c>
      <c r="O139" s="293"/>
      <c r="P139" s="279"/>
      <c r="Q139" s="279"/>
      <c r="R139" s="279"/>
      <c r="S139" s="299"/>
      <c r="T139" s="376" t="str">
        <f t="shared" si="52"/>
        <v/>
      </c>
      <c r="U139" s="372"/>
      <c r="V139" s="308" t="str">
        <f aca="true" t="shared" si="59" ref="V139:V202">IF(B139&gt;0,IF(AI139&gt;0,(Q139-P139)/(P139-R139),""),"")</f>
        <v/>
      </c>
      <c r="W139" s="280" t="str">
        <f aca="true" t="shared" si="60" ref="W139:W202">IF(S139="","",IF(C139&gt;0,AP139,""))</f>
        <v/>
      </c>
      <c r="X139" s="347" t="str">
        <f t="shared" si="54"/>
        <v/>
      </c>
      <c r="Y139" s="292"/>
      <c r="Z139" s="363" t="str">
        <f aca="true" t="shared" si="61" ref="Z139:Z202">IF(B139&gt;0,ABS(P139-R139)*-1,"")</f>
        <v/>
      </c>
      <c r="AA139" s="347" t="str">
        <f aca="true" t="shared" si="62" ref="AA139:AA202">IF(B139="","",IF(O139="LONG",(S139-P139),(P139-S139)))</f>
        <v/>
      </c>
      <c r="AC139" s="363" t="str">
        <f aca="true" t="shared" si="63" ref="AC139:AC202">IF(O139="LONG",IF(B139&gt;0,(AM139)*($AD$3*(H139/365*-1)),""),"")</f>
        <v/>
      </c>
      <c r="AD139" s="280" t="str">
        <f aca="true" t="shared" si="64" ref="AD139:AD202">IF(O139="SHORT",IF(B139&gt;0,(AM139)*($AD$4*(H139/365)),""),"")</f>
        <v/>
      </c>
      <c r="AE139" s="280" t="str">
        <f aca="true" t="shared" si="65" ref="AE139:AE202">IF(B139&gt;0,(AL139*$AD$5*-1),"")</f>
        <v/>
      </c>
      <c r="AF139" s="280" t="str">
        <f aca="true" t="shared" si="66" ref="AF139:AF202">IF(C139&gt;0,(AM139*$AD$5)*-1,"")</f>
        <v/>
      </c>
      <c r="AG139" s="347" t="str">
        <f aca="true" t="shared" si="67" ref="AG139:AG202">IF(B139&gt;0,AE139+AF139,"")</f>
        <v/>
      </c>
      <c r="AH139" s="359"/>
      <c r="AI139" s="367" t="str">
        <f aca="true" t="shared" si="68" ref="AI139:AI202">IF(B139&gt;0,(P139/L139),"")</f>
        <v/>
      </c>
      <c r="AJ139" s="368" t="str">
        <f aca="true" t="shared" si="69" ref="AJ139:AJ202">IF(C139&gt;0,L139/P139,"")</f>
        <v/>
      </c>
      <c r="AK139" s="361"/>
      <c r="AL139" s="363" t="str">
        <f aca="true" t="shared" si="70" ref="AL139:AL202">IF(B139&gt;0,(P139*M139),"")</f>
        <v/>
      </c>
      <c r="AM139" s="280" t="str">
        <f aca="true" t="shared" si="71" ref="AM139:AM202">IF(B139&gt;0,(S139*M139),"")</f>
        <v/>
      </c>
      <c r="AN139" s="347" t="str">
        <f t="shared" si="53"/>
        <v/>
      </c>
      <c r="AO139" s="359"/>
      <c r="AP139" s="363" t="str">
        <f aca="true" t="shared" si="72" ref="AP139:AP202">IF(B139="","",IF(O139="LONG",(AN139+AC139+AG139),(AN139+AD139+AG139))*AND(M139&gt;1))</f>
        <v/>
      </c>
      <c r="AQ139" s="300" t="str">
        <f aca="true" t="shared" si="73" ref="AQ139:AQ202">IF(B139&gt;0,IF(M139&gt;0,(W139/I139),""),"")</f>
        <v/>
      </c>
      <c r="AR139" s="309"/>
      <c r="AS139" s="284"/>
      <c r="AT139" s="284"/>
      <c r="AU139" s="284"/>
      <c r="AV139" s="284"/>
    </row>
    <row r="140" spans="2:48" ht="18" customHeight="1">
      <c r="B140" s="278"/>
      <c r="C140" s="293"/>
      <c r="D140" s="293"/>
      <c r="E140" s="294"/>
      <c r="F140" s="294"/>
      <c r="G140" s="294"/>
      <c r="H140" s="295" t="str">
        <f t="shared" si="55"/>
        <v/>
      </c>
      <c r="I140" s="296" t="str">
        <f t="shared" si="56"/>
        <v/>
      </c>
      <c r="J140" s="297" t="str">
        <f aca="true" t="shared" si="74" ref="J140:J203">IF(B140&gt;0,I139*K140*-1,"")</f>
        <v/>
      </c>
      <c r="K140" s="349"/>
      <c r="L140" s="322"/>
      <c r="M140" s="353" t="str">
        <f t="shared" si="57"/>
        <v/>
      </c>
      <c r="N140" s="298" t="str">
        <f t="shared" si="58"/>
        <v/>
      </c>
      <c r="O140" s="293"/>
      <c r="P140" s="279"/>
      <c r="Q140" s="279"/>
      <c r="R140" s="279"/>
      <c r="S140" s="299"/>
      <c r="T140" s="376" t="str">
        <f aca="true" t="shared" si="75" ref="T140:T203">IF(B140&gt;0,(P140-R140)+P140,"")</f>
        <v/>
      </c>
      <c r="U140" s="372"/>
      <c r="V140" s="308" t="str">
        <f t="shared" si="59"/>
        <v/>
      </c>
      <c r="W140" s="280" t="str">
        <f t="shared" si="60"/>
        <v/>
      </c>
      <c r="X140" s="347" t="str">
        <f t="shared" si="54"/>
        <v/>
      </c>
      <c r="Y140" s="292"/>
      <c r="Z140" s="363" t="str">
        <f t="shared" si="61"/>
        <v/>
      </c>
      <c r="AA140" s="347" t="str">
        <f t="shared" si="62"/>
        <v/>
      </c>
      <c r="AC140" s="363" t="str">
        <f t="shared" si="63"/>
        <v/>
      </c>
      <c r="AD140" s="280" t="str">
        <f t="shared" si="64"/>
        <v/>
      </c>
      <c r="AE140" s="280" t="str">
        <f t="shared" si="65"/>
        <v/>
      </c>
      <c r="AF140" s="280" t="str">
        <f t="shared" si="66"/>
        <v/>
      </c>
      <c r="AG140" s="347" t="str">
        <f t="shared" si="67"/>
        <v/>
      </c>
      <c r="AH140" s="359"/>
      <c r="AI140" s="367" t="str">
        <f t="shared" si="68"/>
        <v/>
      </c>
      <c r="AJ140" s="368" t="str">
        <f t="shared" si="69"/>
        <v/>
      </c>
      <c r="AK140" s="361"/>
      <c r="AL140" s="363" t="str">
        <f t="shared" si="70"/>
        <v/>
      </c>
      <c r="AM140" s="280" t="str">
        <f t="shared" si="71"/>
        <v/>
      </c>
      <c r="AN140" s="347" t="str">
        <f aca="true" t="shared" si="76" ref="AN140:AN203">IF(C140&gt;0,AA140*M140,"")</f>
        <v/>
      </c>
      <c r="AO140" s="359"/>
      <c r="AP140" s="363" t="str">
        <f t="shared" si="72"/>
        <v/>
      </c>
      <c r="AQ140" s="300" t="str">
        <f t="shared" si="73"/>
        <v/>
      </c>
      <c r="AR140" s="309"/>
      <c r="AS140" s="284"/>
      <c r="AT140" s="284"/>
      <c r="AU140" s="284"/>
      <c r="AV140" s="284"/>
    </row>
    <row r="141" spans="2:48" ht="18" customHeight="1">
      <c r="B141" s="278"/>
      <c r="C141" s="293"/>
      <c r="D141" s="293"/>
      <c r="E141" s="294"/>
      <c r="F141" s="294"/>
      <c r="G141" s="294"/>
      <c r="H141" s="295" t="str">
        <f t="shared" si="55"/>
        <v/>
      </c>
      <c r="I141" s="296" t="str">
        <f t="shared" si="56"/>
        <v/>
      </c>
      <c r="J141" s="297" t="str">
        <f t="shared" si="74"/>
        <v/>
      </c>
      <c r="K141" s="349"/>
      <c r="L141" s="322"/>
      <c r="M141" s="353" t="str">
        <f t="shared" si="57"/>
        <v/>
      </c>
      <c r="N141" s="298" t="str">
        <f t="shared" si="58"/>
        <v/>
      </c>
      <c r="O141" s="293"/>
      <c r="P141" s="279"/>
      <c r="Q141" s="279"/>
      <c r="R141" s="279"/>
      <c r="S141" s="299"/>
      <c r="T141" s="376" t="str">
        <f t="shared" si="75"/>
        <v/>
      </c>
      <c r="U141" s="372"/>
      <c r="V141" s="308" t="str">
        <f t="shared" si="59"/>
        <v/>
      </c>
      <c r="W141" s="280" t="str">
        <f t="shared" si="60"/>
        <v/>
      </c>
      <c r="X141" s="347" t="str">
        <f t="shared" si="54"/>
        <v/>
      </c>
      <c r="Y141" s="292"/>
      <c r="Z141" s="363" t="str">
        <f t="shared" si="61"/>
        <v/>
      </c>
      <c r="AA141" s="347" t="str">
        <f t="shared" si="62"/>
        <v/>
      </c>
      <c r="AC141" s="363" t="str">
        <f t="shared" si="63"/>
        <v/>
      </c>
      <c r="AD141" s="280" t="str">
        <f t="shared" si="64"/>
        <v/>
      </c>
      <c r="AE141" s="280" t="str">
        <f t="shared" si="65"/>
        <v/>
      </c>
      <c r="AF141" s="280" t="str">
        <f t="shared" si="66"/>
        <v/>
      </c>
      <c r="AG141" s="347" t="str">
        <f t="shared" si="67"/>
        <v/>
      </c>
      <c r="AH141" s="359"/>
      <c r="AI141" s="367" t="str">
        <f t="shared" si="68"/>
        <v/>
      </c>
      <c r="AJ141" s="368" t="str">
        <f t="shared" si="69"/>
        <v/>
      </c>
      <c r="AK141" s="361"/>
      <c r="AL141" s="363" t="str">
        <f t="shared" si="70"/>
        <v/>
      </c>
      <c r="AM141" s="280" t="str">
        <f t="shared" si="71"/>
        <v/>
      </c>
      <c r="AN141" s="347" t="str">
        <f t="shared" si="76"/>
        <v/>
      </c>
      <c r="AO141" s="359"/>
      <c r="AP141" s="363" t="str">
        <f t="shared" si="72"/>
        <v/>
      </c>
      <c r="AQ141" s="300" t="str">
        <f t="shared" si="73"/>
        <v/>
      </c>
      <c r="AR141" s="309"/>
      <c r="AS141" s="284"/>
      <c r="AT141" s="284"/>
      <c r="AU141" s="284"/>
      <c r="AV141" s="284"/>
    </row>
    <row r="142" spans="2:48" ht="18" customHeight="1">
      <c r="B142" s="278"/>
      <c r="C142" s="293"/>
      <c r="D142" s="293"/>
      <c r="E142" s="294"/>
      <c r="F142" s="294"/>
      <c r="G142" s="294"/>
      <c r="H142" s="295" t="str">
        <f t="shared" si="55"/>
        <v/>
      </c>
      <c r="I142" s="296" t="str">
        <f t="shared" si="56"/>
        <v/>
      </c>
      <c r="J142" s="297" t="str">
        <f t="shared" si="74"/>
        <v/>
      </c>
      <c r="K142" s="349"/>
      <c r="L142" s="322"/>
      <c r="M142" s="353" t="str">
        <f t="shared" si="57"/>
        <v/>
      </c>
      <c r="N142" s="298" t="str">
        <f t="shared" si="58"/>
        <v/>
      </c>
      <c r="O142" s="293"/>
      <c r="P142" s="279"/>
      <c r="Q142" s="279"/>
      <c r="R142" s="279"/>
      <c r="S142" s="299"/>
      <c r="T142" s="376" t="str">
        <f t="shared" si="75"/>
        <v/>
      </c>
      <c r="U142" s="372"/>
      <c r="V142" s="308" t="str">
        <f t="shared" si="59"/>
        <v/>
      </c>
      <c r="W142" s="280" t="str">
        <f t="shared" si="60"/>
        <v/>
      </c>
      <c r="X142" s="347" t="str">
        <f t="shared" si="54"/>
        <v/>
      </c>
      <c r="Y142" s="292"/>
      <c r="Z142" s="363" t="str">
        <f t="shared" si="61"/>
        <v/>
      </c>
      <c r="AA142" s="347" t="str">
        <f t="shared" si="62"/>
        <v/>
      </c>
      <c r="AC142" s="363" t="str">
        <f t="shared" si="63"/>
        <v/>
      </c>
      <c r="AD142" s="280" t="str">
        <f t="shared" si="64"/>
        <v/>
      </c>
      <c r="AE142" s="280" t="str">
        <f t="shared" si="65"/>
        <v/>
      </c>
      <c r="AF142" s="280" t="str">
        <f t="shared" si="66"/>
        <v/>
      </c>
      <c r="AG142" s="347" t="str">
        <f t="shared" si="67"/>
        <v/>
      </c>
      <c r="AH142" s="359"/>
      <c r="AI142" s="367" t="str">
        <f t="shared" si="68"/>
        <v/>
      </c>
      <c r="AJ142" s="368" t="str">
        <f t="shared" si="69"/>
        <v/>
      </c>
      <c r="AK142" s="361"/>
      <c r="AL142" s="363" t="str">
        <f t="shared" si="70"/>
        <v/>
      </c>
      <c r="AM142" s="280" t="str">
        <f t="shared" si="71"/>
        <v/>
      </c>
      <c r="AN142" s="347" t="str">
        <f t="shared" si="76"/>
        <v/>
      </c>
      <c r="AO142" s="359"/>
      <c r="AP142" s="363" t="str">
        <f t="shared" si="72"/>
        <v/>
      </c>
      <c r="AQ142" s="300" t="str">
        <f t="shared" si="73"/>
        <v/>
      </c>
      <c r="AR142" s="309"/>
      <c r="AS142" s="284"/>
      <c r="AT142" s="284"/>
      <c r="AU142" s="284"/>
      <c r="AV142" s="284"/>
    </row>
    <row r="143" spans="2:48" ht="18" customHeight="1">
      <c r="B143" s="278"/>
      <c r="C143" s="293"/>
      <c r="D143" s="293"/>
      <c r="E143" s="294"/>
      <c r="F143" s="294"/>
      <c r="G143" s="294"/>
      <c r="H143" s="295" t="str">
        <f t="shared" si="55"/>
        <v/>
      </c>
      <c r="I143" s="296" t="str">
        <f t="shared" si="56"/>
        <v/>
      </c>
      <c r="J143" s="297" t="str">
        <f t="shared" si="74"/>
        <v/>
      </c>
      <c r="K143" s="349"/>
      <c r="L143" s="322"/>
      <c r="M143" s="353" t="str">
        <f t="shared" si="57"/>
        <v/>
      </c>
      <c r="N143" s="298" t="str">
        <f t="shared" si="58"/>
        <v/>
      </c>
      <c r="O143" s="293"/>
      <c r="P143" s="279"/>
      <c r="Q143" s="279"/>
      <c r="R143" s="279"/>
      <c r="S143" s="299"/>
      <c r="T143" s="376" t="str">
        <f t="shared" si="75"/>
        <v/>
      </c>
      <c r="U143" s="372"/>
      <c r="V143" s="308" t="str">
        <f t="shared" si="59"/>
        <v/>
      </c>
      <c r="W143" s="280" t="str">
        <f t="shared" si="60"/>
        <v/>
      </c>
      <c r="X143" s="347" t="str">
        <f t="shared" si="54"/>
        <v/>
      </c>
      <c r="Y143" s="292"/>
      <c r="Z143" s="363" t="str">
        <f t="shared" si="61"/>
        <v/>
      </c>
      <c r="AA143" s="347" t="str">
        <f t="shared" si="62"/>
        <v/>
      </c>
      <c r="AC143" s="363" t="str">
        <f t="shared" si="63"/>
        <v/>
      </c>
      <c r="AD143" s="280" t="str">
        <f t="shared" si="64"/>
        <v/>
      </c>
      <c r="AE143" s="280" t="str">
        <f t="shared" si="65"/>
        <v/>
      </c>
      <c r="AF143" s="280" t="str">
        <f t="shared" si="66"/>
        <v/>
      </c>
      <c r="AG143" s="347" t="str">
        <f t="shared" si="67"/>
        <v/>
      </c>
      <c r="AH143" s="359"/>
      <c r="AI143" s="367" t="str">
        <f t="shared" si="68"/>
        <v/>
      </c>
      <c r="AJ143" s="368" t="str">
        <f t="shared" si="69"/>
        <v/>
      </c>
      <c r="AK143" s="361"/>
      <c r="AL143" s="363" t="str">
        <f t="shared" si="70"/>
        <v/>
      </c>
      <c r="AM143" s="280" t="str">
        <f t="shared" si="71"/>
        <v/>
      </c>
      <c r="AN143" s="347" t="str">
        <f t="shared" si="76"/>
        <v/>
      </c>
      <c r="AO143" s="359"/>
      <c r="AP143" s="363" t="str">
        <f t="shared" si="72"/>
        <v/>
      </c>
      <c r="AQ143" s="300" t="str">
        <f t="shared" si="73"/>
        <v/>
      </c>
      <c r="AR143" s="309"/>
      <c r="AS143" s="284"/>
      <c r="AT143" s="284"/>
      <c r="AU143" s="284"/>
      <c r="AV143" s="284"/>
    </row>
    <row r="144" spans="1:48" ht="18" customHeight="1">
      <c r="A144" s="236"/>
      <c r="B144" s="278"/>
      <c r="C144" s="293"/>
      <c r="D144" s="293"/>
      <c r="E144" s="294"/>
      <c r="F144" s="294"/>
      <c r="G144" s="294"/>
      <c r="H144" s="295" t="str">
        <f t="shared" si="55"/>
        <v/>
      </c>
      <c r="I144" s="296" t="str">
        <f t="shared" si="56"/>
        <v/>
      </c>
      <c r="J144" s="297" t="str">
        <f t="shared" si="74"/>
        <v/>
      </c>
      <c r="K144" s="349"/>
      <c r="L144" s="322"/>
      <c r="M144" s="353" t="str">
        <f t="shared" si="57"/>
        <v/>
      </c>
      <c r="N144" s="298" t="str">
        <f t="shared" si="58"/>
        <v/>
      </c>
      <c r="O144" s="293"/>
      <c r="P144" s="279"/>
      <c r="Q144" s="279"/>
      <c r="R144" s="279"/>
      <c r="S144" s="299"/>
      <c r="T144" s="376" t="str">
        <f t="shared" si="75"/>
        <v/>
      </c>
      <c r="U144" s="372"/>
      <c r="V144" s="308" t="str">
        <f t="shared" si="59"/>
        <v/>
      </c>
      <c r="W144" s="280" t="str">
        <f t="shared" si="60"/>
        <v/>
      </c>
      <c r="X144" s="347" t="str">
        <f t="shared" si="54"/>
        <v/>
      </c>
      <c r="Y144" s="292"/>
      <c r="Z144" s="363" t="str">
        <f t="shared" si="61"/>
        <v/>
      </c>
      <c r="AA144" s="347" t="str">
        <f t="shared" si="62"/>
        <v/>
      </c>
      <c r="AC144" s="363" t="str">
        <f t="shared" si="63"/>
        <v/>
      </c>
      <c r="AD144" s="280" t="str">
        <f t="shared" si="64"/>
        <v/>
      </c>
      <c r="AE144" s="280" t="str">
        <f t="shared" si="65"/>
        <v/>
      </c>
      <c r="AF144" s="280" t="str">
        <f t="shared" si="66"/>
        <v/>
      </c>
      <c r="AG144" s="347" t="str">
        <f t="shared" si="67"/>
        <v/>
      </c>
      <c r="AH144" s="359"/>
      <c r="AI144" s="367" t="str">
        <f t="shared" si="68"/>
        <v/>
      </c>
      <c r="AJ144" s="368" t="str">
        <f t="shared" si="69"/>
        <v/>
      </c>
      <c r="AK144" s="361"/>
      <c r="AL144" s="363" t="str">
        <f t="shared" si="70"/>
        <v/>
      </c>
      <c r="AM144" s="280" t="str">
        <f t="shared" si="71"/>
        <v/>
      </c>
      <c r="AN144" s="347" t="str">
        <f t="shared" si="76"/>
        <v/>
      </c>
      <c r="AO144" s="359"/>
      <c r="AP144" s="363" t="str">
        <f t="shared" si="72"/>
        <v/>
      </c>
      <c r="AQ144" s="300" t="str">
        <f t="shared" si="73"/>
        <v/>
      </c>
      <c r="AR144" s="309"/>
      <c r="AS144" s="285"/>
      <c r="AT144" s="285"/>
      <c r="AU144" s="285"/>
      <c r="AV144" s="285"/>
    </row>
    <row r="145" spans="1:48" ht="18" customHeight="1">
      <c r="A145" s="236"/>
      <c r="B145" s="278"/>
      <c r="C145" s="293"/>
      <c r="D145" s="293"/>
      <c r="E145" s="294"/>
      <c r="F145" s="294"/>
      <c r="G145" s="294"/>
      <c r="H145" s="295" t="str">
        <f t="shared" si="55"/>
        <v/>
      </c>
      <c r="I145" s="296" t="str">
        <f t="shared" si="56"/>
        <v/>
      </c>
      <c r="J145" s="297" t="str">
        <f t="shared" si="74"/>
        <v/>
      </c>
      <c r="K145" s="349"/>
      <c r="L145" s="322"/>
      <c r="M145" s="353" t="str">
        <f t="shared" si="57"/>
        <v/>
      </c>
      <c r="N145" s="298" t="str">
        <f t="shared" si="58"/>
        <v/>
      </c>
      <c r="O145" s="293"/>
      <c r="P145" s="279"/>
      <c r="Q145" s="279"/>
      <c r="R145" s="279"/>
      <c r="S145" s="299"/>
      <c r="T145" s="376" t="str">
        <f t="shared" si="75"/>
        <v/>
      </c>
      <c r="U145" s="372"/>
      <c r="V145" s="308" t="str">
        <f t="shared" si="59"/>
        <v/>
      </c>
      <c r="W145" s="280" t="str">
        <f t="shared" si="60"/>
        <v/>
      </c>
      <c r="X145" s="347" t="str">
        <f t="shared" si="54"/>
        <v/>
      </c>
      <c r="Y145" s="292"/>
      <c r="Z145" s="363" t="str">
        <f t="shared" si="61"/>
        <v/>
      </c>
      <c r="AA145" s="347" t="str">
        <f t="shared" si="62"/>
        <v/>
      </c>
      <c r="AC145" s="363" t="str">
        <f t="shared" si="63"/>
        <v/>
      </c>
      <c r="AD145" s="280" t="str">
        <f t="shared" si="64"/>
        <v/>
      </c>
      <c r="AE145" s="280" t="str">
        <f t="shared" si="65"/>
        <v/>
      </c>
      <c r="AF145" s="280" t="str">
        <f t="shared" si="66"/>
        <v/>
      </c>
      <c r="AG145" s="347" t="str">
        <f t="shared" si="67"/>
        <v/>
      </c>
      <c r="AH145" s="359"/>
      <c r="AI145" s="367" t="str">
        <f t="shared" si="68"/>
        <v/>
      </c>
      <c r="AJ145" s="368" t="str">
        <f t="shared" si="69"/>
        <v/>
      </c>
      <c r="AK145" s="361"/>
      <c r="AL145" s="363" t="str">
        <f t="shared" si="70"/>
        <v/>
      </c>
      <c r="AM145" s="280" t="str">
        <f t="shared" si="71"/>
        <v/>
      </c>
      <c r="AN145" s="347" t="str">
        <f t="shared" si="76"/>
        <v/>
      </c>
      <c r="AO145" s="359"/>
      <c r="AP145" s="363" t="str">
        <f t="shared" si="72"/>
        <v/>
      </c>
      <c r="AQ145" s="300" t="str">
        <f t="shared" si="73"/>
        <v/>
      </c>
      <c r="AR145" s="309"/>
      <c r="AS145" s="285"/>
      <c r="AT145" s="285"/>
      <c r="AU145" s="285"/>
      <c r="AV145" s="285"/>
    </row>
    <row r="146" spans="1:48" ht="18" customHeight="1">
      <c r="A146" s="236"/>
      <c r="B146" s="278"/>
      <c r="C146" s="293"/>
      <c r="D146" s="293"/>
      <c r="E146" s="294"/>
      <c r="F146" s="294"/>
      <c r="G146" s="294"/>
      <c r="H146" s="295" t="str">
        <f t="shared" si="55"/>
        <v/>
      </c>
      <c r="I146" s="296" t="str">
        <f t="shared" si="56"/>
        <v/>
      </c>
      <c r="J146" s="297" t="str">
        <f t="shared" si="74"/>
        <v/>
      </c>
      <c r="K146" s="349"/>
      <c r="L146" s="322"/>
      <c r="M146" s="353" t="str">
        <f t="shared" si="57"/>
        <v/>
      </c>
      <c r="N146" s="298" t="str">
        <f t="shared" si="58"/>
        <v/>
      </c>
      <c r="O146" s="293"/>
      <c r="P146" s="279"/>
      <c r="Q146" s="279"/>
      <c r="R146" s="279"/>
      <c r="S146" s="299"/>
      <c r="T146" s="376" t="str">
        <f t="shared" si="75"/>
        <v/>
      </c>
      <c r="U146" s="372"/>
      <c r="V146" s="308" t="str">
        <f t="shared" si="59"/>
        <v/>
      </c>
      <c r="W146" s="280" t="str">
        <f t="shared" si="60"/>
        <v/>
      </c>
      <c r="X146" s="347" t="str">
        <f t="shared" si="54"/>
        <v/>
      </c>
      <c r="Y146" s="292"/>
      <c r="Z146" s="363" t="str">
        <f t="shared" si="61"/>
        <v/>
      </c>
      <c r="AA146" s="347" t="str">
        <f t="shared" si="62"/>
        <v/>
      </c>
      <c r="AC146" s="363" t="str">
        <f t="shared" si="63"/>
        <v/>
      </c>
      <c r="AD146" s="280" t="str">
        <f t="shared" si="64"/>
        <v/>
      </c>
      <c r="AE146" s="280" t="str">
        <f t="shared" si="65"/>
        <v/>
      </c>
      <c r="AF146" s="280" t="str">
        <f t="shared" si="66"/>
        <v/>
      </c>
      <c r="AG146" s="347" t="str">
        <f t="shared" si="67"/>
        <v/>
      </c>
      <c r="AH146" s="359"/>
      <c r="AI146" s="367" t="str">
        <f t="shared" si="68"/>
        <v/>
      </c>
      <c r="AJ146" s="368" t="str">
        <f t="shared" si="69"/>
        <v/>
      </c>
      <c r="AK146" s="361"/>
      <c r="AL146" s="363" t="str">
        <f t="shared" si="70"/>
        <v/>
      </c>
      <c r="AM146" s="280" t="str">
        <f t="shared" si="71"/>
        <v/>
      </c>
      <c r="AN146" s="347" t="str">
        <f t="shared" si="76"/>
        <v/>
      </c>
      <c r="AO146" s="359"/>
      <c r="AP146" s="363" t="str">
        <f t="shared" si="72"/>
        <v/>
      </c>
      <c r="AQ146" s="300" t="str">
        <f t="shared" si="73"/>
        <v/>
      </c>
      <c r="AR146" s="309"/>
      <c r="AS146" s="285"/>
      <c r="AT146" s="285"/>
      <c r="AU146" s="285"/>
      <c r="AV146" s="285"/>
    </row>
    <row r="147" spans="1:48" ht="18" customHeight="1">
      <c r="A147" s="236"/>
      <c r="B147" s="278"/>
      <c r="C147" s="293"/>
      <c r="D147" s="293"/>
      <c r="E147" s="294"/>
      <c r="F147" s="294"/>
      <c r="G147" s="294"/>
      <c r="H147" s="295" t="str">
        <f t="shared" si="55"/>
        <v/>
      </c>
      <c r="I147" s="296" t="str">
        <f t="shared" si="56"/>
        <v/>
      </c>
      <c r="J147" s="297" t="str">
        <f t="shared" si="74"/>
        <v/>
      </c>
      <c r="K147" s="349"/>
      <c r="L147" s="322"/>
      <c r="M147" s="353" t="str">
        <f t="shared" si="57"/>
        <v/>
      </c>
      <c r="N147" s="298" t="str">
        <f t="shared" si="58"/>
        <v/>
      </c>
      <c r="O147" s="293"/>
      <c r="P147" s="279"/>
      <c r="Q147" s="279"/>
      <c r="R147" s="279"/>
      <c r="S147" s="299"/>
      <c r="T147" s="376" t="str">
        <f t="shared" si="75"/>
        <v/>
      </c>
      <c r="U147" s="372"/>
      <c r="V147" s="308" t="str">
        <f t="shared" si="59"/>
        <v/>
      </c>
      <c r="W147" s="280" t="str">
        <f t="shared" si="60"/>
        <v/>
      </c>
      <c r="X147" s="347" t="str">
        <f t="shared" si="54"/>
        <v/>
      </c>
      <c r="Y147" s="292"/>
      <c r="Z147" s="363" t="str">
        <f t="shared" si="61"/>
        <v/>
      </c>
      <c r="AA147" s="347" t="str">
        <f t="shared" si="62"/>
        <v/>
      </c>
      <c r="AC147" s="363" t="str">
        <f t="shared" si="63"/>
        <v/>
      </c>
      <c r="AD147" s="280" t="str">
        <f t="shared" si="64"/>
        <v/>
      </c>
      <c r="AE147" s="280" t="str">
        <f t="shared" si="65"/>
        <v/>
      </c>
      <c r="AF147" s="280" t="str">
        <f t="shared" si="66"/>
        <v/>
      </c>
      <c r="AG147" s="347" t="str">
        <f t="shared" si="67"/>
        <v/>
      </c>
      <c r="AH147" s="359"/>
      <c r="AI147" s="367" t="str">
        <f t="shared" si="68"/>
        <v/>
      </c>
      <c r="AJ147" s="368" t="str">
        <f t="shared" si="69"/>
        <v/>
      </c>
      <c r="AK147" s="361"/>
      <c r="AL147" s="363" t="str">
        <f t="shared" si="70"/>
        <v/>
      </c>
      <c r="AM147" s="280" t="str">
        <f t="shared" si="71"/>
        <v/>
      </c>
      <c r="AN147" s="347" t="str">
        <f t="shared" si="76"/>
        <v/>
      </c>
      <c r="AO147" s="359"/>
      <c r="AP147" s="363" t="str">
        <f t="shared" si="72"/>
        <v/>
      </c>
      <c r="AQ147" s="300" t="str">
        <f t="shared" si="73"/>
        <v/>
      </c>
      <c r="AR147" s="309"/>
      <c r="AS147" s="285"/>
      <c r="AT147" s="285"/>
      <c r="AU147" s="285"/>
      <c r="AV147" s="285"/>
    </row>
    <row r="148" spans="1:48" ht="18" customHeight="1">
      <c r="A148" s="236"/>
      <c r="B148" s="278"/>
      <c r="C148" s="293"/>
      <c r="D148" s="293"/>
      <c r="E148" s="294"/>
      <c r="F148" s="294"/>
      <c r="G148" s="294"/>
      <c r="H148" s="295" t="str">
        <f t="shared" si="55"/>
        <v/>
      </c>
      <c r="I148" s="296" t="str">
        <f t="shared" si="56"/>
        <v/>
      </c>
      <c r="J148" s="297" t="str">
        <f t="shared" si="74"/>
        <v/>
      </c>
      <c r="K148" s="349"/>
      <c r="L148" s="322"/>
      <c r="M148" s="353" t="str">
        <f t="shared" si="57"/>
        <v/>
      </c>
      <c r="N148" s="298" t="str">
        <f t="shared" si="58"/>
        <v/>
      </c>
      <c r="O148" s="293"/>
      <c r="P148" s="279"/>
      <c r="Q148" s="279"/>
      <c r="R148" s="279"/>
      <c r="S148" s="299"/>
      <c r="T148" s="376" t="str">
        <f t="shared" si="75"/>
        <v/>
      </c>
      <c r="U148" s="372"/>
      <c r="V148" s="308" t="str">
        <f t="shared" si="59"/>
        <v/>
      </c>
      <c r="W148" s="280" t="str">
        <f t="shared" si="60"/>
        <v/>
      </c>
      <c r="X148" s="347" t="str">
        <f aca="true" t="shared" si="77" ref="X148:X211">IF(F148&gt;0,AP148+X147,"")</f>
        <v/>
      </c>
      <c r="Y148" s="292"/>
      <c r="Z148" s="363" t="str">
        <f t="shared" si="61"/>
        <v/>
      </c>
      <c r="AA148" s="347" t="str">
        <f t="shared" si="62"/>
        <v/>
      </c>
      <c r="AC148" s="363" t="str">
        <f t="shared" si="63"/>
        <v/>
      </c>
      <c r="AD148" s="280" t="str">
        <f t="shared" si="64"/>
        <v/>
      </c>
      <c r="AE148" s="280" t="str">
        <f t="shared" si="65"/>
        <v/>
      </c>
      <c r="AF148" s="280" t="str">
        <f t="shared" si="66"/>
        <v/>
      </c>
      <c r="AG148" s="347" t="str">
        <f t="shared" si="67"/>
        <v/>
      </c>
      <c r="AH148" s="359"/>
      <c r="AI148" s="367" t="str">
        <f t="shared" si="68"/>
        <v/>
      </c>
      <c r="AJ148" s="368" t="str">
        <f t="shared" si="69"/>
        <v/>
      </c>
      <c r="AK148" s="361"/>
      <c r="AL148" s="363" t="str">
        <f t="shared" si="70"/>
        <v/>
      </c>
      <c r="AM148" s="280" t="str">
        <f t="shared" si="71"/>
        <v/>
      </c>
      <c r="AN148" s="347" t="str">
        <f t="shared" si="76"/>
        <v/>
      </c>
      <c r="AO148" s="359"/>
      <c r="AP148" s="363" t="str">
        <f t="shared" si="72"/>
        <v/>
      </c>
      <c r="AQ148" s="300" t="str">
        <f t="shared" si="73"/>
        <v/>
      </c>
      <c r="AR148" s="309"/>
      <c r="AS148" s="285"/>
      <c r="AT148" s="285"/>
      <c r="AU148" s="285"/>
      <c r="AV148" s="285"/>
    </row>
    <row r="149" spans="1:48" ht="18" customHeight="1">
      <c r="A149" s="236"/>
      <c r="B149" s="278"/>
      <c r="C149" s="293"/>
      <c r="D149" s="293"/>
      <c r="E149" s="294"/>
      <c r="F149" s="294"/>
      <c r="G149" s="294"/>
      <c r="H149" s="295" t="str">
        <f t="shared" si="55"/>
        <v/>
      </c>
      <c r="I149" s="296" t="str">
        <f t="shared" si="56"/>
        <v/>
      </c>
      <c r="J149" s="297" t="str">
        <f t="shared" si="74"/>
        <v/>
      </c>
      <c r="K149" s="349"/>
      <c r="L149" s="322"/>
      <c r="M149" s="353" t="str">
        <f t="shared" si="57"/>
        <v/>
      </c>
      <c r="N149" s="298" t="str">
        <f t="shared" si="58"/>
        <v/>
      </c>
      <c r="O149" s="293"/>
      <c r="P149" s="279"/>
      <c r="Q149" s="279"/>
      <c r="R149" s="279"/>
      <c r="S149" s="299"/>
      <c r="T149" s="376" t="str">
        <f t="shared" si="75"/>
        <v/>
      </c>
      <c r="U149" s="372"/>
      <c r="V149" s="308" t="str">
        <f t="shared" si="59"/>
        <v/>
      </c>
      <c r="W149" s="280" t="str">
        <f t="shared" si="60"/>
        <v/>
      </c>
      <c r="X149" s="347" t="str">
        <f t="shared" si="77"/>
        <v/>
      </c>
      <c r="Y149" s="292"/>
      <c r="Z149" s="363" t="str">
        <f t="shared" si="61"/>
        <v/>
      </c>
      <c r="AA149" s="347" t="str">
        <f t="shared" si="62"/>
        <v/>
      </c>
      <c r="AC149" s="363" t="str">
        <f t="shared" si="63"/>
        <v/>
      </c>
      <c r="AD149" s="280" t="str">
        <f t="shared" si="64"/>
        <v/>
      </c>
      <c r="AE149" s="280" t="str">
        <f t="shared" si="65"/>
        <v/>
      </c>
      <c r="AF149" s="280" t="str">
        <f t="shared" si="66"/>
        <v/>
      </c>
      <c r="AG149" s="347" t="str">
        <f t="shared" si="67"/>
        <v/>
      </c>
      <c r="AH149" s="359"/>
      <c r="AI149" s="367" t="str">
        <f t="shared" si="68"/>
        <v/>
      </c>
      <c r="AJ149" s="368" t="str">
        <f t="shared" si="69"/>
        <v/>
      </c>
      <c r="AK149" s="361"/>
      <c r="AL149" s="363" t="str">
        <f t="shared" si="70"/>
        <v/>
      </c>
      <c r="AM149" s="280" t="str">
        <f t="shared" si="71"/>
        <v/>
      </c>
      <c r="AN149" s="347" t="str">
        <f t="shared" si="76"/>
        <v/>
      </c>
      <c r="AO149" s="359"/>
      <c r="AP149" s="363" t="str">
        <f t="shared" si="72"/>
        <v/>
      </c>
      <c r="AQ149" s="300" t="str">
        <f t="shared" si="73"/>
        <v/>
      </c>
      <c r="AR149" s="309"/>
      <c r="AS149" s="285"/>
      <c r="AT149" s="285"/>
      <c r="AU149" s="285"/>
      <c r="AV149" s="285"/>
    </row>
    <row r="150" spans="1:48" ht="18" customHeight="1">
      <c r="A150" s="236"/>
      <c r="B150" s="278"/>
      <c r="C150" s="293"/>
      <c r="D150" s="293"/>
      <c r="E150" s="294"/>
      <c r="F150" s="294"/>
      <c r="G150" s="294"/>
      <c r="H150" s="295" t="str">
        <f t="shared" si="55"/>
        <v/>
      </c>
      <c r="I150" s="296" t="str">
        <f t="shared" si="56"/>
        <v/>
      </c>
      <c r="J150" s="297" t="str">
        <f t="shared" si="74"/>
        <v/>
      </c>
      <c r="K150" s="349"/>
      <c r="L150" s="322"/>
      <c r="M150" s="353" t="str">
        <f t="shared" si="57"/>
        <v/>
      </c>
      <c r="N150" s="298" t="str">
        <f t="shared" si="58"/>
        <v/>
      </c>
      <c r="O150" s="293"/>
      <c r="P150" s="279"/>
      <c r="Q150" s="279"/>
      <c r="R150" s="279"/>
      <c r="S150" s="299"/>
      <c r="T150" s="376" t="str">
        <f t="shared" si="75"/>
        <v/>
      </c>
      <c r="U150" s="372"/>
      <c r="V150" s="308" t="str">
        <f t="shared" si="59"/>
        <v/>
      </c>
      <c r="W150" s="280" t="str">
        <f t="shared" si="60"/>
        <v/>
      </c>
      <c r="X150" s="347" t="str">
        <f t="shared" si="77"/>
        <v/>
      </c>
      <c r="Y150" s="292"/>
      <c r="Z150" s="363" t="str">
        <f t="shared" si="61"/>
        <v/>
      </c>
      <c r="AA150" s="347" t="str">
        <f t="shared" si="62"/>
        <v/>
      </c>
      <c r="AC150" s="363" t="str">
        <f t="shared" si="63"/>
        <v/>
      </c>
      <c r="AD150" s="280" t="str">
        <f t="shared" si="64"/>
        <v/>
      </c>
      <c r="AE150" s="280" t="str">
        <f t="shared" si="65"/>
        <v/>
      </c>
      <c r="AF150" s="280" t="str">
        <f t="shared" si="66"/>
        <v/>
      </c>
      <c r="AG150" s="347" t="str">
        <f t="shared" si="67"/>
        <v/>
      </c>
      <c r="AH150" s="359"/>
      <c r="AI150" s="367" t="str">
        <f t="shared" si="68"/>
        <v/>
      </c>
      <c r="AJ150" s="368" t="str">
        <f t="shared" si="69"/>
        <v/>
      </c>
      <c r="AK150" s="361"/>
      <c r="AL150" s="363" t="str">
        <f t="shared" si="70"/>
        <v/>
      </c>
      <c r="AM150" s="280" t="str">
        <f t="shared" si="71"/>
        <v/>
      </c>
      <c r="AN150" s="347" t="str">
        <f t="shared" si="76"/>
        <v/>
      </c>
      <c r="AO150" s="359"/>
      <c r="AP150" s="363" t="str">
        <f t="shared" si="72"/>
        <v/>
      </c>
      <c r="AQ150" s="300" t="str">
        <f t="shared" si="73"/>
        <v/>
      </c>
      <c r="AR150" s="309"/>
      <c r="AS150" s="285"/>
      <c r="AT150" s="285"/>
      <c r="AU150" s="285"/>
      <c r="AV150" s="285"/>
    </row>
    <row r="151" spans="1:48" ht="18" customHeight="1">
      <c r="A151" s="236"/>
      <c r="B151" s="278"/>
      <c r="C151" s="293"/>
      <c r="D151" s="293"/>
      <c r="E151" s="294"/>
      <c r="F151" s="294"/>
      <c r="G151" s="294"/>
      <c r="H151" s="295" t="str">
        <f t="shared" si="55"/>
        <v/>
      </c>
      <c r="I151" s="296" t="str">
        <f t="shared" si="56"/>
        <v/>
      </c>
      <c r="J151" s="297" t="str">
        <f t="shared" si="74"/>
        <v/>
      </c>
      <c r="K151" s="349"/>
      <c r="L151" s="322"/>
      <c r="M151" s="353" t="str">
        <f t="shared" si="57"/>
        <v/>
      </c>
      <c r="N151" s="298" t="str">
        <f t="shared" si="58"/>
        <v/>
      </c>
      <c r="O151" s="293"/>
      <c r="P151" s="279"/>
      <c r="Q151" s="279"/>
      <c r="R151" s="279"/>
      <c r="S151" s="299"/>
      <c r="T151" s="376" t="str">
        <f t="shared" si="75"/>
        <v/>
      </c>
      <c r="U151" s="372"/>
      <c r="V151" s="308" t="str">
        <f t="shared" si="59"/>
        <v/>
      </c>
      <c r="W151" s="280" t="str">
        <f t="shared" si="60"/>
        <v/>
      </c>
      <c r="X151" s="347" t="str">
        <f t="shared" si="77"/>
        <v/>
      </c>
      <c r="Y151" s="292"/>
      <c r="Z151" s="363" t="str">
        <f t="shared" si="61"/>
        <v/>
      </c>
      <c r="AA151" s="347" t="str">
        <f t="shared" si="62"/>
        <v/>
      </c>
      <c r="AC151" s="363" t="str">
        <f t="shared" si="63"/>
        <v/>
      </c>
      <c r="AD151" s="280" t="str">
        <f t="shared" si="64"/>
        <v/>
      </c>
      <c r="AE151" s="280" t="str">
        <f t="shared" si="65"/>
        <v/>
      </c>
      <c r="AF151" s="280" t="str">
        <f t="shared" si="66"/>
        <v/>
      </c>
      <c r="AG151" s="347" t="str">
        <f t="shared" si="67"/>
        <v/>
      </c>
      <c r="AH151" s="359"/>
      <c r="AI151" s="367" t="str">
        <f t="shared" si="68"/>
        <v/>
      </c>
      <c r="AJ151" s="368" t="str">
        <f t="shared" si="69"/>
        <v/>
      </c>
      <c r="AK151" s="361"/>
      <c r="AL151" s="363" t="str">
        <f t="shared" si="70"/>
        <v/>
      </c>
      <c r="AM151" s="280" t="str">
        <f t="shared" si="71"/>
        <v/>
      </c>
      <c r="AN151" s="347" t="str">
        <f t="shared" si="76"/>
        <v/>
      </c>
      <c r="AO151" s="359"/>
      <c r="AP151" s="363" t="str">
        <f t="shared" si="72"/>
        <v/>
      </c>
      <c r="AQ151" s="300" t="str">
        <f t="shared" si="73"/>
        <v/>
      </c>
      <c r="AR151" s="309"/>
      <c r="AS151" s="285"/>
      <c r="AT151" s="285"/>
      <c r="AU151" s="285"/>
      <c r="AV151" s="285"/>
    </row>
    <row r="152" spans="1:48" ht="18" customHeight="1">
      <c r="A152" s="236"/>
      <c r="B152" s="278"/>
      <c r="C152" s="293"/>
      <c r="D152" s="293"/>
      <c r="E152" s="294"/>
      <c r="F152" s="294"/>
      <c r="G152" s="294"/>
      <c r="H152" s="295" t="str">
        <f t="shared" si="55"/>
        <v/>
      </c>
      <c r="I152" s="296" t="str">
        <f t="shared" si="56"/>
        <v/>
      </c>
      <c r="J152" s="297" t="str">
        <f t="shared" si="74"/>
        <v/>
      </c>
      <c r="K152" s="349"/>
      <c r="L152" s="322"/>
      <c r="M152" s="353" t="str">
        <f t="shared" si="57"/>
        <v/>
      </c>
      <c r="N152" s="298" t="str">
        <f t="shared" si="58"/>
        <v/>
      </c>
      <c r="O152" s="293"/>
      <c r="P152" s="279"/>
      <c r="Q152" s="279"/>
      <c r="R152" s="279"/>
      <c r="S152" s="299"/>
      <c r="T152" s="376" t="str">
        <f t="shared" si="75"/>
        <v/>
      </c>
      <c r="U152" s="372"/>
      <c r="V152" s="308" t="str">
        <f t="shared" si="59"/>
        <v/>
      </c>
      <c r="W152" s="280" t="str">
        <f t="shared" si="60"/>
        <v/>
      </c>
      <c r="X152" s="347" t="str">
        <f t="shared" si="77"/>
        <v/>
      </c>
      <c r="Y152" s="292"/>
      <c r="Z152" s="363" t="str">
        <f t="shared" si="61"/>
        <v/>
      </c>
      <c r="AA152" s="347" t="str">
        <f t="shared" si="62"/>
        <v/>
      </c>
      <c r="AC152" s="363" t="str">
        <f t="shared" si="63"/>
        <v/>
      </c>
      <c r="AD152" s="280" t="str">
        <f t="shared" si="64"/>
        <v/>
      </c>
      <c r="AE152" s="280" t="str">
        <f t="shared" si="65"/>
        <v/>
      </c>
      <c r="AF152" s="280" t="str">
        <f t="shared" si="66"/>
        <v/>
      </c>
      <c r="AG152" s="347" t="str">
        <f t="shared" si="67"/>
        <v/>
      </c>
      <c r="AH152" s="359"/>
      <c r="AI152" s="367" t="str">
        <f t="shared" si="68"/>
        <v/>
      </c>
      <c r="AJ152" s="368" t="str">
        <f t="shared" si="69"/>
        <v/>
      </c>
      <c r="AK152" s="361"/>
      <c r="AL152" s="363" t="str">
        <f t="shared" si="70"/>
        <v/>
      </c>
      <c r="AM152" s="280" t="str">
        <f t="shared" si="71"/>
        <v/>
      </c>
      <c r="AN152" s="347" t="str">
        <f t="shared" si="76"/>
        <v/>
      </c>
      <c r="AO152" s="359"/>
      <c r="AP152" s="363" t="str">
        <f t="shared" si="72"/>
        <v/>
      </c>
      <c r="AQ152" s="300" t="str">
        <f t="shared" si="73"/>
        <v/>
      </c>
      <c r="AR152" s="309"/>
      <c r="AS152" s="285"/>
      <c r="AT152" s="285"/>
      <c r="AU152" s="285"/>
      <c r="AV152" s="285"/>
    </row>
    <row r="153" spans="1:48" ht="18" customHeight="1">
      <c r="A153" s="236"/>
      <c r="B153" s="278"/>
      <c r="C153" s="293"/>
      <c r="D153" s="293"/>
      <c r="E153" s="294"/>
      <c r="F153" s="294"/>
      <c r="G153" s="294"/>
      <c r="H153" s="295" t="str">
        <f t="shared" si="55"/>
        <v/>
      </c>
      <c r="I153" s="296" t="str">
        <f t="shared" si="56"/>
        <v/>
      </c>
      <c r="J153" s="297" t="str">
        <f t="shared" si="74"/>
        <v/>
      </c>
      <c r="K153" s="349"/>
      <c r="L153" s="322"/>
      <c r="M153" s="353" t="str">
        <f t="shared" si="57"/>
        <v/>
      </c>
      <c r="N153" s="298" t="str">
        <f t="shared" si="58"/>
        <v/>
      </c>
      <c r="O153" s="293"/>
      <c r="P153" s="279"/>
      <c r="Q153" s="279"/>
      <c r="R153" s="279"/>
      <c r="S153" s="299"/>
      <c r="T153" s="376" t="str">
        <f t="shared" si="75"/>
        <v/>
      </c>
      <c r="U153" s="372"/>
      <c r="V153" s="308" t="str">
        <f t="shared" si="59"/>
        <v/>
      </c>
      <c r="W153" s="280" t="str">
        <f t="shared" si="60"/>
        <v/>
      </c>
      <c r="X153" s="347" t="str">
        <f t="shared" si="77"/>
        <v/>
      </c>
      <c r="Y153" s="292"/>
      <c r="Z153" s="363" t="str">
        <f t="shared" si="61"/>
        <v/>
      </c>
      <c r="AA153" s="347" t="str">
        <f t="shared" si="62"/>
        <v/>
      </c>
      <c r="AC153" s="363" t="str">
        <f t="shared" si="63"/>
        <v/>
      </c>
      <c r="AD153" s="280" t="str">
        <f t="shared" si="64"/>
        <v/>
      </c>
      <c r="AE153" s="280" t="str">
        <f t="shared" si="65"/>
        <v/>
      </c>
      <c r="AF153" s="280" t="str">
        <f t="shared" si="66"/>
        <v/>
      </c>
      <c r="AG153" s="347" t="str">
        <f t="shared" si="67"/>
        <v/>
      </c>
      <c r="AH153" s="359"/>
      <c r="AI153" s="367" t="str">
        <f t="shared" si="68"/>
        <v/>
      </c>
      <c r="AJ153" s="368" t="str">
        <f t="shared" si="69"/>
        <v/>
      </c>
      <c r="AK153" s="361"/>
      <c r="AL153" s="363" t="str">
        <f t="shared" si="70"/>
        <v/>
      </c>
      <c r="AM153" s="280" t="str">
        <f t="shared" si="71"/>
        <v/>
      </c>
      <c r="AN153" s="347" t="str">
        <f t="shared" si="76"/>
        <v/>
      </c>
      <c r="AO153" s="359"/>
      <c r="AP153" s="363" t="str">
        <f t="shared" si="72"/>
        <v/>
      </c>
      <c r="AQ153" s="300" t="str">
        <f t="shared" si="73"/>
        <v/>
      </c>
      <c r="AR153" s="309"/>
      <c r="AS153" s="285"/>
      <c r="AT153" s="285"/>
      <c r="AU153" s="285"/>
      <c r="AV153" s="285"/>
    </row>
    <row r="154" spans="1:48" ht="18" customHeight="1">
      <c r="A154" s="236"/>
      <c r="B154" s="278"/>
      <c r="C154" s="293"/>
      <c r="D154" s="293"/>
      <c r="E154" s="294"/>
      <c r="F154" s="294"/>
      <c r="G154" s="294"/>
      <c r="H154" s="295" t="str">
        <f t="shared" si="55"/>
        <v/>
      </c>
      <c r="I154" s="296" t="str">
        <f t="shared" si="56"/>
        <v/>
      </c>
      <c r="J154" s="297" t="str">
        <f t="shared" si="74"/>
        <v/>
      </c>
      <c r="K154" s="349"/>
      <c r="L154" s="322"/>
      <c r="M154" s="353" t="str">
        <f t="shared" si="57"/>
        <v/>
      </c>
      <c r="N154" s="298" t="str">
        <f t="shared" si="58"/>
        <v/>
      </c>
      <c r="O154" s="293"/>
      <c r="P154" s="279"/>
      <c r="Q154" s="279"/>
      <c r="R154" s="279"/>
      <c r="S154" s="299"/>
      <c r="T154" s="376" t="str">
        <f t="shared" si="75"/>
        <v/>
      </c>
      <c r="U154" s="372"/>
      <c r="V154" s="308" t="str">
        <f t="shared" si="59"/>
        <v/>
      </c>
      <c r="W154" s="280" t="str">
        <f t="shared" si="60"/>
        <v/>
      </c>
      <c r="X154" s="347" t="str">
        <f t="shared" si="77"/>
        <v/>
      </c>
      <c r="Y154" s="292"/>
      <c r="Z154" s="363" t="str">
        <f t="shared" si="61"/>
        <v/>
      </c>
      <c r="AA154" s="347" t="str">
        <f t="shared" si="62"/>
        <v/>
      </c>
      <c r="AC154" s="363" t="str">
        <f t="shared" si="63"/>
        <v/>
      </c>
      <c r="AD154" s="280" t="str">
        <f t="shared" si="64"/>
        <v/>
      </c>
      <c r="AE154" s="280" t="str">
        <f t="shared" si="65"/>
        <v/>
      </c>
      <c r="AF154" s="280" t="str">
        <f t="shared" si="66"/>
        <v/>
      </c>
      <c r="AG154" s="347" t="str">
        <f t="shared" si="67"/>
        <v/>
      </c>
      <c r="AH154" s="359"/>
      <c r="AI154" s="367" t="str">
        <f t="shared" si="68"/>
        <v/>
      </c>
      <c r="AJ154" s="368" t="str">
        <f t="shared" si="69"/>
        <v/>
      </c>
      <c r="AK154" s="361"/>
      <c r="AL154" s="363" t="str">
        <f t="shared" si="70"/>
        <v/>
      </c>
      <c r="AM154" s="280" t="str">
        <f t="shared" si="71"/>
        <v/>
      </c>
      <c r="AN154" s="347" t="str">
        <f t="shared" si="76"/>
        <v/>
      </c>
      <c r="AO154" s="359"/>
      <c r="AP154" s="363" t="str">
        <f t="shared" si="72"/>
        <v/>
      </c>
      <c r="AQ154" s="300" t="str">
        <f t="shared" si="73"/>
        <v/>
      </c>
      <c r="AR154" s="309"/>
      <c r="AS154" s="285"/>
      <c r="AT154" s="285"/>
      <c r="AU154" s="285"/>
      <c r="AV154" s="285"/>
    </row>
    <row r="155" spans="1:48" ht="18" customHeight="1">
      <c r="A155" s="236"/>
      <c r="B155" s="278"/>
      <c r="C155" s="293"/>
      <c r="D155" s="293"/>
      <c r="E155" s="294"/>
      <c r="F155" s="294"/>
      <c r="G155" s="294"/>
      <c r="H155" s="295" t="str">
        <f t="shared" si="55"/>
        <v/>
      </c>
      <c r="I155" s="296" t="str">
        <f t="shared" si="56"/>
        <v/>
      </c>
      <c r="J155" s="297" t="str">
        <f t="shared" si="74"/>
        <v/>
      </c>
      <c r="K155" s="349"/>
      <c r="L155" s="322"/>
      <c r="M155" s="353" t="str">
        <f t="shared" si="57"/>
        <v/>
      </c>
      <c r="N155" s="298" t="str">
        <f t="shared" si="58"/>
        <v/>
      </c>
      <c r="O155" s="293"/>
      <c r="P155" s="279"/>
      <c r="Q155" s="279"/>
      <c r="R155" s="279"/>
      <c r="S155" s="299"/>
      <c r="T155" s="376" t="str">
        <f t="shared" si="75"/>
        <v/>
      </c>
      <c r="U155" s="372"/>
      <c r="V155" s="308" t="str">
        <f t="shared" si="59"/>
        <v/>
      </c>
      <c r="W155" s="280" t="str">
        <f t="shared" si="60"/>
        <v/>
      </c>
      <c r="X155" s="347" t="str">
        <f t="shared" si="77"/>
        <v/>
      </c>
      <c r="Y155" s="292"/>
      <c r="Z155" s="363" t="str">
        <f t="shared" si="61"/>
        <v/>
      </c>
      <c r="AA155" s="347" t="str">
        <f t="shared" si="62"/>
        <v/>
      </c>
      <c r="AC155" s="363" t="str">
        <f t="shared" si="63"/>
        <v/>
      </c>
      <c r="AD155" s="280" t="str">
        <f t="shared" si="64"/>
        <v/>
      </c>
      <c r="AE155" s="280" t="str">
        <f t="shared" si="65"/>
        <v/>
      </c>
      <c r="AF155" s="280" t="str">
        <f t="shared" si="66"/>
        <v/>
      </c>
      <c r="AG155" s="347" t="str">
        <f t="shared" si="67"/>
        <v/>
      </c>
      <c r="AH155" s="359"/>
      <c r="AI155" s="367" t="str">
        <f t="shared" si="68"/>
        <v/>
      </c>
      <c r="AJ155" s="368" t="str">
        <f t="shared" si="69"/>
        <v/>
      </c>
      <c r="AK155" s="361"/>
      <c r="AL155" s="363" t="str">
        <f t="shared" si="70"/>
        <v/>
      </c>
      <c r="AM155" s="280" t="str">
        <f t="shared" si="71"/>
        <v/>
      </c>
      <c r="AN155" s="347" t="str">
        <f t="shared" si="76"/>
        <v/>
      </c>
      <c r="AO155" s="359"/>
      <c r="AP155" s="363" t="str">
        <f t="shared" si="72"/>
        <v/>
      </c>
      <c r="AQ155" s="300" t="str">
        <f t="shared" si="73"/>
        <v/>
      </c>
      <c r="AR155" s="309"/>
      <c r="AS155" s="285"/>
      <c r="AT155" s="285"/>
      <c r="AU155" s="285"/>
      <c r="AV155" s="285"/>
    </row>
    <row r="156" spans="1:48" ht="18" customHeight="1">
      <c r="A156" s="236"/>
      <c r="B156" s="278"/>
      <c r="C156" s="293"/>
      <c r="D156" s="293"/>
      <c r="E156" s="294"/>
      <c r="F156" s="294"/>
      <c r="G156" s="294"/>
      <c r="H156" s="295" t="str">
        <f t="shared" si="55"/>
        <v/>
      </c>
      <c r="I156" s="296" t="str">
        <f t="shared" si="56"/>
        <v/>
      </c>
      <c r="J156" s="297" t="str">
        <f t="shared" si="74"/>
        <v/>
      </c>
      <c r="K156" s="349"/>
      <c r="L156" s="322"/>
      <c r="M156" s="353" t="str">
        <f t="shared" si="57"/>
        <v/>
      </c>
      <c r="N156" s="298" t="str">
        <f t="shared" si="58"/>
        <v/>
      </c>
      <c r="O156" s="293"/>
      <c r="P156" s="279"/>
      <c r="Q156" s="279"/>
      <c r="R156" s="279"/>
      <c r="S156" s="299"/>
      <c r="T156" s="376" t="str">
        <f t="shared" si="75"/>
        <v/>
      </c>
      <c r="U156" s="372"/>
      <c r="V156" s="308" t="str">
        <f t="shared" si="59"/>
        <v/>
      </c>
      <c r="W156" s="280" t="str">
        <f t="shared" si="60"/>
        <v/>
      </c>
      <c r="X156" s="347" t="str">
        <f t="shared" si="77"/>
        <v/>
      </c>
      <c r="Y156" s="292"/>
      <c r="Z156" s="363" t="str">
        <f t="shared" si="61"/>
        <v/>
      </c>
      <c r="AA156" s="347" t="str">
        <f t="shared" si="62"/>
        <v/>
      </c>
      <c r="AC156" s="363" t="str">
        <f t="shared" si="63"/>
        <v/>
      </c>
      <c r="AD156" s="280" t="str">
        <f t="shared" si="64"/>
        <v/>
      </c>
      <c r="AE156" s="280" t="str">
        <f t="shared" si="65"/>
        <v/>
      </c>
      <c r="AF156" s="280" t="str">
        <f t="shared" si="66"/>
        <v/>
      </c>
      <c r="AG156" s="347" t="str">
        <f t="shared" si="67"/>
        <v/>
      </c>
      <c r="AH156" s="359"/>
      <c r="AI156" s="367" t="str">
        <f t="shared" si="68"/>
        <v/>
      </c>
      <c r="AJ156" s="368" t="str">
        <f t="shared" si="69"/>
        <v/>
      </c>
      <c r="AK156" s="361"/>
      <c r="AL156" s="363" t="str">
        <f t="shared" si="70"/>
        <v/>
      </c>
      <c r="AM156" s="280" t="str">
        <f t="shared" si="71"/>
        <v/>
      </c>
      <c r="AN156" s="347" t="str">
        <f t="shared" si="76"/>
        <v/>
      </c>
      <c r="AO156" s="359"/>
      <c r="AP156" s="363" t="str">
        <f t="shared" si="72"/>
        <v/>
      </c>
      <c r="AQ156" s="300" t="str">
        <f t="shared" si="73"/>
        <v/>
      </c>
      <c r="AR156" s="309"/>
      <c r="AS156" s="285"/>
      <c r="AT156" s="285"/>
      <c r="AU156" s="285"/>
      <c r="AV156" s="285"/>
    </row>
    <row r="157" spans="1:48" ht="18" customHeight="1">
      <c r="A157" s="236"/>
      <c r="B157" s="278"/>
      <c r="C157" s="293"/>
      <c r="D157" s="293"/>
      <c r="E157" s="294"/>
      <c r="F157" s="294"/>
      <c r="G157" s="294"/>
      <c r="H157" s="295" t="str">
        <f t="shared" si="55"/>
        <v/>
      </c>
      <c r="I157" s="296" t="str">
        <f t="shared" si="56"/>
        <v/>
      </c>
      <c r="J157" s="297" t="str">
        <f t="shared" si="74"/>
        <v/>
      </c>
      <c r="K157" s="349"/>
      <c r="L157" s="322"/>
      <c r="M157" s="353" t="str">
        <f t="shared" si="57"/>
        <v/>
      </c>
      <c r="N157" s="298" t="str">
        <f t="shared" si="58"/>
        <v/>
      </c>
      <c r="O157" s="293"/>
      <c r="P157" s="279"/>
      <c r="Q157" s="279"/>
      <c r="R157" s="279"/>
      <c r="S157" s="299"/>
      <c r="T157" s="376" t="str">
        <f t="shared" si="75"/>
        <v/>
      </c>
      <c r="U157" s="372"/>
      <c r="V157" s="308" t="str">
        <f t="shared" si="59"/>
        <v/>
      </c>
      <c r="W157" s="280" t="str">
        <f t="shared" si="60"/>
        <v/>
      </c>
      <c r="X157" s="347" t="str">
        <f t="shared" si="77"/>
        <v/>
      </c>
      <c r="Y157" s="292"/>
      <c r="Z157" s="363" t="str">
        <f t="shared" si="61"/>
        <v/>
      </c>
      <c r="AA157" s="347" t="str">
        <f t="shared" si="62"/>
        <v/>
      </c>
      <c r="AC157" s="363" t="str">
        <f t="shared" si="63"/>
        <v/>
      </c>
      <c r="AD157" s="280" t="str">
        <f t="shared" si="64"/>
        <v/>
      </c>
      <c r="AE157" s="280" t="str">
        <f t="shared" si="65"/>
        <v/>
      </c>
      <c r="AF157" s="280" t="str">
        <f t="shared" si="66"/>
        <v/>
      </c>
      <c r="AG157" s="347" t="str">
        <f t="shared" si="67"/>
        <v/>
      </c>
      <c r="AH157" s="359"/>
      <c r="AI157" s="367" t="str">
        <f t="shared" si="68"/>
        <v/>
      </c>
      <c r="AJ157" s="368" t="str">
        <f t="shared" si="69"/>
        <v/>
      </c>
      <c r="AK157" s="361"/>
      <c r="AL157" s="363" t="str">
        <f t="shared" si="70"/>
        <v/>
      </c>
      <c r="AM157" s="280" t="str">
        <f t="shared" si="71"/>
        <v/>
      </c>
      <c r="AN157" s="347" t="str">
        <f t="shared" si="76"/>
        <v/>
      </c>
      <c r="AO157" s="359"/>
      <c r="AP157" s="363" t="str">
        <f t="shared" si="72"/>
        <v/>
      </c>
      <c r="AQ157" s="300" t="str">
        <f t="shared" si="73"/>
        <v/>
      </c>
      <c r="AR157" s="309"/>
      <c r="AS157" s="285"/>
      <c r="AT157" s="285"/>
      <c r="AU157" s="285"/>
      <c r="AV157" s="285"/>
    </row>
    <row r="158" spans="1:48" ht="18" customHeight="1">
      <c r="A158" s="236"/>
      <c r="B158" s="278"/>
      <c r="C158" s="293"/>
      <c r="D158" s="293"/>
      <c r="E158" s="294"/>
      <c r="F158" s="294"/>
      <c r="G158" s="294"/>
      <c r="H158" s="295" t="str">
        <f t="shared" si="55"/>
        <v/>
      </c>
      <c r="I158" s="296" t="str">
        <f t="shared" si="56"/>
        <v/>
      </c>
      <c r="J158" s="297" t="str">
        <f t="shared" si="74"/>
        <v/>
      </c>
      <c r="K158" s="349"/>
      <c r="L158" s="322"/>
      <c r="M158" s="353" t="str">
        <f t="shared" si="57"/>
        <v/>
      </c>
      <c r="N158" s="298" t="str">
        <f t="shared" si="58"/>
        <v/>
      </c>
      <c r="O158" s="293"/>
      <c r="P158" s="279"/>
      <c r="Q158" s="279"/>
      <c r="R158" s="279"/>
      <c r="S158" s="299"/>
      <c r="T158" s="376" t="str">
        <f t="shared" si="75"/>
        <v/>
      </c>
      <c r="U158" s="372"/>
      <c r="V158" s="308" t="str">
        <f t="shared" si="59"/>
        <v/>
      </c>
      <c r="W158" s="280" t="str">
        <f t="shared" si="60"/>
        <v/>
      </c>
      <c r="X158" s="347" t="str">
        <f t="shared" si="77"/>
        <v/>
      </c>
      <c r="Y158" s="292"/>
      <c r="Z158" s="363" t="str">
        <f t="shared" si="61"/>
        <v/>
      </c>
      <c r="AA158" s="347" t="str">
        <f t="shared" si="62"/>
        <v/>
      </c>
      <c r="AC158" s="363" t="str">
        <f t="shared" si="63"/>
        <v/>
      </c>
      <c r="AD158" s="280" t="str">
        <f t="shared" si="64"/>
        <v/>
      </c>
      <c r="AE158" s="280" t="str">
        <f t="shared" si="65"/>
        <v/>
      </c>
      <c r="AF158" s="280" t="str">
        <f t="shared" si="66"/>
        <v/>
      </c>
      <c r="AG158" s="347" t="str">
        <f t="shared" si="67"/>
        <v/>
      </c>
      <c r="AH158" s="359"/>
      <c r="AI158" s="367" t="str">
        <f t="shared" si="68"/>
        <v/>
      </c>
      <c r="AJ158" s="368" t="str">
        <f t="shared" si="69"/>
        <v/>
      </c>
      <c r="AK158" s="361"/>
      <c r="AL158" s="363" t="str">
        <f t="shared" si="70"/>
        <v/>
      </c>
      <c r="AM158" s="280" t="str">
        <f t="shared" si="71"/>
        <v/>
      </c>
      <c r="AN158" s="347" t="str">
        <f t="shared" si="76"/>
        <v/>
      </c>
      <c r="AO158" s="359"/>
      <c r="AP158" s="363" t="str">
        <f t="shared" si="72"/>
        <v/>
      </c>
      <c r="AQ158" s="300" t="str">
        <f t="shared" si="73"/>
        <v/>
      </c>
      <c r="AR158" s="309"/>
      <c r="AS158" s="285"/>
      <c r="AT158" s="285"/>
      <c r="AU158" s="285"/>
      <c r="AV158" s="285"/>
    </row>
    <row r="159" spans="1:48" ht="18" customHeight="1">
      <c r="A159" s="236"/>
      <c r="B159" s="278"/>
      <c r="C159" s="293"/>
      <c r="D159" s="293"/>
      <c r="E159" s="294"/>
      <c r="F159" s="294"/>
      <c r="G159" s="294"/>
      <c r="H159" s="295" t="str">
        <f t="shared" si="55"/>
        <v/>
      </c>
      <c r="I159" s="296" t="str">
        <f t="shared" si="56"/>
        <v/>
      </c>
      <c r="J159" s="297" t="str">
        <f t="shared" si="74"/>
        <v/>
      </c>
      <c r="K159" s="349"/>
      <c r="L159" s="322"/>
      <c r="M159" s="353" t="str">
        <f t="shared" si="57"/>
        <v/>
      </c>
      <c r="N159" s="298" t="str">
        <f t="shared" si="58"/>
        <v/>
      </c>
      <c r="O159" s="293"/>
      <c r="P159" s="279"/>
      <c r="Q159" s="279"/>
      <c r="R159" s="279"/>
      <c r="S159" s="299"/>
      <c r="T159" s="376" t="str">
        <f t="shared" si="75"/>
        <v/>
      </c>
      <c r="U159" s="372"/>
      <c r="V159" s="308" t="str">
        <f t="shared" si="59"/>
        <v/>
      </c>
      <c r="W159" s="280" t="str">
        <f t="shared" si="60"/>
        <v/>
      </c>
      <c r="X159" s="347" t="str">
        <f t="shared" si="77"/>
        <v/>
      </c>
      <c r="Y159" s="292"/>
      <c r="Z159" s="363" t="str">
        <f t="shared" si="61"/>
        <v/>
      </c>
      <c r="AA159" s="347" t="str">
        <f t="shared" si="62"/>
        <v/>
      </c>
      <c r="AC159" s="363" t="str">
        <f t="shared" si="63"/>
        <v/>
      </c>
      <c r="AD159" s="280" t="str">
        <f t="shared" si="64"/>
        <v/>
      </c>
      <c r="AE159" s="280" t="str">
        <f t="shared" si="65"/>
        <v/>
      </c>
      <c r="AF159" s="280" t="str">
        <f t="shared" si="66"/>
        <v/>
      </c>
      <c r="AG159" s="347" t="str">
        <f t="shared" si="67"/>
        <v/>
      </c>
      <c r="AH159" s="359"/>
      <c r="AI159" s="367" t="str">
        <f t="shared" si="68"/>
        <v/>
      </c>
      <c r="AJ159" s="368" t="str">
        <f t="shared" si="69"/>
        <v/>
      </c>
      <c r="AK159" s="361"/>
      <c r="AL159" s="363" t="str">
        <f t="shared" si="70"/>
        <v/>
      </c>
      <c r="AM159" s="280" t="str">
        <f t="shared" si="71"/>
        <v/>
      </c>
      <c r="AN159" s="347" t="str">
        <f t="shared" si="76"/>
        <v/>
      </c>
      <c r="AO159" s="359"/>
      <c r="AP159" s="363" t="str">
        <f t="shared" si="72"/>
        <v/>
      </c>
      <c r="AQ159" s="300" t="str">
        <f t="shared" si="73"/>
        <v/>
      </c>
      <c r="AR159" s="309"/>
      <c r="AS159" s="285"/>
      <c r="AT159" s="285"/>
      <c r="AU159" s="285"/>
      <c r="AV159" s="285"/>
    </row>
    <row r="160" spans="1:48" ht="18" customHeight="1">
      <c r="A160" s="236"/>
      <c r="B160" s="278"/>
      <c r="C160" s="293"/>
      <c r="D160" s="293"/>
      <c r="E160" s="294"/>
      <c r="F160" s="294"/>
      <c r="G160" s="294"/>
      <c r="H160" s="295" t="str">
        <f t="shared" si="55"/>
        <v/>
      </c>
      <c r="I160" s="296" t="str">
        <f t="shared" si="56"/>
        <v/>
      </c>
      <c r="J160" s="297" t="str">
        <f t="shared" si="74"/>
        <v/>
      </c>
      <c r="K160" s="349"/>
      <c r="L160" s="322"/>
      <c r="M160" s="353" t="str">
        <f t="shared" si="57"/>
        <v/>
      </c>
      <c r="N160" s="298" t="str">
        <f t="shared" si="58"/>
        <v/>
      </c>
      <c r="O160" s="293"/>
      <c r="P160" s="279"/>
      <c r="Q160" s="279"/>
      <c r="R160" s="279"/>
      <c r="S160" s="299"/>
      <c r="T160" s="376" t="str">
        <f t="shared" si="75"/>
        <v/>
      </c>
      <c r="U160" s="372"/>
      <c r="V160" s="308" t="str">
        <f t="shared" si="59"/>
        <v/>
      </c>
      <c r="W160" s="280" t="str">
        <f t="shared" si="60"/>
        <v/>
      </c>
      <c r="X160" s="347" t="str">
        <f t="shared" si="77"/>
        <v/>
      </c>
      <c r="Y160" s="292"/>
      <c r="Z160" s="363" t="str">
        <f t="shared" si="61"/>
        <v/>
      </c>
      <c r="AA160" s="347" t="str">
        <f t="shared" si="62"/>
        <v/>
      </c>
      <c r="AC160" s="363" t="str">
        <f t="shared" si="63"/>
        <v/>
      </c>
      <c r="AD160" s="280" t="str">
        <f t="shared" si="64"/>
        <v/>
      </c>
      <c r="AE160" s="280" t="str">
        <f t="shared" si="65"/>
        <v/>
      </c>
      <c r="AF160" s="280" t="str">
        <f t="shared" si="66"/>
        <v/>
      </c>
      <c r="AG160" s="347" t="str">
        <f t="shared" si="67"/>
        <v/>
      </c>
      <c r="AH160" s="359"/>
      <c r="AI160" s="367" t="str">
        <f t="shared" si="68"/>
        <v/>
      </c>
      <c r="AJ160" s="368" t="str">
        <f t="shared" si="69"/>
        <v/>
      </c>
      <c r="AK160" s="361"/>
      <c r="AL160" s="363" t="str">
        <f t="shared" si="70"/>
        <v/>
      </c>
      <c r="AM160" s="280" t="str">
        <f t="shared" si="71"/>
        <v/>
      </c>
      <c r="AN160" s="347" t="str">
        <f t="shared" si="76"/>
        <v/>
      </c>
      <c r="AO160" s="359"/>
      <c r="AP160" s="363" t="str">
        <f t="shared" si="72"/>
        <v/>
      </c>
      <c r="AQ160" s="300" t="str">
        <f t="shared" si="73"/>
        <v/>
      </c>
      <c r="AR160" s="309"/>
      <c r="AS160" s="285"/>
      <c r="AT160" s="285"/>
      <c r="AU160" s="285"/>
      <c r="AV160" s="285"/>
    </row>
    <row r="161" spans="1:48" ht="18" customHeight="1">
      <c r="A161" s="236"/>
      <c r="B161" s="278"/>
      <c r="C161" s="293"/>
      <c r="D161" s="293"/>
      <c r="E161" s="294"/>
      <c r="F161" s="294"/>
      <c r="G161" s="294"/>
      <c r="H161" s="295" t="str">
        <f t="shared" si="55"/>
        <v/>
      </c>
      <c r="I161" s="296" t="str">
        <f t="shared" si="56"/>
        <v/>
      </c>
      <c r="J161" s="297" t="str">
        <f t="shared" si="74"/>
        <v/>
      </c>
      <c r="K161" s="349"/>
      <c r="L161" s="322"/>
      <c r="M161" s="353" t="str">
        <f t="shared" si="57"/>
        <v/>
      </c>
      <c r="N161" s="298" t="str">
        <f t="shared" si="58"/>
        <v/>
      </c>
      <c r="O161" s="293"/>
      <c r="P161" s="279"/>
      <c r="Q161" s="279"/>
      <c r="R161" s="279"/>
      <c r="S161" s="299"/>
      <c r="T161" s="376" t="str">
        <f t="shared" si="75"/>
        <v/>
      </c>
      <c r="U161" s="372"/>
      <c r="V161" s="308" t="str">
        <f t="shared" si="59"/>
        <v/>
      </c>
      <c r="W161" s="280" t="str">
        <f t="shared" si="60"/>
        <v/>
      </c>
      <c r="X161" s="347" t="str">
        <f t="shared" si="77"/>
        <v/>
      </c>
      <c r="Y161" s="292"/>
      <c r="Z161" s="363" t="str">
        <f t="shared" si="61"/>
        <v/>
      </c>
      <c r="AA161" s="347" t="str">
        <f t="shared" si="62"/>
        <v/>
      </c>
      <c r="AC161" s="363" t="str">
        <f t="shared" si="63"/>
        <v/>
      </c>
      <c r="AD161" s="280" t="str">
        <f t="shared" si="64"/>
        <v/>
      </c>
      <c r="AE161" s="280" t="str">
        <f t="shared" si="65"/>
        <v/>
      </c>
      <c r="AF161" s="280" t="str">
        <f t="shared" si="66"/>
        <v/>
      </c>
      <c r="AG161" s="347" t="str">
        <f t="shared" si="67"/>
        <v/>
      </c>
      <c r="AH161" s="359"/>
      <c r="AI161" s="367" t="str">
        <f t="shared" si="68"/>
        <v/>
      </c>
      <c r="AJ161" s="368" t="str">
        <f t="shared" si="69"/>
        <v/>
      </c>
      <c r="AK161" s="361"/>
      <c r="AL161" s="363" t="str">
        <f t="shared" si="70"/>
        <v/>
      </c>
      <c r="AM161" s="280" t="str">
        <f t="shared" si="71"/>
        <v/>
      </c>
      <c r="AN161" s="347" t="str">
        <f t="shared" si="76"/>
        <v/>
      </c>
      <c r="AO161" s="359"/>
      <c r="AP161" s="363" t="str">
        <f t="shared" si="72"/>
        <v/>
      </c>
      <c r="AQ161" s="300" t="str">
        <f t="shared" si="73"/>
        <v/>
      </c>
      <c r="AR161" s="309"/>
      <c r="AS161" s="285"/>
      <c r="AT161" s="285"/>
      <c r="AU161" s="285"/>
      <c r="AV161" s="285"/>
    </row>
    <row r="162" spans="1:48" ht="18" customHeight="1">
      <c r="A162" s="236"/>
      <c r="B162" s="278"/>
      <c r="C162" s="293"/>
      <c r="D162" s="293"/>
      <c r="E162" s="294"/>
      <c r="F162" s="294"/>
      <c r="G162" s="294"/>
      <c r="H162" s="295" t="str">
        <f t="shared" si="55"/>
        <v/>
      </c>
      <c r="I162" s="296" t="str">
        <f t="shared" si="56"/>
        <v/>
      </c>
      <c r="J162" s="297" t="str">
        <f t="shared" si="74"/>
        <v/>
      </c>
      <c r="K162" s="349"/>
      <c r="L162" s="322"/>
      <c r="M162" s="353" t="str">
        <f t="shared" si="57"/>
        <v/>
      </c>
      <c r="N162" s="298" t="str">
        <f t="shared" si="58"/>
        <v/>
      </c>
      <c r="O162" s="293"/>
      <c r="P162" s="279"/>
      <c r="Q162" s="279"/>
      <c r="R162" s="279"/>
      <c r="S162" s="299"/>
      <c r="T162" s="376" t="str">
        <f t="shared" si="75"/>
        <v/>
      </c>
      <c r="U162" s="372"/>
      <c r="V162" s="308" t="str">
        <f t="shared" si="59"/>
        <v/>
      </c>
      <c r="W162" s="280" t="str">
        <f t="shared" si="60"/>
        <v/>
      </c>
      <c r="X162" s="347" t="str">
        <f t="shared" si="77"/>
        <v/>
      </c>
      <c r="Y162" s="292"/>
      <c r="Z162" s="363" t="str">
        <f t="shared" si="61"/>
        <v/>
      </c>
      <c r="AA162" s="347" t="str">
        <f t="shared" si="62"/>
        <v/>
      </c>
      <c r="AC162" s="363" t="str">
        <f t="shared" si="63"/>
        <v/>
      </c>
      <c r="AD162" s="280" t="str">
        <f t="shared" si="64"/>
        <v/>
      </c>
      <c r="AE162" s="280" t="str">
        <f t="shared" si="65"/>
        <v/>
      </c>
      <c r="AF162" s="280" t="str">
        <f t="shared" si="66"/>
        <v/>
      </c>
      <c r="AG162" s="347" t="str">
        <f t="shared" si="67"/>
        <v/>
      </c>
      <c r="AH162" s="359"/>
      <c r="AI162" s="367" t="str">
        <f t="shared" si="68"/>
        <v/>
      </c>
      <c r="AJ162" s="368" t="str">
        <f t="shared" si="69"/>
        <v/>
      </c>
      <c r="AK162" s="361"/>
      <c r="AL162" s="363" t="str">
        <f t="shared" si="70"/>
        <v/>
      </c>
      <c r="AM162" s="280" t="str">
        <f t="shared" si="71"/>
        <v/>
      </c>
      <c r="AN162" s="347" t="str">
        <f t="shared" si="76"/>
        <v/>
      </c>
      <c r="AO162" s="359"/>
      <c r="AP162" s="363" t="str">
        <f t="shared" si="72"/>
        <v/>
      </c>
      <c r="AQ162" s="300" t="str">
        <f t="shared" si="73"/>
        <v/>
      </c>
      <c r="AR162" s="309"/>
      <c r="AS162" s="285"/>
      <c r="AT162" s="285"/>
      <c r="AU162" s="285"/>
      <c r="AV162" s="285"/>
    </row>
    <row r="163" spans="1:48" ht="18" customHeight="1">
      <c r="A163" s="236"/>
      <c r="B163" s="278"/>
      <c r="C163" s="293"/>
      <c r="D163" s="293"/>
      <c r="E163" s="294"/>
      <c r="F163" s="294"/>
      <c r="G163" s="294"/>
      <c r="H163" s="295" t="str">
        <f t="shared" si="55"/>
        <v/>
      </c>
      <c r="I163" s="296" t="str">
        <f t="shared" si="56"/>
        <v/>
      </c>
      <c r="J163" s="297" t="str">
        <f t="shared" si="74"/>
        <v/>
      </c>
      <c r="K163" s="349"/>
      <c r="L163" s="322"/>
      <c r="M163" s="353" t="str">
        <f t="shared" si="57"/>
        <v/>
      </c>
      <c r="N163" s="298" t="str">
        <f t="shared" si="58"/>
        <v/>
      </c>
      <c r="O163" s="293"/>
      <c r="P163" s="279"/>
      <c r="Q163" s="279"/>
      <c r="R163" s="279"/>
      <c r="S163" s="299"/>
      <c r="T163" s="376" t="str">
        <f t="shared" si="75"/>
        <v/>
      </c>
      <c r="U163" s="372"/>
      <c r="V163" s="308" t="str">
        <f t="shared" si="59"/>
        <v/>
      </c>
      <c r="W163" s="280" t="str">
        <f t="shared" si="60"/>
        <v/>
      </c>
      <c r="X163" s="347" t="str">
        <f t="shared" si="77"/>
        <v/>
      </c>
      <c r="Y163" s="292"/>
      <c r="Z163" s="363" t="str">
        <f t="shared" si="61"/>
        <v/>
      </c>
      <c r="AA163" s="347" t="str">
        <f t="shared" si="62"/>
        <v/>
      </c>
      <c r="AC163" s="363" t="str">
        <f t="shared" si="63"/>
        <v/>
      </c>
      <c r="AD163" s="280" t="str">
        <f t="shared" si="64"/>
        <v/>
      </c>
      <c r="AE163" s="280" t="str">
        <f t="shared" si="65"/>
        <v/>
      </c>
      <c r="AF163" s="280" t="str">
        <f t="shared" si="66"/>
        <v/>
      </c>
      <c r="AG163" s="347" t="str">
        <f t="shared" si="67"/>
        <v/>
      </c>
      <c r="AH163" s="359"/>
      <c r="AI163" s="367" t="str">
        <f t="shared" si="68"/>
        <v/>
      </c>
      <c r="AJ163" s="368" t="str">
        <f t="shared" si="69"/>
        <v/>
      </c>
      <c r="AK163" s="361"/>
      <c r="AL163" s="363" t="str">
        <f t="shared" si="70"/>
        <v/>
      </c>
      <c r="AM163" s="280" t="str">
        <f t="shared" si="71"/>
        <v/>
      </c>
      <c r="AN163" s="347" t="str">
        <f t="shared" si="76"/>
        <v/>
      </c>
      <c r="AO163" s="359"/>
      <c r="AP163" s="363" t="str">
        <f t="shared" si="72"/>
        <v/>
      </c>
      <c r="AQ163" s="300" t="str">
        <f t="shared" si="73"/>
        <v/>
      </c>
      <c r="AR163" s="309"/>
      <c r="AS163" s="285"/>
      <c r="AT163" s="285"/>
      <c r="AU163" s="285"/>
      <c r="AV163" s="285"/>
    </row>
    <row r="164" spans="1:48" ht="18" customHeight="1">
      <c r="A164" s="236"/>
      <c r="B164" s="278"/>
      <c r="C164" s="293"/>
      <c r="D164" s="293"/>
      <c r="E164" s="294"/>
      <c r="F164" s="294"/>
      <c r="G164" s="294"/>
      <c r="H164" s="295" t="str">
        <f t="shared" si="55"/>
        <v/>
      </c>
      <c r="I164" s="296" t="str">
        <f t="shared" si="56"/>
        <v/>
      </c>
      <c r="J164" s="297" t="str">
        <f t="shared" si="74"/>
        <v/>
      </c>
      <c r="K164" s="349"/>
      <c r="L164" s="322"/>
      <c r="M164" s="353" t="str">
        <f t="shared" si="57"/>
        <v/>
      </c>
      <c r="N164" s="298" t="str">
        <f t="shared" si="58"/>
        <v/>
      </c>
      <c r="O164" s="293"/>
      <c r="P164" s="279"/>
      <c r="Q164" s="279"/>
      <c r="R164" s="279"/>
      <c r="S164" s="299"/>
      <c r="T164" s="376" t="str">
        <f t="shared" si="75"/>
        <v/>
      </c>
      <c r="U164" s="372"/>
      <c r="V164" s="308" t="str">
        <f t="shared" si="59"/>
        <v/>
      </c>
      <c r="W164" s="280" t="str">
        <f t="shared" si="60"/>
        <v/>
      </c>
      <c r="X164" s="347" t="str">
        <f t="shared" si="77"/>
        <v/>
      </c>
      <c r="Y164" s="292"/>
      <c r="Z164" s="363" t="str">
        <f t="shared" si="61"/>
        <v/>
      </c>
      <c r="AA164" s="347" t="str">
        <f t="shared" si="62"/>
        <v/>
      </c>
      <c r="AC164" s="363" t="str">
        <f t="shared" si="63"/>
        <v/>
      </c>
      <c r="AD164" s="280" t="str">
        <f t="shared" si="64"/>
        <v/>
      </c>
      <c r="AE164" s="280" t="str">
        <f t="shared" si="65"/>
        <v/>
      </c>
      <c r="AF164" s="280" t="str">
        <f t="shared" si="66"/>
        <v/>
      </c>
      <c r="AG164" s="347" t="str">
        <f t="shared" si="67"/>
        <v/>
      </c>
      <c r="AH164" s="359"/>
      <c r="AI164" s="367" t="str">
        <f t="shared" si="68"/>
        <v/>
      </c>
      <c r="AJ164" s="368" t="str">
        <f t="shared" si="69"/>
        <v/>
      </c>
      <c r="AK164" s="361"/>
      <c r="AL164" s="363" t="str">
        <f t="shared" si="70"/>
        <v/>
      </c>
      <c r="AM164" s="280" t="str">
        <f t="shared" si="71"/>
        <v/>
      </c>
      <c r="AN164" s="347" t="str">
        <f t="shared" si="76"/>
        <v/>
      </c>
      <c r="AO164" s="359"/>
      <c r="AP164" s="363" t="str">
        <f t="shared" si="72"/>
        <v/>
      </c>
      <c r="AQ164" s="300" t="str">
        <f t="shared" si="73"/>
        <v/>
      </c>
      <c r="AR164" s="309"/>
      <c r="AS164" s="285"/>
      <c r="AT164" s="285"/>
      <c r="AU164" s="285"/>
      <c r="AV164" s="285"/>
    </row>
    <row r="165" spans="1:48" ht="18" customHeight="1">
      <c r="A165" s="236"/>
      <c r="B165" s="278"/>
      <c r="C165" s="293"/>
      <c r="D165" s="293"/>
      <c r="E165" s="294"/>
      <c r="F165" s="294"/>
      <c r="G165" s="294"/>
      <c r="H165" s="295" t="str">
        <f t="shared" si="55"/>
        <v/>
      </c>
      <c r="I165" s="296" t="str">
        <f t="shared" si="56"/>
        <v/>
      </c>
      <c r="J165" s="297" t="str">
        <f t="shared" si="74"/>
        <v/>
      </c>
      <c r="K165" s="349"/>
      <c r="L165" s="322"/>
      <c r="M165" s="353" t="str">
        <f t="shared" si="57"/>
        <v/>
      </c>
      <c r="N165" s="298" t="str">
        <f t="shared" si="58"/>
        <v/>
      </c>
      <c r="O165" s="293"/>
      <c r="P165" s="279"/>
      <c r="Q165" s="279"/>
      <c r="R165" s="279"/>
      <c r="S165" s="299"/>
      <c r="T165" s="376" t="str">
        <f t="shared" si="75"/>
        <v/>
      </c>
      <c r="U165" s="372"/>
      <c r="V165" s="308" t="str">
        <f t="shared" si="59"/>
        <v/>
      </c>
      <c r="W165" s="280" t="str">
        <f t="shared" si="60"/>
        <v/>
      </c>
      <c r="X165" s="347" t="str">
        <f t="shared" si="77"/>
        <v/>
      </c>
      <c r="Y165" s="292"/>
      <c r="Z165" s="363" t="str">
        <f t="shared" si="61"/>
        <v/>
      </c>
      <c r="AA165" s="347" t="str">
        <f t="shared" si="62"/>
        <v/>
      </c>
      <c r="AC165" s="363" t="str">
        <f t="shared" si="63"/>
        <v/>
      </c>
      <c r="AD165" s="280" t="str">
        <f t="shared" si="64"/>
        <v/>
      </c>
      <c r="AE165" s="280" t="str">
        <f t="shared" si="65"/>
        <v/>
      </c>
      <c r="AF165" s="280" t="str">
        <f t="shared" si="66"/>
        <v/>
      </c>
      <c r="AG165" s="347" t="str">
        <f t="shared" si="67"/>
        <v/>
      </c>
      <c r="AH165" s="359"/>
      <c r="AI165" s="367" t="str">
        <f t="shared" si="68"/>
        <v/>
      </c>
      <c r="AJ165" s="368" t="str">
        <f t="shared" si="69"/>
        <v/>
      </c>
      <c r="AK165" s="361"/>
      <c r="AL165" s="363" t="str">
        <f t="shared" si="70"/>
        <v/>
      </c>
      <c r="AM165" s="280" t="str">
        <f t="shared" si="71"/>
        <v/>
      </c>
      <c r="AN165" s="347" t="str">
        <f t="shared" si="76"/>
        <v/>
      </c>
      <c r="AO165" s="359"/>
      <c r="AP165" s="363" t="str">
        <f t="shared" si="72"/>
        <v/>
      </c>
      <c r="AQ165" s="300" t="str">
        <f t="shared" si="73"/>
        <v/>
      </c>
      <c r="AR165" s="309"/>
      <c r="AS165" s="285"/>
      <c r="AT165" s="285"/>
      <c r="AU165" s="285"/>
      <c r="AV165" s="285"/>
    </row>
    <row r="166" spans="1:48" ht="18" customHeight="1">
      <c r="A166" s="236"/>
      <c r="B166" s="278"/>
      <c r="C166" s="293"/>
      <c r="D166" s="293"/>
      <c r="E166" s="294"/>
      <c r="F166" s="294"/>
      <c r="G166" s="294"/>
      <c r="H166" s="295" t="str">
        <f t="shared" si="55"/>
        <v/>
      </c>
      <c r="I166" s="296" t="str">
        <f t="shared" si="56"/>
        <v/>
      </c>
      <c r="J166" s="297" t="str">
        <f t="shared" si="74"/>
        <v/>
      </c>
      <c r="K166" s="349"/>
      <c r="L166" s="322"/>
      <c r="M166" s="353" t="str">
        <f t="shared" si="57"/>
        <v/>
      </c>
      <c r="N166" s="298" t="str">
        <f t="shared" si="58"/>
        <v/>
      </c>
      <c r="O166" s="293"/>
      <c r="P166" s="279"/>
      <c r="Q166" s="279"/>
      <c r="R166" s="279"/>
      <c r="S166" s="299"/>
      <c r="T166" s="376" t="str">
        <f t="shared" si="75"/>
        <v/>
      </c>
      <c r="U166" s="372"/>
      <c r="V166" s="308" t="str">
        <f t="shared" si="59"/>
        <v/>
      </c>
      <c r="W166" s="280" t="str">
        <f t="shared" si="60"/>
        <v/>
      </c>
      <c r="X166" s="347" t="str">
        <f t="shared" si="77"/>
        <v/>
      </c>
      <c r="Y166" s="292"/>
      <c r="Z166" s="363" t="str">
        <f t="shared" si="61"/>
        <v/>
      </c>
      <c r="AA166" s="347" t="str">
        <f t="shared" si="62"/>
        <v/>
      </c>
      <c r="AC166" s="363" t="str">
        <f t="shared" si="63"/>
        <v/>
      </c>
      <c r="AD166" s="280" t="str">
        <f t="shared" si="64"/>
        <v/>
      </c>
      <c r="AE166" s="280" t="str">
        <f t="shared" si="65"/>
        <v/>
      </c>
      <c r="AF166" s="280" t="str">
        <f t="shared" si="66"/>
        <v/>
      </c>
      <c r="AG166" s="347" t="str">
        <f t="shared" si="67"/>
        <v/>
      </c>
      <c r="AH166" s="359"/>
      <c r="AI166" s="367" t="str">
        <f t="shared" si="68"/>
        <v/>
      </c>
      <c r="AJ166" s="368" t="str">
        <f t="shared" si="69"/>
        <v/>
      </c>
      <c r="AK166" s="361"/>
      <c r="AL166" s="363" t="str">
        <f t="shared" si="70"/>
        <v/>
      </c>
      <c r="AM166" s="280" t="str">
        <f t="shared" si="71"/>
        <v/>
      </c>
      <c r="AN166" s="347" t="str">
        <f t="shared" si="76"/>
        <v/>
      </c>
      <c r="AO166" s="359"/>
      <c r="AP166" s="363" t="str">
        <f t="shared" si="72"/>
        <v/>
      </c>
      <c r="AQ166" s="300" t="str">
        <f t="shared" si="73"/>
        <v/>
      </c>
      <c r="AR166" s="309"/>
      <c r="AS166" s="285"/>
      <c r="AT166" s="285"/>
      <c r="AU166" s="285"/>
      <c r="AV166" s="285"/>
    </row>
    <row r="167" spans="1:48" ht="18" customHeight="1">
      <c r="A167" s="236"/>
      <c r="B167" s="278"/>
      <c r="C167" s="293"/>
      <c r="D167" s="293"/>
      <c r="E167" s="294"/>
      <c r="F167" s="294"/>
      <c r="G167" s="294"/>
      <c r="H167" s="295" t="str">
        <f t="shared" si="55"/>
        <v/>
      </c>
      <c r="I167" s="296" t="str">
        <f t="shared" si="56"/>
        <v/>
      </c>
      <c r="J167" s="297" t="str">
        <f t="shared" si="74"/>
        <v/>
      </c>
      <c r="K167" s="349"/>
      <c r="L167" s="322"/>
      <c r="M167" s="353" t="str">
        <f t="shared" si="57"/>
        <v/>
      </c>
      <c r="N167" s="298" t="str">
        <f t="shared" si="58"/>
        <v/>
      </c>
      <c r="O167" s="293"/>
      <c r="P167" s="279"/>
      <c r="Q167" s="279"/>
      <c r="R167" s="279"/>
      <c r="S167" s="299"/>
      <c r="T167" s="376" t="str">
        <f t="shared" si="75"/>
        <v/>
      </c>
      <c r="U167" s="372"/>
      <c r="V167" s="308" t="str">
        <f t="shared" si="59"/>
        <v/>
      </c>
      <c r="W167" s="280" t="str">
        <f t="shared" si="60"/>
        <v/>
      </c>
      <c r="X167" s="347" t="str">
        <f t="shared" si="77"/>
        <v/>
      </c>
      <c r="Y167" s="292"/>
      <c r="Z167" s="363" t="str">
        <f t="shared" si="61"/>
        <v/>
      </c>
      <c r="AA167" s="347" t="str">
        <f t="shared" si="62"/>
        <v/>
      </c>
      <c r="AC167" s="363" t="str">
        <f t="shared" si="63"/>
        <v/>
      </c>
      <c r="AD167" s="280" t="str">
        <f t="shared" si="64"/>
        <v/>
      </c>
      <c r="AE167" s="280" t="str">
        <f t="shared" si="65"/>
        <v/>
      </c>
      <c r="AF167" s="280" t="str">
        <f t="shared" si="66"/>
        <v/>
      </c>
      <c r="AG167" s="347" t="str">
        <f t="shared" si="67"/>
        <v/>
      </c>
      <c r="AH167" s="359"/>
      <c r="AI167" s="367" t="str">
        <f t="shared" si="68"/>
        <v/>
      </c>
      <c r="AJ167" s="368" t="str">
        <f t="shared" si="69"/>
        <v/>
      </c>
      <c r="AK167" s="361"/>
      <c r="AL167" s="363" t="str">
        <f t="shared" si="70"/>
        <v/>
      </c>
      <c r="AM167" s="280" t="str">
        <f t="shared" si="71"/>
        <v/>
      </c>
      <c r="AN167" s="347" t="str">
        <f t="shared" si="76"/>
        <v/>
      </c>
      <c r="AO167" s="359"/>
      <c r="AP167" s="363" t="str">
        <f t="shared" si="72"/>
        <v/>
      </c>
      <c r="AQ167" s="300" t="str">
        <f t="shared" si="73"/>
        <v/>
      </c>
      <c r="AR167" s="309"/>
      <c r="AS167" s="285"/>
      <c r="AT167" s="285"/>
      <c r="AU167" s="285"/>
      <c r="AV167" s="285"/>
    </row>
    <row r="168" spans="1:48" ht="18" customHeight="1">
      <c r="A168" s="236"/>
      <c r="B168" s="278"/>
      <c r="C168" s="293"/>
      <c r="D168" s="293"/>
      <c r="E168" s="294"/>
      <c r="F168" s="294"/>
      <c r="G168" s="294"/>
      <c r="H168" s="295" t="str">
        <f t="shared" si="55"/>
        <v/>
      </c>
      <c r="I168" s="296" t="str">
        <f t="shared" si="56"/>
        <v/>
      </c>
      <c r="J168" s="297" t="str">
        <f t="shared" si="74"/>
        <v/>
      </c>
      <c r="K168" s="349"/>
      <c r="L168" s="322"/>
      <c r="M168" s="353" t="str">
        <f t="shared" si="57"/>
        <v/>
      </c>
      <c r="N168" s="298" t="str">
        <f t="shared" si="58"/>
        <v/>
      </c>
      <c r="O168" s="293"/>
      <c r="P168" s="279"/>
      <c r="Q168" s="279"/>
      <c r="R168" s="279"/>
      <c r="S168" s="299"/>
      <c r="T168" s="376" t="str">
        <f t="shared" si="75"/>
        <v/>
      </c>
      <c r="U168" s="372"/>
      <c r="V168" s="308" t="str">
        <f t="shared" si="59"/>
        <v/>
      </c>
      <c r="W168" s="280" t="str">
        <f t="shared" si="60"/>
        <v/>
      </c>
      <c r="X168" s="347" t="str">
        <f t="shared" si="77"/>
        <v/>
      </c>
      <c r="Y168" s="292"/>
      <c r="Z168" s="363" t="str">
        <f t="shared" si="61"/>
        <v/>
      </c>
      <c r="AA168" s="347" t="str">
        <f t="shared" si="62"/>
        <v/>
      </c>
      <c r="AC168" s="363" t="str">
        <f t="shared" si="63"/>
        <v/>
      </c>
      <c r="AD168" s="280" t="str">
        <f t="shared" si="64"/>
        <v/>
      </c>
      <c r="AE168" s="280" t="str">
        <f t="shared" si="65"/>
        <v/>
      </c>
      <c r="AF168" s="280" t="str">
        <f t="shared" si="66"/>
        <v/>
      </c>
      <c r="AG168" s="347" t="str">
        <f t="shared" si="67"/>
        <v/>
      </c>
      <c r="AH168" s="359"/>
      <c r="AI168" s="367" t="str">
        <f t="shared" si="68"/>
        <v/>
      </c>
      <c r="AJ168" s="368" t="str">
        <f t="shared" si="69"/>
        <v/>
      </c>
      <c r="AK168" s="361"/>
      <c r="AL168" s="363" t="str">
        <f t="shared" si="70"/>
        <v/>
      </c>
      <c r="AM168" s="280" t="str">
        <f t="shared" si="71"/>
        <v/>
      </c>
      <c r="AN168" s="347" t="str">
        <f t="shared" si="76"/>
        <v/>
      </c>
      <c r="AO168" s="359"/>
      <c r="AP168" s="363" t="str">
        <f t="shared" si="72"/>
        <v/>
      </c>
      <c r="AQ168" s="300" t="str">
        <f t="shared" si="73"/>
        <v/>
      </c>
      <c r="AR168" s="309"/>
      <c r="AS168" s="285"/>
      <c r="AT168" s="285"/>
      <c r="AU168" s="285"/>
      <c r="AV168" s="285"/>
    </row>
    <row r="169" spans="1:48" ht="18" customHeight="1">
      <c r="A169" s="236"/>
      <c r="B169" s="278"/>
      <c r="C169" s="293"/>
      <c r="D169" s="293"/>
      <c r="E169" s="294"/>
      <c r="F169" s="294"/>
      <c r="G169" s="294"/>
      <c r="H169" s="295" t="str">
        <f t="shared" si="55"/>
        <v/>
      </c>
      <c r="I169" s="296" t="str">
        <f t="shared" si="56"/>
        <v/>
      </c>
      <c r="J169" s="297" t="str">
        <f t="shared" si="74"/>
        <v/>
      </c>
      <c r="K169" s="349"/>
      <c r="L169" s="322"/>
      <c r="M169" s="353" t="str">
        <f t="shared" si="57"/>
        <v/>
      </c>
      <c r="N169" s="298" t="str">
        <f t="shared" si="58"/>
        <v/>
      </c>
      <c r="O169" s="293"/>
      <c r="P169" s="279"/>
      <c r="Q169" s="279"/>
      <c r="R169" s="279"/>
      <c r="S169" s="299"/>
      <c r="T169" s="376" t="str">
        <f t="shared" si="75"/>
        <v/>
      </c>
      <c r="U169" s="372"/>
      <c r="V169" s="308" t="str">
        <f t="shared" si="59"/>
        <v/>
      </c>
      <c r="W169" s="280" t="str">
        <f t="shared" si="60"/>
        <v/>
      </c>
      <c r="X169" s="347" t="str">
        <f t="shared" si="77"/>
        <v/>
      </c>
      <c r="Y169" s="292"/>
      <c r="Z169" s="363" t="str">
        <f t="shared" si="61"/>
        <v/>
      </c>
      <c r="AA169" s="347" t="str">
        <f t="shared" si="62"/>
        <v/>
      </c>
      <c r="AC169" s="363" t="str">
        <f t="shared" si="63"/>
        <v/>
      </c>
      <c r="AD169" s="280" t="str">
        <f t="shared" si="64"/>
        <v/>
      </c>
      <c r="AE169" s="280" t="str">
        <f t="shared" si="65"/>
        <v/>
      </c>
      <c r="AF169" s="280" t="str">
        <f t="shared" si="66"/>
        <v/>
      </c>
      <c r="AG169" s="347" t="str">
        <f t="shared" si="67"/>
        <v/>
      </c>
      <c r="AH169" s="359"/>
      <c r="AI169" s="367" t="str">
        <f t="shared" si="68"/>
        <v/>
      </c>
      <c r="AJ169" s="368" t="str">
        <f t="shared" si="69"/>
        <v/>
      </c>
      <c r="AK169" s="361"/>
      <c r="AL169" s="363" t="str">
        <f t="shared" si="70"/>
        <v/>
      </c>
      <c r="AM169" s="280" t="str">
        <f t="shared" si="71"/>
        <v/>
      </c>
      <c r="AN169" s="347" t="str">
        <f t="shared" si="76"/>
        <v/>
      </c>
      <c r="AO169" s="359"/>
      <c r="AP169" s="363" t="str">
        <f t="shared" si="72"/>
        <v/>
      </c>
      <c r="AQ169" s="300" t="str">
        <f t="shared" si="73"/>
        <v/>
      </c>
      <c r="AR169" s="309"/>
      <c r="AS169" s="285"/>
      <c r="AT169" s="285"/>
      <c r="AU169" s="285"/>
      <c r="AV169" s="285"/>
    </row>
    <row r="170" spans="1:48" ht="18" customHeight="1">
      <c r="A170" s="236"/>
      <c r="B170" s="278"/>
      <c r="C170" s="293"/>
      <c r="D170" s="293"/>
      <c r="E170" s="294"/>
      <c r="F170" s="294"/>
      <c r="G170" s="294"/>
      <c r="H170" s="295" t="str">
        <f t="shared" si="55"/>
        <v/>
      </c>
      <c r="I170" s="296" t="str">
        <f t="shared" si="56"/>
        <v/>
      </c>
      <c r="J170" s="297" t="str">
        <f t="shared" si="74"/>
        <v/>
      </c>
      <c r="K170" s="349"/>
      <c r="L170" s="322"/>
      <c r="M170" s="353" t="str">
        <f t="shared" si="57"/>
        <v/>
      </c>
      <c r="N170" s="298" t="str">
        <f t="shared" si="58"/>
        <v/>
      </c>
      <c r="O170" s="293"/>
      <c r="P170" s="279"/>
      <c r="Q170" s="279"/>
      <c r="R170" s="279"/>
      <c r="S170" s="299"/>
      <c r="T170" s="376" t="str">
        <f t="shared" si="75"/>
        <v/>
      </c>
      <c r="U170" s="372"/>
      <c r="V170" s="308" t="str">
        <f t="shared" si="59"/>
        <v/>
      </c>
      <c r="W170" s="280" t="str">
        <f t="shared" si="60"/>
        <v/>
      </c>
      <c r="X170" s="347" t="str">
        <f t="shared" si="77"/>
        <v/>
      </c>
      <c r="Y170" s="292"/>
      <c r="Z170" s="363" t="str">
        <f t="shared" si="61"/>
        <v/>
      </c>
      <c r="AA170" s="347" t="str">
        <f t="shared" si="62"/>
        <v/>
      </c>
      <c r="AC170" s="363" t="str">
        <f t="shared" si="63"/>
        <v/>
      </c>
      <c r="AD170" s="280" t="str">
        <f t="shared" si="64"/>
        <v/>
      </c>
      <c r="AE170" s="280" t="str">
        <f t="shared" si="65"/>
        <v/>
      </c>
      <c r="AF170" s="280" t="str">
        <f t="shared" si="66"/>
        <v/>
      </c>
      <c r="AG170" s="347" t="str">
        <f t="shared" si="67"/>
        <v/>
      </c>
      <c r="AH170" s="359"/>
      <c r="AI170" s="367" t="str">
        <f t="shared" si="68"/>
        <v/>
      </c>
      <c r="AJ170" s="368" t="str">
        <f t="shared" si="69"/>
        <v/>
      </c>
      <c r="AK170" s="361"/>
      <c r="AL170" s="363" t="str">
        <f t="shared" si="70"/>
        <v/>
      </c>
      <c r="AM170" s="280" t="str">
        <f t="shared" si="71"/>
        <v/>
      </c>
      <c r="AN170" s="347" t="str">
        <f t="shared" si="76"/>
        <v/>
      </c>
      <c r="AO170" s="359"/>
      <c r="AP170" s="363" t="str">
        <f t="shared" si="72"/>
        <v/>
      </c>
      <c r="AQ170" s="300" t="str">
        <f t="shared" si="73"/>
        <v/>
      </c>
      <c r="AR170" s="309"/>
      <c r="AS170" s="285"/>
      <c r="AT170" s="285"/>
      <c r="AU170" s="285"/>
      <c r="AV170" s="285"/>
    </row>
    <row r="171" spans="1:48" ht="18" customHeight="1">
      <c r="A171" s="236"/>
      <c r="B171" s="278"/>
      <c r="C171" s="293"/>
      <c r="D171" s="293"/>
      <c r="E171" s="294"/>
      <c r="F171" s="294"/>
      <c r="G171" s="294"/>
      <c r="H171" s="295" t="str">
        <f t="shared" si="55"/>
        <v/>
      </c>
      <c r="I171" s="296" t="str">
        <f t="shared" si="56"/>
        <v/>
      </c>
      <c r="J171" s="297" t="str">
        <f t="shared" si="74"/>
        <v/>
      </c>
      <c r="K171" s="349"/>
      <c r="L171" s="322"/>
      <c r="M171" s="353" t="str">
        <f t="shared" si="57"/>
        <v/>
      </c>
      <c r="N171" s="298" t="str">
        <f t="shared" si="58"/>
        <v/>
      </c>
      <c r="O171" s="293"/>
      <c r="P171" s="279"/>
      <c r="Q171" s="279"/>
      <c r="R171" s="279"/>
      <c r="S171" s="299"/>
      <c r="T171" s="376" t="str">
        <f t="shared" si="75"/>
        <v/>
      </c>
      <c r="U171" s="372"/>
      <c r="V171" s="308" t="str">
        <f t="shared" si="59"/>
        <v/>
      </c>
      <c r="W171" s="280" t="str">
        <f t="shared" si="60"/>
        <v/>
      </c>
      <c r="X171" s="347" t="str">
        <f t="shared" si="77"/>
        <v/>
      </c>
      <c r="Y171" s="292"/>
      <c r="Z171" s="363" t="str">
        <f t="shared" si="61"/>
        <v/>
      </c>
      <c r="AA171" s="347" t="str">
        <f t="shared" si="62"/>
        <v/>
      </c>
      <c r="AC171" s="363" t="str">
        <f t="shared" si="63"/>
        <v/>
      </c>
      <c r="AD171" s="280" t="str">
        <f t="shared" si="64"/>
        <v/>
      </c>
      <c r="AE171" s="280" t="str">
        <f t="shared" si="65"/>
        <v/>
      </c>
      <c r="AF171" s="280" t="str">
        <f t="shared" si="66"/>
        <v/>
      </c>
      <c r="AG171" s="347" t="str">
        <f t="shared" si="67"/>
        <v/>
      </c>
      <c r="AH171" s="359"/>
      <c r="AI171" s="367" t="str">
        <f t="shared" si="68"/>
        <v/>
      </c>
      <c r="AJ171" s="368" t="str">
        <f t="shared" si="69"/>
        <v/>
      </c>
      <c r="AK171" s="361"/>
      <c r="AL171" s="363" t="str">
        <f t="shared" si="70"/>
        <v/>
      </c>
      <c r="AM171" s="280" t="str">
        <f t="shared" si="71"/>
        <v/>
      </c>
      <c r="AN171" s="347" t="str">
        <f t="shared" si="76"/>
        <v/>
      </c>
      <c r="AO171" s="359"/>
      <c r="AP171" s="363" t="str">
        <f t="shared" si="72"/>
        <v/>
      </c>
      <c r="AQ171" s="300" t="str">
        <f t="shared" si="73"/>
        <v/>
      </c>
      <c r="AR171" s="309"/>
      <c r="AS171" s="285"/>
      <c r="AT171" s="285"/>
      <c r="AU171" s="285"/>
      <c r="AV171" s="285"/>
    </row>
    <row r="172" spans="1:48" ht="18" customHeight="1">
      <c r="A172" s="236"/>
      <c r="B172" s="278"/>
      <c r="C172" s="293"/>
      <c r="D172" s="293"/>
      <c r="E172" s="294"/>
      <c r="F172" s="294"/>
      <c r="G172" s="294"/>
      <c r="H172" s="295" t="str">
        <f t="shared" si="55"/>
        <v/>
      </c>
      <c r="I172" s="296" t="str">
        <f t="shared" si="56"/>
        <v/>
      </c>
      <c r="J172" s="297" t="str">
        <f t="shared" si="74"/>
        <v/>
      </c>
      <c r="K172" s="349"/>
      <c r="L172" s="322"/>
      <c r="M172" s="353" t="str">
        <f t="shared" si="57"/>
        <v/>
      </c>
      <c r="N172" s="298" t="str">
        <f t="shared" si="58"/>
        <v/>
      </c>
      <c r="O172" s="293"/>
      <c r="P172" s="279"/>
      <c r="Q172" s="279"/>
      <c r="R172" s="279"/>
      <c r="S172" s="299"/>
      <c r="T172" s="376" t="str">
        <f t="shared" si="75"/>
        <v/>
      </c>
      <c r="U172" s="372"/>
      <c r="V172" s="308" t="str">
        <f t="shared" si="59"/>
        <v/>
      </c>
      <c r="W172" s="280" t="str">
        <f t="shared" si="60"/>
        <v/>
      </c>
      <c r="X172" s="347" t="str">
        <f t="shared" si="77"/>
        <v/>
      </c>
      <c r="Y172" s="292"/>
      <c r="Z172" s="363" t="str">
        <f t="shared" si="61"/>
        <v/>
      </c>
      <c r="AA172" s="347" t="str">
        <f t="shared" si="62"/>
        <v/>
      </c>
      <c r="AC172" s="363" t="str">
        <f t="shared" si="63"/>
        <v/>
      </c>
      <c r="AD172" s="280" t="str">
        <f t="shared" si="64"/>
        <v/>
      </c>
      <c r="AE172" s="280" t="str">
        <f t="shared" si="65"/>
        <v/>
      </c>
      <c r="AF172" s="280" t="str">
        <f t="shared" si="66"/>
        <v/>
      </c>
      <c r="AG172" s="347" t="str">
        <f t="shared" si="67"/>
        <v/>
      </c>
      <c r="AH172" s="359"/>
      <c r="AI172" s="367" t="str">
        <f t="shared" si="68"/>
        <v/>
      </c>
      <c r="AJ172" s="368" t="str">
        <f t="shared" si="69"/>
        <v/>
      </c>
      <c r="AK172" s="361"/>
      <c r="AL172" s="363" t="str">
        <f t="shared" si="70"/>
        <v/>
      </c>
      <c r="AM172" s="280" t="str">
        <f t="shared" si="71"/>
        <v/>
      </c>
      <c r="AN172" s="347" t="str">
        <f t="shared" si="76"/>
        <v/>
      </c>
      <c r="AO172" s="359"/>
      <c r="AP172" s="363" t="str">
        <f t="shared" si="72"/>
        <v/>
      </c>
      <c r="AQ172" s="300" t="str">
        <f t="shared" si="73"/>
        <v/>
      </c>
      <c r="AR172" s="309"/>
      <c r="AS172" s="285"/>
      <c r="AT172" s="285"/>
      <c r="AU172" s="285"/>
      <c r="AV172" s="285"/>
    </row>
    <row r="173" spans="1:48" ht="18" customHeight="1">
      <c r="A173" s="236"/>
      <c r="B173" s="278"/>
      <c r="C173" s="293"/>
      <c r="D173" s="293"/>
      <c r="E173" s="294"/>
      <c r="F173" s="294"/>
      <c r="G173" s="294"/>
      <c r="H173" s="295" t="str">
        <f t="shared" si="55"/>
        <v/>
      </c>
      <c r="I173" s="296" t="str">
        <f t="shared" si="56"/>
        <v/>
      </c>
      <c r="J173" s="297" t="str">
        <f t="shared" si="74"/>
        <v/>
      </c>
      <c r="K173" s="349"/>
      <c r="L173" s="322"/>
      <c r="M173" s="353" t="str">
        <f t="shared" si="57"/>
        <v/>
      </c>
      <c r="N173" s="298" t="str">
        <f t="shared" si="58"/>
        <v/>
      </c>
      <c r="O173" s="293"/>
      <c r="P173" s="279"/>
      <c r="Q173" s="279"/>
      <c r="R173" s="279"/>
      <c r="S173" s="299"/>
      <c r="T173" s="376" t="str">
        <f t="shared" si="75"/>
        <v/>
      </c>
      <c r="U173" s="372"/>
      <c r="V173" s="308" t="str">
        <f t="shared" si="59"/>
        <v/>
      </c>
      <c r="W173" s="280" t="str">
        <f t="shared" si="60"/>
        <v/>
      </c>
      <c r="X173" s="347" t="str">
        <f t="shared" si="77"/>
        <v/>
      </c>
      <c r="Y173" s="292"/>
      <c r="Z173" s="363" t="str">
        <f t="shared" si="61"/>
        <v/>
      </c>
      <c r="AA173" s="347" t="str">
        <f t="shared" si="62"/>
        <v/>
      </c>
      <c r="AC173" s="363" t="str">
        <f t="shared" si="63"/>
        <v/>
      </c>
      <c r="AD173" s="280" t="str">
        <f t="shared" si="64"/>
        <v/>
      </c>
      <c r="AE173" s="280" t="str">
        <f t="shared" si="65"/>
        <v/>
      </c>
      <c r="AF173" s="280" t="str">
        <f t="shared" si="66"/>
        <v/>
      </c>
      <c r="AG173" s="347" t="str">
        <f t="shared" si="67"/>
        <v/>
      </c>
      <c r="AH173" s="359"/>
      <c r="AI173" s="367" t="str">
        <f t="shared" si="68"/>
        <v/>
      </c>
      <c r="AJ173" s="368" t="str">
        <f t="shared" si="69"/>
        <v/>
      </c>
      <c r="AK173" s="361"/>
      <c r="AL173" s="363" t="str">
        <f t="shared" si="70"/>
        <v/>
      </c>
      <c r="AM173" s="280" t="str">
        <f t="shared" si="71"/>
        <v/>
      </c>
      <c r="AN173" s="347" t="str">
        <f t="shared" si="76"/>
        <v/>
      </c>
      <c r="AO173" s="359"/>
      <c r="AP173" s="363" t="str">
        <f t="shared" si="72"/>
        <v/>
      </c>
      <c r="AQ173" s="300" t="str">
        <f t="shared" si="73"/>
        <v/>
      </c>
      <c r="AR173" s="309"/>
      <c r="AS173" s="285"/>
      <c r="AT173" s="285"/>
      <c r="AU173" s="285"/>
      <c r="AV173" s="285"/>
    </row>
    <row r="174" spans="1:48" ht="18" customHeight="1">
      <c r="A174" s="236"/>
      <c r="B174" s="278"/>
      <c r="C174" s="293"/>
      <c r="D174" s="293"/>
      <c r="E174" s="294"/>
      <c r="F174" s="294"/>
      <c r="G174" s="294"/>
      <c r="H174" s="295" t="str">
        <f t="shared" si="55"/>
        <v/>
      </c>
      <c r="I174" s="296" t="str">
        <f t="shared" si="56"/>
        <v/>
      </c>
      <c r="J174" s="297" t="str">
        <f t="shared" si="74"/>
        <v/>
      </c>
      <c r="K174" s="349"/>
      <c r="L174" s="322"/>
      <c r="M174" s="353" t="str">
        <f t="shared" si="57"/>
        <v/>
      </c>
      <c r="N174" s="298" t="str">
        <f t="shared" si="58"/>
        <v/>
      </c>
      <c r="O174" s="293"/>
      <c r="P174" s="279"/>
      <c r="Q174" s="279"/>
      <c r="R174" s="279"/>
      <c r="S174" s="299"/>
      <c r="T174" s="376" t="str">
        <f t="shared" si="75"/>
        <v/>
      </c>
      <c r="U174" s="372"/>
      <c r="V174" s="308" t="str">
        <f t="shared" si="59"/>
        <v/>
      </c>
      <c r="W174" s="280" t="str">
        <f t="shared" si="60"/>
        <v/>
      </c>
      <c r="X174" s="347" t="str">
        <f t="shared" si="77"/>
        <v/>
      </c>
      <c r="Y174" s="292"/>
      <c r="Z174" s="363" t="str">
        <f t="shared" si="61"/>
        <v/>
      </c>
      <c r="AA174" s="347" t="str">
        <f t="shared" si="62"/>
        <v/>
      </c>
      <c r="AC174" s="363" t="str">
        <f t="shared" si="63"/>
        <v/>
      </c>
      <c r="AD174" s="280" t="str">
        <f t="shared" si="64"/>
        <v/>
      </c>
      <c r="AE174" s="280" t="str">
        <f t="shared" si="65"/>
        <v/>
      </c>
      <c r="AF174" s="280" t="str">
        <f t="shared" si="66"/>
        <v/>
      </c>
      <c r="AG174" s="347" t="str">
        <f t="shared" si="67"/>
        <v/>
      </c>
      <c r="AH174" s="359"/>
      <c r="AI174" s="367" t="str">
        <f t="shared" si="68"/>
        <v/>
      </c>
      <c r="AJ174" s="368" t="str">
        <f t="shared" si="69"/>
        <v/>
      </c>
      <c r="AK174" s="361"/>
      <c r="AL174" s="363" t="str">
        <f t="shared" si="70"/>
        <v/>
      </c>
      <c r="AM174" s="280" t="str">
        <f t="shared" si="71"/>
        <v/>
      </c>
      <c r="AN174" s="347" t="str">
        <f t="shared" si="76"/>
        <v/>
      </c>
      <c r="AO174" s="359"/>
      <c r="AP174" s="363" t="str">
        <f t="shared" si="72"/>
        <v/>
      </c>
      <c r="AQ174" s="300" t="str">
        <f t="shared" si="73"/>
        <v/>
      </c>
      <c r="AR174" s="309"/>
      <c r="AS174" s="285"/>
      <c r="AT174" s="285"/>
      <c r="AU174" s="285"/>
      <c r="AV174" s="285"/>
    </row>
    <row r="175" spans="1:48" ht="18" customHeight="1">
      <c r="A175" s="236"/>
      <c r="B175" s="278"/>
      <c r="C175" s="293"/>
      <c r="D175" s="293"/>
      <c r="E175" s="294"/>
      <c r="F175" s="294"/>
      <c r="G175" s="294"/>
      <c r="H175" s="295" t="str">
        <f t="shared" si="55"/>
        <v/>
      </c>
      <c r="I175" s="296" t="str">
        <f t="shared" si="56"/>
        <v/>
      </c>
      <c r="J175" s="297" t="str">
        <f t="shared" si="74"/>
        <v/>
      </c>
      <c r="K175" s="349"/>
      <c r="L175" s="322"/>
      <c r="M175" s="353" t="str">
        <f t="shared" si="57"/>
        <v/>
      </c>
      <c r="N175" s="298" t="str">
        <f t="shared" si="58"/>
        <v/>
      </c>
      <c r="O175" s="293"/>
      <c r="P175" s="279"/>
      <c r="Q175" s="279"/>
      <c r="R175" s="279"/>
      <c r="S175" s="299"/>
      <c r="T175" s="376" t="str">
        <f t="shared" si="75"/>
        <v/>
      </c>
      <c r="U175" s="372"/>
      <c r="V175" s="308" t="str">
        <f t="shared" si="59"/>
        <v/>
      </c>
      <c r="W175" s="280" t="str">
        <f t="shared" si="60"/>
        <v/>
      </c>
      <c r="X175" s="347" t="str">
        <f t="shared" si="77"/>
        <v/>
      </c>
      <c r="Y175" s="292"/>
      <c r="Z175" s="363" t="str">
        <f t="shared" si="61"/>
        <v/>
      </c>
      <c r="AA175" s="347" t="str">
        <f t="shared" si="62"/>
        <v/>
      </c>
      <c r="AC175" s="363" t="str">
        <f t="shared" si="63"/>
        <v/>
      </c>
      <c r="AD175" s="280" t="str">
        <f t="shared" si="64"/>
        <v/>
      </c>
      <c r="AE175" s="280" t="str">
        <f t="shared" si="65"/>
        <v/>
      </c>
      <c r="AF175" s="280" t="str">
        <f t="shared" si="66"/>
        <v/>
      </c>
      <c r="AG175" s="347" t="str">
        <f t="shared" si="67"/>
        <v/>
      </c>
      <c r="AH175" s="359"/>
      <c r="AI175" s="367" t="str">
        <f t="shared" si="68"/>
        <v/>
      </c>
      <c r="AJ175" s="368" t="str">
        <f t="shared" si="69"/>
        <v/>
      </c>
      <c r="AK175" s="361"/>
      <c r="AL175" s="363" t="str">
        <f t="shared" si="70"/>
        <v/>
      </c>
      <c r="AM175" s="280" t="str">
        <f t="shared" si="71"/>
        <v/>
      </c>
      <c r="AN175" s="347" t="str">
        <f t="shared" si="76"/>
        <v/>
      </c>
      <c r="AO175" s="359"/>
      <c r="AP175" s="363" t="str">
        <f t="shared" si="72"/>
        <v/>
      </c>
      <c r="AQ175" s="300" t="str">
        <f t="shared" si="73"/>
        <v/>
      </c>
      <c r="AR175" s="309"/>
      <c r="AS175" s="285"/>
      <c r="AT175" s="285"/>
      <c r="AU175" s="285"/>
      <c r="AV175" s="285"/>
    </row>
    <row r="176" spans="1:48" ht="18" customHeight="1">
      <c r="A176" s="236"/>
      <c r="B176" s="278"/>
      <c r="C176" s="293"/>
      <c r="D176" s="293"/>
      <c r="E176" s="294"/>
      <c r="F176" s="294"/>
      <c r="G176" s="294"/>
      <c r="H176" s="295" t="str">
        <f t="shared" si="55"/>
        <v/>
      </c>
      <c r="I176" s="296" t="str">
        <f t="shared" si="56"/>
        <v/>
      </c>
      <c r="J176" s="297" t="str">
        <f t="shared" si="74"/>
        <v/>
      </c>
      <c r="K176" s="349"/>
      <c r="L176" s="322"/>
      <c r="M176" s="353" t="str">
        <f t="shared" si="57"/>
        <v/>
      </c>
      <c r="N176" s="298" t="str">
        <f t="shared" si="58"/>
        <v/>
      </c>
      <c r="O176" s="293"/>
      <c r="P176" s="279"/>
      <c r="Q176" s="279"/>
      <c r="R176" s="279"/>
      <c r="S176" s="299"/>
      <c r="T176" s="376" t="str">
        <f t="shared" si="75"/>
        <v/>
      </c>
      <c r="U176" s="372"/>
      <c r="V176" s="308" t="str">
        <f t="shared" si="59"/>
        <v/>
      </c>
      <c r="W176" s="280" t="str">
        <f t="shared" si="60"/>
        <v/>
      </c>
      <c r="X176" s="347" t="str">
        <f t="shared" si="77"/>
        <v/>
      </c>
      <c r="Y176" s="292"/>
      <c r="Z176" s="363" t="str">
        <f t="shared" si="61"/>
        <v/>
      </c>
      <c r="AA176" s="347" t="str">
        <f t="shared" si="62"/>
        <v/>
      </c>
      <c r="AC176" s="363" t="str">
        <f t="shared" si="63"/>
        <v/>
      </c>
      <c r="AD176" s="280" t="str">
        <f t="shared" si="64"/>
        <v/>
      </c>
      <c r="AE176" s="280" t="str">
        <f t="shared" si="65"/>
        <v/>
      </c>
      <c r="AF176" s="280" t="str">
        <f t="shared" si="66"/>
        <v/>
      </c>
      <c r="AG176" s="347" t="str">
        <f t="shared" si="67"/>
        <v/>
      </c>
      <c r="AH176" s="359"/>
      <c r="AI176" s="367" t="str">
        <f t="shared" si="68"/>
        <v/>
      </c>
      <c r="AJ176" s="368" t="str">
        <f t="shared" si="69"/>
        <v/>
      </c>
      <c r="AK176" s="361"/>
      <c r="AL176" s="363" t="str">
        <f t="shared" si="70"/>
        <v/>
      </c>
      <c r="AM176" s="280" t="str">
        <f t="shared" si="71"/>
        <v/>
      </c>
      <c r="AN176" s="347" t="str">
        <f t="shared" si="76"/>
        <v/>
      </c>
      <c r="AO176" s="359"/>
      <c r="AP176" s="363" t="str">
        <f t="shared" si="72"/>
        <v/>
      </c>
      <c r="AQ176" s="300" t="str">
        <f t="shared" si="73"/>
        <v/>
      </c>
      <c r="AR176" s="309"/>
      <c r="AS176" s="285"/>
      <c r="AT176" s="285"/>
      <c r="AU176" s="285"/>
      <c r="AV176" s="285"/>
    </row>
    <row r="177" spans="1:48" ht="18" customHeight="1">
      <c r="A177" s="236"/>
      <c r="B177" s="278"/>
      <c r="C177" s="293"/>
      <c r="D177" s="293"/>
      <c r="E177" s="294"/>
      <c r="F177" s="294"/>
      <c r="G177" s="294"/>
      <c r="H177" s="295" t="str">
        <f t="shared" si="55"/>
        <v/>
      </c>
      <c r="I177" s="296" t="str">
        <f t="shared" si="56"/>
        <v/>
      </c>
      <c r="J177" s="297" t="str">
        <f t="shared" si="74"/>
        <v/>
      </c>
      <c r="K177" s="349"/>
      <c r="L177" s="322"/>
      <c r="M177" s="353" t="str">
        <f t="shared" si="57"/>
        <v/>
      </c>
      <c r="N177" s="298" t="str">
        <f t="shared" si="58"/>
        <v/>
      </c>
      <c r="O177" s="293"/>
      <c r="P177" s="279"/>
      <c r="Q177" s="279"/>
      <c r="R177" s="279"/>
      <c r="S177" s="299"/>
      <c r="T177" s="376" t="str">
        <f t="shared" si="75"/>
        <v/>
      </c>
      <c r="U177" s="372"/>
      <c r="V177" s="308" t="str">
        <f t="shared" si="59"/>
        <v/>
      </c>
      <c r="W177" s="280" t="str">
        <f t="shared" si="60"/>
        <v/>
      </c>
      <c r="X177" s="347" t="str">
        <f t="shared" si="77"/>
        <v/>
      </c>
      <c r="Y177" s="292"/>
      <c r="Z177" s="363" t="str">
        <f t="shared" si="61"/>
        <v/>
      </c>
      <c r="AA177" s="347" t="str">
        <f t="shared" si="62"/>
        <v/>
      </c>
      <c r="AC177" s="363" t="str">
        <f t="shared" si="63"/>
        <v/>
      </c>
      <c r="AD177" s="280" t="str">
        <f t="shared" si="64"/>
        <v/>
      </c>
      <c r="AE177" s="280" t="str">
        <f t="shared" si="65"/>
        <v/>
      </c>
      <c r="AF177" s="280" t="str">
        <f t="shared" si="66"/>
        <v/>
      </c>
      <c r="AG177" s="347" t="str">
        <f t="shared" si="67"/>
        <v/>
      </c>
      <c r="AH177" s="359"/>
      <c r="AI177" s="367" t="str">
        <f t="shared" si="68"/>
        <v/>
      </c>
      <c r="AJ177" s="368" t="str">
        <f t="shared" si="69"/>
        <v/>
      </c>
      <c r="AK177" s="361"/>
      <c r="AL177" s="363" t="str">
        <f t="shared" si="70"/>
        <v/>
      </c>
      <c r="AM177" s="280" t="str">
        <f t="shared" si="71"/>
        <v/>
      </c>
      <c r="AN177" s="347" t="str">
        <f t="shared" si="76"/>
        <v/>
      </c>
      <c r="AO177" s="359"/>
      <c r="AP177" s="363" t="str">
        <f t="shared" si="72"/>
        <v/>
      </c>
      <c r="AQ177" s="300" t="str">
        <f t="shared" si="73"/>
        <v/>
      </c>
      <c r="AR177" s="309"/>
      <c r="AS177" s="285"/>
      <c r="AT177" s="285"/>
      <c r="AU177" s="285"/>
      <c r="AV177" s="285"/>
    </row>
    <row r="178" spans="1:48" ht="18" customHeight="1">
      <c r="A178" s="236"/>
      <c r="B178" s="278"/>
      <c r="C178" s="293"/>
      <c r="D178" s="293"/>
      <c r="E178" s="294"/>
      <c r="F178" s="294"/>
      <c r="G178" s="294"/>
      <c r="H178" s="295" t="str">
        <f t="shared" si="55"/>
        <v/>
      </c>
      <c r="I178" s="296" t="str">
        <f t="shared" si="56"/>
        <v/>
      </c>
      <c r="J178" s="297" t="str">
        <f t="shared" si="74"/>
        <v/>
      </c>
      <c r="K178" s="349"/>
      <c r="L178" s="322"/>
      <c r="M178" s="353" t="str">
        <f t="shared" si="57"/>
        <v/>
      </c>
      <c r="N178" s="298" t="str">
        <f t="shared" si="58"/>
        <v/>
      </c>
      <c r="O178" s="293"/>
      <c r="P178" s="279"/>
      <c r="Q178" s="279"/>
      <c r="R178" s="279"/>
      <c r="S178" s="299"/>
      <c r="T178" s="376" t="str">
        <f t="shared" si="75"/>
        <v/>
      </c>
      <c r="U178" s="372"/>
      <c r="V178" s="308" t="str">
        <f t="shared" si="59"/>
        <v/>
      </c>
      <c r="W178" s="280" t="str">
        <f t="shared" si="60"/>
        <v/>
      </c>
      <c r="X178" s="347" t="str">
        <f t="shared" si="77"/>
        <v/>
      </c>
      <c r="Y178" s="292"/>
      <c r="Z178" s="363" t="str">
        <f t="shared" si="61"/>
        <v/>
      </c>
      <c r="AA178" s="347" t="str">
        <f t="shared" si="62"/>
        <v/>
      </c>
      <c r="AC178" s="363" t="str">
        <f t="shared" si="63"/>
        <v/>
      </c>
      <c r="AD178" s="280" t="str">
        <f t="shared" si="64"/>
        <v/>
      </c>
      <c r="AE178" s="280" t="str">
        <f t="shared" si="65"/>
        <v/>
      </c>
      <c r="AF178" s="280" t="str">
        <f t="shared" si="66"/>
        <v/>
      </c>
      <c r="AG178" s="347" t="str">
        <f t="shared" si="67"/>
        <v/>
      </c>
      <c r="AH178" s="359"/>
      <c r="AI178" s="367" t="str">
        <f t="shared" si="68"/>
        <v/>
      </c>
      <c r="AJ178" s="368" t="str">
        <f t="shared" si="69"/>
        <v/>
      </c>
      <c r="AK178" s="361"/>
      <c r="AL178" s="363" t="str">
        <f t="shared" si="70"/>
        <v/>
      </c>
      <c r="AM178" s="280" t="str">
        <f t="shared" si="71"/>
        <v/>
      </c>
      <c r="AN178" s="347" t="str">
        <f t="shared" si="76"/>
        <v/>
      </c>
      <c r="AO178" s="359"/>
      <c r="AP178" s="363" t="str">
        <f t="shared" si="72"/>
        <v/>
      </c>
      <c r="AQ178" s="300" t="str">
        <f t="shared" si="73"/>
        <v/>
      </c>
      <c r="AR178" s="309"/>
      <c r="AS178" s="285"/>
      <c r="AT178" s="285"/>
      <c r="AU178" s="285"/>
      <c r="AV178" s="285"/>
    </row>
    <row r="179" spans="1:48" ht="18" customHeight="1">
      <c r="A179" s="236"/>
      <c r="B179" s="278"/>
      <c r="C179" s="293"/>
      <c r="D179" s="293"/>
      <c r="E179" s="294"/>
      <c r="F179" s="294"/>
      <c r="G179" s="294"/>
      <c r="H179" s="295" t="str">
        <f t="shared" si="55"/>
        <v/>
      </c>
      <c r="I179" s="296" t="str">
        <f t="shared" si="56"/>
        <v/>
      </c>
      <c r="J179" s="297" t="str">
        <f t="shared" si="74"/>
        <v/>
      </c>
      <c r="K179" s="349"/>
      <c r="L179" s="322"/>
      <c r="M179" s="353" t="str">
        <f t="shared" si="57"/>
        <v/>
      </c>
      <c r="N179" s="298" t="str">
        <f t="shared" si="58"/>
        <v/>
      </c>
      <c r="O179" s="293"/>
      <c r="P179" s="279"/>
      <c r="Q179" s="279"/>
      <c r="R179" s="279"/>
      <c r="S179" s="299"/>
      <c r="T179" s="376" t="str">
        <f t="shared" si="75"/>
        <v/>
      </c>
      <c r="U179" s="372"/>
      <c r="V179" s="308" t="str">
        <f t="shared" si="59"/>
        <v/>
      </c>
      <c r="W179" s="280" t="str">
        <f t="shared" si="60"/>
        <v/>
      </c>
      <c r="X179" s="347" t="str">
        <f t="shared" si="77"/>
        <v/>
      </c>
      <c r="Y179" s="292"/>
      <c r="Z179" s="363" t="str">
        <f t="shared" si="61"/>
        <v/>
      </c>
      <c r="AA179" s="347" t="str">
        <f t="shared" si="62"/>
        <v/>
      </c>
      <c r="AC179" s="363" t="str">
        <f t="shared" si="63"/>
        <v/>
      </c>
      <c r="AD179" s="280" t="str">
        <f t="shared" si="64"/>
        <v/>
      </c>
      <c r="AE179" s="280" t="str">
        <f t="shared" si="65"/>
        <v/>
      </c>
      <c r="AF179" s="280" t="str">
        <f t="shared" si="66"/>
        <v/>
      </c>
      <c r="AG179" s="347" t="str">
        <f t="shared" si="67"/>
        <v/>
      </c>
      <c r="AH179" s="359"/>
      <c r="AI179" s="367" t="str">
        <f t="shared" si="68"/>
        <v/>
      </c>
      <c r="AJ179" s="368" t="str">
        <f t="shared" si="69"/>
        <v/>
      </c>
      <c r="AK179" s="361"/>
      <c r="AL179" s="363" t="str">
        <f t="shared" si="70"/>
        <v/>
      </c>
      <c r="AM179" s="280" t="str">
        <f t="shared" si="71"/>
        <v/>
      </c>
      <c r="AN179" s="347" t="str">
        <f t="shared" si="76"/>
        <v/>
      </c>
      <c r="AO179" s="359"/>
      <c r="AP179" s="363" t="str">
        <f t="shared" si="72"/>
        <v/>
      </c>
      <c r="AQ179" s="300" t="str">
        <f t="shared" si="73"/>
        <v/>
      </c>
      <c r="AR179" s="309"/>
      <c r="AS179" s="285"/>
      <c r="AT179" s="285"/>
      <c r="AU179" s="285"/>
      <c r="AV179" s="285"/>
    </row>
    <row r="180" spans="1:48" ht="18" customHeight="1">
      <c r="A180" s="236"/>
      <c r="B180" s="278"/>
      <c r="C180" s="293"/>
      <c r="D180" s="293"/>
      <c r="E180" s="294"/>
      <c r="F180" s="294"/>
      <c r="G180" s="294"/>
      <c r="H180" s="295" t="str">
        <f t="shared" si="55"/>
        <v/>
      </c>
      <c r="I180" s="296" t="str">
        <f t="shared" si="56"/>
        <v/>
      </c>
      <c r="J180" s="297" t="str">
        <f t="shared" si="74"/>
        <v/>
      </c>
      <c r="K180" s="349"/>
      <c r="L180" s="322"/>
      <c r="M180" s="353" t="str">
        <f t="shared" si="57"/>
        <v/>
      </c>
      <c r="N180" s="298" t="str">
        <f t="shared" si="58"/>
        <v/>
      </c>
      <c r="O180" s="293"/>
      <c r="P180" s="279"/>
      <c r="Q180" s="279"/>
      <c r="R180" s="279"/>
      <c r="S180" s="299"/>
      <c r="T180" s="376" t="str">
        <f t="shared" si="75"/>
        <v/>
      </c>
      <c r="U180" s="372"/>
      <c r="V180" s="308" t="str">
        <f t="shared" si="59"/>
        <v/>
      </c>
      <c r="W180" s="280" t="str">
        <f t="shared" si="60"/>
        <v/>
      </c>
      <c r="X180" s="347" t="str">
        <f t="shared" si="77"/>
        <v/>
      </c>
      <c r="Y180" s="292"/>
      <c r="Z180" s="363" t="str">
        <f t="shared" si="61"/>
        <v/>
      </c>
      <c r="AA180" s="347" t="str">
        <f t="shared" si="62"/>
        <v/>
      </c>
      <c r="AC180" s="363" t="str">
        <f t="shared" si="63"/>
        <v/>
      </c>
      <c r="AD180" s="280" t="str">
        <f t="shared" si="64"/>
        <v/>
      </c>
      <c r="AE180" s="280" t="str">
        <f t="shared" si="65"/>
        <v/>
      </c>
      <c r="AF180" s="280" t="str">
        <f t="shared" si="66"/>
        <v/>
      </c>
      <c r="AG180" s="347" t="str">
        <f t="shared" si="67"/>
        <v/>
      </c>
      <c r="AH180" s="359"/>
      <c r="AI180" s="367" t="str">
        <f t="shared" si="68"/>
        <v/>
      </c>
      <c r="AJ180" s="368" t="str">
        <f t="shared" si="69"/>
        <v/>
      </c>
      <c r="AK180" s="361"/>
      <c r="AL180" s="363" t="str">
        <f t="shared" si="70"/>
        <v/>
      </c>
      <c r="AM180" s="280" t="str">
        <f t="shared" si="71"/>
        <v/>
      </c>
      <c r="AN180" s="347" t="str">
        <f t="shared" si="76"/>
        <v/>
      </c>
      <c r="AO180" s="359"/>
      <c r="AP180" s="363" t="str">
        <f t="shared" si="72"/>
        <v/>
      </c>
      <c r="AQ180" s="300" t="str">
        <f t="shared" si="73"/>
        <v/>
      </c>
      <c r="AR180" s="309"/>
      <c r="AS180" s="285"/>
      <c r="AT180" s="285"/>
      <c r="AU180" s="285"/>
      <c r="AV180" s="285"/>
    </row>
    <row r="181" spans="1:48" ht="18" customHeight="1">
      <c r="A181" s="236"/>
      <c r="B181" s="278"/>
      <c r="C181" s="293"/>
      <c r="D181" s="293"/>
      <c r="E181" s="294"/>
      <c r="F181" s="294"/>
      <c r="G181" s="294"/>
      <c r="H181" s="295" t="str">
        <f t="shared" si="55"/>
        <v/>
      </c>
      <c r="I181" s="296" t="str">
        <f t="shared" si="56"/>
        <v/>
      </c>
      <c r="J181" s="297" t="str">
        <f t="shared" si="74"/>
        <v/>
      </c>
      <c r="K181" s="349"/>
      <c r="L181" s="322"/>
      <c r="M181" s="353" t="str">
        <f t="shared" si="57"/>
        <v/>
      </c>
      <c r="N181" s="298" t="str">
        <f t="shared" si="58"/>
        <v/>
      </c>
      <c r="O181" s="293"/>
      <c r="P181" s="279"/>
      <c r="Q181" s="279"/>
      <c r="R181" s="279"/>
      <c r="S181" s="299"/>
      <c r="T181" s="376" t="str">
        <f t="shared" si="75"/>
        <v/>
      </c>
      <c r="U181" s="372"/>
      <c r="V181" s="308" t="str">
        <f t="shared" si="59"/>
        <v/>
      </c>
      <c r="W181" s="280" t="str">
        <f t="shared" si="60"/>
        <v/>
      </c>
      <c r="X181" s="347" t="str">
        <f t="shared" si="77"/>
        <v/>
      </c>
      <c r="Y181" s="292"/>
      <c r="Z181" s="363" t="str">
        <f t="shared" si="61"/>
        <v/>
      </c>
      <c r="AA181" s="347" t="str">
        <f t="shared" si="62"/>
        <v/>
      </c>
      <c r="AC181" s="363" t="str">
        <f t="shared" si="63"/>
        <v/>
      </c>
      <c r="AD181" s="280" t="str">
        <f t="shared" si="64"/>
        <v/>
      </c>
      <c r="AE181" s="280" t="str">
        <f t="shared" si="65"/>
        <v/>
      </c>
      <c r="AF181" s="280" t="str">
        <f t="shared" si="66"/>
        <v/>
      </c>
      <c r="AG181" s="347" t="str">
        <f t="shared" si="67"/>
        <v/>
      </c>
      <c r="AH181" s="359"/>
      <c r="AI181" s="367" t="str">
        <f t="shared" si="68"/>
        <v/>
      </c>
      <c r="AJ181" s="368" t="str">
        <f t="shared" si="69"/>
        <v/>
      </c>
      <c r="AK181" s="361"/>
      <c r="AL181" s="363" t="str">
        <f t="shared" si="70"/>
        <v/>
      </c>
      <c r="AM181" s="280" t="str">
        <f t="shared" si="71"/>
        <v/>
      </c>
      <c r="AN181" s="347" t="str">
        <f t="shared" si="76"/>
        <v/>
      </c>
      <c r="AO181" s="359"/>
      <c r="AP181" s="363" t="str">
        <f t="shared" si="72"/>
        <v/>
      </c>
      <c r="AQ181" s="300" t="str">
        <f t="shared" si="73"/>
        <v/>
      </c>
      <c r="AR181" s="309"/>
      <c r="AS181" s="285"/>
      <c r="AT181" s="285"/>
      <c r="AU181" s="285"/>
      <c r="AV181" s="285"/>
    </row>
    <row r="182" spans="1:48" ht="18" customHeight="1">
      <c r="A182" s="236"/>
      <c r="B182" s="278"/>
      <c r="C182" s="293"/>
      <c r="D182" s="293"/>
      <c r="E182" s="294"/>
      <c r="F182" s="294"/>
      <c r="G182" s="294"/>
      <c r="H182" s="295" t="str">
        <f t="shared" si="55"/>
        <v/>
      </c>
      <c r="I182" s="296" t="str">
        <f t="shared" si="56"/>
        <v/>
      </c>
      <c r="J182" s="297" t="str">
        <f t="shared" si="74"/>
        <v/>
      </c>
      <c r="K182" s="349"/>
      <c r="L182" s="322"/>
      <c r="M182" s="353" t="str">
        <f t="shared" si="57"/>
        <v/>
      </c>
      <c r="N182" s="298" t="str">
        <f t="shared" si="58"/>
        <v/>
      </c>
      <c r="O182" s="293"/>
      <c r="P182" s="279"/>
      <c r="Q182" s="279"/>
      <c r="R182" s="279"/>
      <c r="S182" s="299"/>
      <c r="T182" s="376" t="str">
        <f t="shared" si="75"/>
        <v/>
      </c>
      <c r="U182" s="372"/>
      <c r="V182" s="308" t="str">
        <f t="shared" si="59"/>
        <v/>
      </c>
      <c r="W182" s="280" t="str">
        <f t="shared" si="60"/>
        <v/>
      </c>
      <c r="X182" s="347" t="str">
        <f t="shared" si="77"/>
        <v/>
      </c>
      <c r="Y182" s="292"/>
      <c r="Z182" s="363" t="str">
        <f t="shared" si="61"/>
        <v/>
      </c>
      <c r="AA182" s="347" t="str">
        <f t="shared" si="62"/>
        <v/>
      </c>
      <c r="AC182" s="363" t="str">
        <f t="shared" si="63"/>
        <v/>
      </c>
      <c r="AD182" s="280" t="str">
        <f t="shared" si="64"/>
        <v/>
      </c>
      <c r="AE182" s="280" t="str">
        <f t="shared" si="65"/>
        <v/>
      </c>
      <c r="AF182" s="280" t="str">
        <f t="shared" si="66"/>
        <v/>
      </c>
      <c r="AG182" s="347" t="str">
        <f t="shared" si="67"/>
        <v/>
      </c>
      <c r="AH182" s="359"/>
      <c r="AI182" s="367" t="str">
        <f t="shared" si="68"/>
        <v/>
      </c>
      <c r="AJ182" s="368" t="str">
        <f t="shared" si="69"/>
        <v/>
      </c>
      <c r="AK182" s="361"/>
      <c r="AL182" s="363" t="str">
        <f t="shared" si="70"/>
        <v/>
      </c>
      <c r="AM182" s="280" t="str">
        <f t="shared" si="71"/>
        <v/>
      </c>
      <c r="AN182" s="347" t="str">
        <f t="shared" si="76"/>
        <v/>
      </c>
      <c r="AO182" s="359"/>
      <c r="AP182" s="363" t="str">
        <f t="shared" si="72"/>
        <v/>
      </c>
      <c r="AQ182" s="300" t="str">
        <f t="shared" si="73"/>
        <v/>
      </c>
      <c r="AR182" s="309"/>
      <c r="AS182" s="285"/>
      <c r="AT182" s="285"/>
      <c r="AU182" s="285"/>
      <c r="AV182" s="285"/>
    </row>
    <row r="183" spans="1:48" ht="18" customHeight="1">
      <c r="A183" s="236"/>
      <c r="B183" s="278"/>
      <c r="C183" s="293"/>
      <c r="D183" s="293"/>
      <c r="E183" s="294"/>
      <c r="F183" s="294"/>
      <c r="G183" s="294"/>
      <c r="H183" s="295" t="str">
        <f t="shared" si="55"/>
        <v/>
      </c>
      <c r="I183" s="296" t="str">
        <f t="shared" si="56"/>
        <v/>
      </c>
      <c r="J183" s="297" t="str">
        <f t="shared" si="74"/>
        <v/>
      </c>
      <c r="K183" s="349"/>
      <c r="L183" s="322"/>
      <c r="M183" s="353" t="str">
        <f t="shared" si="57"/>
        <v/>
      </c>
      <c r="N183" s="298" t="str">
        <f t="shared" si="58"/>
        <v/>
      </c>
      <c r="O183" s="293"/>
      <c r="P183" s="279"/>
      <c r="Q183" s="279"/>
      <c r="R183" s="279"/>
      <c r="S183" s="299"/>
      <c r="T183" s="376" t="str">
        <f t="shared" si="75"/>
        <v/>
      </c>
      <c r="U183" s="372"/>
      <c r="V183" s="308" t="str">
        <f t="shared" si="59"/>
        <v/>
      </c>
      <c r="W183" s="280" t="str">
        <f t="shared" si="60"/>
        <v/>
      </c>
      <c r="X183" s="347" t="str">
        <f t="shared" si="77"/>
        <v/>
      </c>
      <c r="Y183" s="292"/>
      <c r="Z183" s="363" t="str">
        <f t="shared" si="61"/>
        <v/>
      </c>
      <c r="AA183" s="347" t="str">
        <f t="shared" si="62"/>
        <v/>
      </c>
      <c r="AC183" s="363" t="str">
        <f t="shared" si="63"/>
        <v/>
      </c>
      <c r="AD183" s="280" t="str">
        <f t="shared" si="64"/>
        <v/>
      </c>
      <c r="AE183" s="280" t="str">
        <f t="shared" si="65"/>
        <v/>
      </c>
      <c r="AF183" s="280" t="str">
        <f t="shared" si="66"/>
        <v/>
      </c>
      <c r="AG183" s="347" t="str">
        <f t="shared" si="67"/>
        <v/>
      </c>
      <c r="AH183" s="359"/>
      <c r="AI183" s="367" t="str">
        <f t="shared" si="68"/>
        <v/>
      </c>
      <c r="AJ183" s="368" t="str">
        <f t="shared" si="69"/>
        <v/>
      </c>
      <c r="AK183" s="361"/>
      <c r="AL183" s="363" t="str">
        <f t="shared" si="70"/>
        <v/>
      </c>
      <c r="AM183" s="280" t="str">
        <f t="shared" si="71"/>
        <v/>
      </c>
      <c r="AN183" s="347" t="str">
        <f t="shared" si="76"/>
        <v/>
      </c>
      <c r="AO183" s="359"/>
      <c r="AP183" s="363" t="str">
        <f t="shared" si="72"/>
        <v/>
      </c>
      <c r="AQ183" s="300" t="str">
        <f t="shared" si="73"/>
        <v/>
      </c>
      <c r="AR183" s="309"/>
      <c r="AS183" s="285"/>
      <c r="AT183" s="285"/>
      <c r="AU183" s="285"/>
      <c r="AV183" s="285"/>
    </row>
    <row r="184" spans="1:48" ht="18" customHeight="1">
      <c r="A184" s="236"/>
      <c r="B184" s="278"/>
      <c r="C184" s="293"/>
      <c r="D184" s="293"/>
      <c r="E184" s="294"/>
      <c r="F184" s="294"/>
      <c r="G184" s="294"/>
      <c r="H184" s="295" t="str">
        <f t="shared" si="55"/>
        <v/>
      </c>
      <c r="I184" s="296" t="str">
        <f t="shared" si="56"/>
        <v/>
      </c>
      <c r="J184" s="297" t="str">
        <f t="shared" si="74"/>
        <v/>
      </c>
      <c r="K184" s="349"/>
      <c r="L184" s="322"/>
      <c r="M184" s="353" t="str">
        <f t="shared" si="57"/>
        <v/>
      </c>
      <c r="N184" s="298" t="str">
        <f t="shared" si="58"/>
        <v/>
      </c>
      <c r="O184" s="293"/>
      <c r="P184" s="279"/>
      <c r="Q184" s="279"/>
      <c r="R184" s="279"/>
      <c r="S184" s="299"/>
      <c r="T184" s="376" t="str">
        <f t="shared" si="75"/>
        <v/>
      </c>
      <c r="U184" s="372"/>
      <c r="V184" s="308" t="str">
        <f t="shared" si="59"/>
        <v/>
      </c>
      <c r="W184" s="280" t="str">
        <f t="shared" si="60"/>
        <v/>
      </c>
      <c r="X184" s="347" t="str">
        <f t="shared" si="77"/>
        <v/>
      </c>
      <c r="Y184" s="292"/>
      <c r="Z184" s="363" t="str">
        <f t="shared" si="61"/>
        <v/>
      </c>
      <c r="AA184" s="347" t="str">
        <f t="shared" si="62"/>
        <v/>
      </c>
      <c r="AC184" s="363" t="str">
        <f t="shared" si="63"/>
        <v/>
      </c>
      <c r="AD184" s="280" t="str">
        <f t="shared" si="64"/>
        <v/>
      </c>
      <c r="AE184" s="280" t="str">
        <f t="shared" si="65"/>
        <v/>
      </c>
      <c r="AF184" s="280" t="str">
        <f t="shared" si="66"/>
        <v/>
      </c>
      <c r="AG184" s="347" t="str">
        <f t="shared" si="67"/>
        <v/>
      </c>
      <c r="AH184" s="359"/>
      <c r="AI184" s="367" t="str">
        <f t="shared" si="68"/>
        <v/>
      </c>
      <c r="AJ184" s="368" t="str">
        <f t="shared" si="69"/>
        <v/>
      </c>
      <c r="AK184" s="361"/>
      <c r="AL184" s="363" t="str">
        <f t="shared" si="70"/>
        <v/>
      </c>
      <c r="AM184" s="280" t="str">
        <f t="shared" si="71"/>
        <v/>
      </c>
      <c r="AN184" s="347" t="str">
        <f t="shared" si="76"/>
        <v/>
      </c>
      <c r="AO184" s="359"/>
      <c r="AP184" s="363" t="str">
        <f t="shared" si="72"/>
        <v/>
      </c>
      <c r="AQ184" s="300" t="str">
        <f t="shared" si="73"/>
        <v/>
      </c>
      <c r="AR184" s="309"/>
      <c r="AS184" s="285"/>
      <c r="AT184" s="285"/>
      <c r="AU184" s="285"/>
      <c r="AV184" s="285"/>
    </row>
    <row r="185" spans="1:48" ht="18" customHeight="1">
      <c r="A185" s="236"/>
      <c r="B185" s="278"/>
      <c r="C185" s="293"/>
      <c r="D185" s="293"/>
      <c r="E185" s="294"/>
      <c r="F185" s="294"/>
      <c r="G185" s="294"/>
      <c r="H185" s="295" t="str">
        <f t="shared" si="55"/>
        <v/>
      </c>
      <c r="I185" s="296" t="str">
        <f t="shared" si="56"/>
        <v/>
      </c>
      <c r="J185" s="297" t="str">
        <f t="shared" si="74"/>
        <v/>
      </c>
      <c r="K185" s="349"/>
      <c r="L185" s="322"/>
      <c r="M185" s="353" t="str">
        <f t="shared" si="57"/>
        <v/>
      </c>
      <c r="N185" s="298" t="str">
        <f t="shared" si="58"/>
        <v/>
      </c>
      <c r="O185" s="293"/>
      <c r="P185" s="279"/>
      <c r="Q185" s="279"/>
      <c r="R185" s="279"/>
      <c r="S185" s="299"/>
      <c r="T185" s="376" t="str">
        <f t="shared" si="75"/>
        <v/>
      </c>
      <c r="U185" s="372"/>
      <c r="V185" s="308" t="str">
        <f t="shared" si="59"/>
        <v/>
      </c>
      <c r="W185" s="280" t="str">
        <f t="shared" si="60"/>
        <v/>
      </c>
      <c r="X185" s="347" t="str">
        <f t="shared" si="77"/>
        <v/>
      </c>
      <c r="Y185" s="292"/>
      <c r="Z185" s="363" t="str">
        <f t="shared" si="61"/>
        <v/>
      </c>
      <c r="AA185" s="347" t="str">
        <f t="shared" si="62"/>
        <v/>
      </c>
      <c r="AC185" s="363" t="str">
        <f t="shared" si="63"/>
        <v/>
      </c>
      <c r="AD185" s="280" t="str">
        <f t="shared" si="64"/>
        <v/>
      </c>
      <c r="AE185" s="280" t="str">
        <f t="shared" si="65"/>
        <v/>
      </c>
      <c r="AF185" s="280" t="str">
        <f t="shared" si="66"/>
        <v/>
      </c>
      <c r="AG185" s="347" t="str">
        <f t="shared" si="67"/>
        <v/>
      </c>
      <c r="AH185" s="359"/>
      <c r="AI185" s="367" t="str">
        <f t="shared" si="68"/>
        <v/>
      </c>
      <c r="AJ185" s="368" t="str">
        <f t="shared" si="69"/>
        <v/>
      </c>
      <c r="AK185" s="361"/>
      <c r="AL185" s="363" t="str">
        <f t="shared" si="70"/>
        <v/>
      </c>
      <c r="AM185" s="280" t="str">
        <f t="shared" si="71"/>
        <v/>
      </c>
      <c r="AN185" s="347" t="str">
        <f t="shared" si="76"/>
        <v/>
      </c>
      <c r="AO185" s="359"/>
      <c r="AP185" s="363" t="str">
        <f t="shared" si="72"/>
        <v/>
      </c>
      <c r="AQ185" s="300" t="str">
        <f t="shared" si="73"/>
        <v/>
      </c>
      <c r="AR185" s="309"/>
      <c r="AS185" s="285"/>
      <c r="AT185" s="285"/>
      <c r="AU185" s="285"/>
      <c r="AV185" s="285"/>
    </row>
    <row r="186" spans="1:48" ht="18" customHeight="1">
      <c r="A186" s="236"/>
      <c r="B186" s="278"/>
      <c r="C186" s="293"/>
      <c r="D186" s="293"/>
      <c r="E186" s="294"/>
      <c r="F186" s="294"/>
      <c r="G186" s="294"/>
      <c r="H186" s="295" t="str">
        <f t="shared" si="55"/>
        <v/>
      </c>
      <c r="I186" s="296" t="str">
        <f t="shared" si="56"/>
        <v/>
      </c>
      <c r="J186" s="297" t="str">
        <f t="shared" si="74"/>
        <v/>
      </c>
      <c r="K186" s="349"/>
      <c r="L186" s="322"/>
      <c r="M186" s="353" t="str">
        <f t="shared" si="57"/>
        <v/>
      </c>
      <c r="N186" s="298" t="str">
        <f t="shared" si="58"/>
        <v/>
      </c>
      <c r="O186" s="293"/>
      <c r="P186" s="279"/>
      <c r="Q186" s="279"/>
      <c r="R186" s="279"/>
      <c r="S186" s="299"/>
      <c r="T186" s="376" t="str">
        <f t="shared" si="75"/>
        <v/>
      </c>
      <c r="U186" s="372"/>
      <c r="V186" s="308" t="str">
        <f t="shared" si="59"/>
        <v/>
      </c>
      <c r="W186" s="280" t="str">
        <f t="shared" si="60"/>
        <v/>
      </c>
      <c r="X186" s="347" t="str">
        <f t="shared" si="77"/>
        <v/>
      </c>
      <c r="Y186" s="292"/>
      <c r="Z186" s="363" t="str">
        <f t="shared" si="61"/>
        <v/>
      </c>
      <c r="AA186" s="347" t="str">
        <f t="shared" si="62"/>
        <v/>
      </c>
      <c r="AC186" s="363" t="str">
        <f t="shared" si="63"/>
        <v/>
      </c>
      <c r="AD186" s="280" t="str">
        <f t="shared" si="64"/>
        <v/>
      </c>
      <c r="AE186" s="280" t="str">
        <f t="shared" si="65"/>
        <v/>
      </c>
      <c r="AF186" s="280" t="str">
        <f t="shared" si="66"/>
        <v/>
      </c>
      <c r="AG186" s="347" t="str">
        <f t="shared" si="67"/>
        <v/>
      </c>
      <c r="AH186" s="359"/>
      <c r="AI186" s="367" t="str">
        <f t="shared" si="68"/>
        <v/>
      </c>
      <c r="AJ186" s="368" t="str">
        <f t="shared" si="69"/>
        <v/>
      </c>
      <c r="AK186" s="361"/>
      <c r="AL186" s="363" t="str">
        <f t="shared" si="70"/>
        <v/>
      </c>
      <c r="AM186" s="280" t="str">
        <f t="shared" si="71"/>
        <v/>
      </c>
      <c r="AN186" s="347" t="str">
        <f t="shared" si="76"/>
        <v/>
      </c>
      <c r="AO186" s="359"/>
      <c r="AP186" s="363" t="str">
        <f t="shared" si="72"/>
        <v/>
      </c>
      <c r="AQ186" s="300" t="str">
        <f t="shared" si="73"/>
        <v/>
      </c>
      <c r="AR186" s="309"/>
      <c r="AS186" s="285"/>
      <c r="AT186" s="285"/>
      <c r="AU186" s="285"/>
      <c r="AV186" s="285"/>
    </row>
    <row r="187" spans="1:48" ht="18" customHeight="1">
      <c r="A187" s="236"/>
      <c r="B187" s="278"/>
      <c r="C187" s="293"/>
      <c r="D187" s="293"/>
      <c r="E187" s="294"/>
      <c r="F187" s="294"/>
      <c r="G187" s="294"/>
      <c r="H187" s="295" t="str">
        <f t="shared" si="55"/>
        <v/>
      </c>
      <c r="I187" s="296" t="str">
        <f t="shared" si="56"/>
        <v/>
      </c>
      <c r="J187" s="297" t="str">
        <f t="shared" si="74"/>
        <v/>
      </c>
      <c r="K187" s="349"/>
      <c r="L187" s="322"/>
      <c r="M187" s="353" t="str">
        <f t="shared" si="57"/>
        <v/>
      </c>
      <c r="N187" s="298" t="str">
        <f t="shared" si="58"/>
        <v/>
      </c>
      <c r="O187" s="293"/>
      <c r="P187" s="279"/>
      <c r="Q187" s="279"/>
      <c r="R187" s="279"/>
      <c r="S187" s="299"/>
      <c r="T187" s="376" t="str">
        <f t="shared" si="75"/>
        <v/>
      </c>
      <c r="U187" s="372"/>
      <c r="V187" s="308" t="str">
        <f t="shared" si="59"/>
        <v/>
      </c>
      <c r="W187" s="280" t="str">
        <f t="shared" si="60"/>
        <v/>
      </c>
      <c r="X187" s="347" t="str">
        <f t="shared" si="77"/>
        <v/>
      </c>
      <c r="Y187" s="292"/>
      <c r="Z187" s="363" t="str">
        <f t="shared" si="61"/>
        <v/>
      </c>
      <c r="AA187" s="347" t="str">
        <f t="shared" si="62"/>
        <v/>
      </c>
      <c r="AC187" s="363" t="str">
        <f t="shared" si="63"/>
        <v/>
      </c>
      <c r="AD187" s="280" t="str">
        <f t="shared" si="64"/>
        <v/>
      </c>
      <c r="AE187" s="280" t="str">
        <f t="shared" si="65"/>
        <v/>
      </c>
      <c r="AF187" s="280" t="str">
        <f t="shared" si="66"/>
        <v/>
      </c>
      <c r="AG187" s="347" t="str">
        <f t="shared" si="67"/>
        <v/>
      </c>
      <c r="AH187" s="359"/>
      <c r="AI187" s="367" t="str">
        <f t="shared" si="68"/>
        <v/>
      </c>
      <c r="AJ187" s="368" t="str">
        <f t="shared" si="69"/>
        <v/>
      </c>
      <c r="AK187" s="361"/>
      <c r="AL187" s="363" t="str">
        <f t="shared" si="70"/>
        <v/>
      </c>
      <c r="AM187" s="280" t="str">
        <f t="shared" si="71"/>
        <v/>
      </c>
      <c r="AN187" s="347" t="str">
        <f t="shared" si="76"/>
        <v/>
      </c>
      <c r="AO187" s="359"/>
      <c r="AP187" s="363" t="str">
        <f t="shared" si="72"/>
        <v/>
      </c>
      <c r="AQ187" s="300" t="str">
        <f t="shared" si="73"/>
        <v/>
      </c>
      <c r="AR187" s="309"/>
      <c r="AS187" s="285"/>
      <c r="AT187" s="285"/>
      <c r="AU187" s="285"/>
      <c r="AV187" s="285"/>
    </row>
    <row r="188" spans="1:48" ht="18" customHeight="1">
      <c r="A188" s="236"/>
      <c r="B188" s="278"/>
      <c r="C188" s="293"/>
      <c r="D188" s="293"/>
      <c r="E188" s="294"/>
      <c r="F188" s="294"/>
      <c r="G188" s="294"/>
      <c r="H188" s="295" t="str">
        <f t="shared" si="55"/>
        <v/>
      </c>
      <c r="I188" s="296" t="str">
        <f t="shared" si="56"/>
        <v/>
      </c>
      <c r="J188" s="297" t="str">
        <f t="shared" si="74"/>
        <v/>
      </c>
      <c r="K188" s="349"/>
      <c r="L188" s="322"/>
      <c r="M188" s="353" t="str">
        <f t="shared" si="57"/>
        <v/>
      </c>
      <c r="N188" s="298" t="str">
        <f t="shared" si="58"/>
        <v/>
      </c>
      <c r="O188" s="293"/>
      <c r="P188" s="279"/>
      <c r="Q188" s="279"/>
      <c r="R188" s="279"/>
      <c r="S188" s="299"/>
      <c r="T188" s="376" t="str">
        <f t="shared" si="75"/>
        <v/>
      </c>
      <c r="U188" s="372"/>
      <c r="V188" s="308" t="str">
        <f t="shared" si="59"/>
        <v/>
      </c>
      <c r="W188" s="280" t="str">
        <f t="shared" si="60"/>
        <v/>
      </c>
      <c r="X188" s="347" t="str">
        <f t="shared" si="77"/>
        <v/>
      </c>
      <c r="Y188" s="292"/>
      <c r="Z188" s="363" t="str">
        <f t="shared" si="61"/>
        <v/>
      </c>
      <c r="AA188" s="347" t="str">
        <f t="shared" si="62"/>
        <v/>
      </c>
      <c r="AC188" s="363" t="str">
        <f t="shared" si="63"/>
        <v/>
      </c>
      <c r="AD188" s="280" t="str">
        <f t="shared" si="64"/>
        <v/>
      </c>
      <c r="AE188" s="280" t="str">
        <f t="shared" si="65"/>
        <v/>
      </c>
      <c r="AF188" s="280" t="str">
        <f t="shared" si="66"/>
        <v/>
      </c>
      <c r="AG188" s="347" t="str">
        <f t="shared" si="67"/>
        <v/>
      </c>
      <c r="AH188" s="359"/>
      <c r="AI188" s="367" t="str">
        <f t="shared" si="68"/>
        <v/>
      </c>
      <c r="AJ188" s="368" t="str">
        <f t="shared" si="69"/>
        <v/>
      </c>
      <c r="AK188" s="361"/>
      <c r="AL188" s="363" t="str">
        <f t="shared" si="70"/>
        <v/>
      </c>
      <c r="AM188" s="280" t="str">
        <f t="shared" si="71"/>
        <v/>
      </c>
      <c r="AN188" s="347" t="str">
        <f t="shared" si="76"/>
        <v/>
      </c>
      <c r="AO188" s="359"/>
      <c r="AP188" s="363" t="str">
        <f t="shared" si="72"/>
        <v/>
      </c>
      <c r="AQ188" s="300" t="str">
        <f t="shared" si="73"/>
        <v/>
      </c>
      <c r="AR188" s="309"/>
      <c r="AS188" s="285"/>
      <c r="AT188" s="285"/>
      <c r="AU188" s="285"/>
      <c r="AV188" s="285"/>
    </row>
    <row r="189" spans="1:48" ht="18" customHeight="1">
      <c r="A189" s="236"/>
      <c r="B189" s="278"/>
      <c r="C189" s="293"/>
      <c r="D189" s="293"/>
      <c r="E189" s="294"/>
      <c r="F189" s="294"/>
      <c r="G189" s="294"/>
      <c r="H189" s="295" t="str">
        <f t="shared" si="55"/>
        <v/>
      </c>
      <c r="I189" s="296" t="str">
        <f t="shared" si="56"/>
        <v/>
      </c>
      <c r="J189" s="297" t="str">
        <f t="shared" si="74"/>
        <v/>
      </c>
      <c r="K189" s="349"/>
      <c r="L189" s="322"/>
      <c r="M189" s="353" t="str">
        <f t="shared" si="57"/>
        <v/>
      </c>
      <c r="N189" s="298" t="str">
        <f t="shared" si="58"/>
        <v/>
      </c>
      <c r="O189" s="293"/>
      <c r="P189" s="279"/>
      <c r="Q189" s="279"/>
      <c r="R189" s="279"/>
      <c r="S189" s="299"/>
      <c r="T189" s="376" t="str">
        <f t="shared" si="75"/>
        <v/>
      </c>
      <c r="U189" s="372"/>
      <c r="V189" s="308" t="str">
        <f t="shared" si="59"/>
        <v/>
      </c>
      <c r="W189" s="280" t="str">
        <f t="shared" si="60"/>
        <v/>
      </c>
      <c r="X189" s="347" t="str">
        <f t="shared" si="77"/>
        <v/>
      </c>
      <c r="Y189" s="292"/>
      <c r="Z189" s="363" t="str">
        <f t="shared" si="61"/>
        <v/>
      </c>
      <c r="AA189" s="347" t="str">
        <f t="shared" si="62"/>
        <v/>
      </c>
      <c r="AC189" s="363" t="str">
        <f t="shared" si="63"/>
        <v/>
      </c>
      <c r="AD189" s="280" t="str">
        <f t="shared" si="64"/>
        <v/>
      </c>
      <c r="AE189" s="280" t="str">
        <f t="shared" si="65"/>
        <v/>
      </c>
      <c r="AF189" s="280" t="str">
        <f t="shared" si="66"/>
        <v/>
      </c>
      <c r="AG189" s="347" t="str">
        <f t="shared" si="67"/>
        <v/>
      </c>
      <c r="AH189" s="359"/>
      <c r="AI189" s="367" t="str">
        <f t="shared" si="68"/>
        <v/>
      </c>
      <c r="AJ189" s="368" t="str">
        <f t="shared" si="69"/>
        <v/>
      </c>
      <c r="AK189" s="361"/>
      <c r="AL189" s="363" t="str">
        <f t="shared" si="70"/>
        <v/>
      </c>
      <c r="AM189" s="280" t="str">
        <f t="shared" si="71"/>
        <v/>
      </c>
      <c r="AN189" s="347" t="str">
        <f t="shared" si="76"/>
        <v/>
      </c>
      <c r="AO189" s="359"/>
      <c r="AP189" s="363" t="str">
        <f t="shared" si="72"/>
        <v/>
      </c>
      <c r="AQ189" s="300" t="str">
        <f t="shared" si="73"/>
        <v/>
      </c>
      <c r="AR189" s="309"/>
      <c r="AS189" s="285"/>
      <c r="AT189" s="285"/>
      <c r="AU189" s="285"/>
      <c r="AV189" s="285"/>
    </row>
    <row r="190" spans="1:48" ht="18" customHeight="1">
      <c r="A190" s="236"/>
      <c r="B190" s="278"/>
      <c r="C190" s="293"/>
      <c r="D190" s="293"/>
      <c r="E190" s="294"/>
      <c r="F190" s="294"/>
      <c r="G190" s="294"/>
      <c r="H190" s="295" t="str">
        <f t="shared" si="55"/>
        <v/>
      </c>
      <c r="I190" s="296" t="str">
        <f t="shared" si="56"/>
        <v/>
      </c>
      <c r="J190" s="297" t="str">
        <f t="shared" si="74"/>
        <v/>
      </c>
      <c r="K190" s="349"/>
      <c r="L190" s="322"/>
      <c r="M190" s="353" t="str">
        <f t="shared" si="57"/>
        <v/>
      </c>
      <c r="N190" s="298" t="str">
        <f t="shared" si="58"/>
        <v/>
      </c>
      <c r="O190" s="293"/>
      <c r="P190" s="279"/>
      <c r="Q190" s="279"/>
      <c r="R190" s="279"/>
      <c r="S190" s="299"/>
      <c r="T190" s="376" t="str">
        <f t="shared" si="75"/>
        <v/>
      </c>
      <c r="U190" s="372"/>
      <c r="V190" s="308" t="str">
        <f t="shared" si="59"/>
        <v/>
      </c>
      <c r="W190" s="280" t="str">
        <f t="shared" si="60"/>
        <v/>
      </c>
      <c r="X190" s="347" t="str">
        <f t="shared" si="77"/>
        <v/>
      </c>
      <c r="Y190" s="292"/>
      <c r="Z190" s="363" t="str">
        <f t="shared" si="61"/>
        <v/>
      </c>
      <c r="AA190" s="347" t="str">
        <f t="shared" si="62"/>
        <v/>
      </c>
      <c r="AC190" s="363" t="str">
        <f t="shared" si="63"/>
        <v/>
      </c>
      <c r="AD190" s="280" t="str">
        <f t="shared" si="64"/>
        <v/>
      </c>
      <c r="AE190" s="280" t="str">
        <f t="shared" si="65"/>
        <v/>
      </c>
      <c r="AF190" s="280" t="str">
        <f t="shared" si="66"/>
        <v/>
      </c>
      <c r="AG190" s="347" t="str">
        <f t="shared" si="67"/>
        <v/>
      </c>
      <c r="AH190" s="359"/>
      <c r="AI190" s="367" t="str">
        <f t="shared" si="68"/>
        <v/>
      </c>
      <c r="AJ190" s="368" t="str">
        <f t="shared" si="69"/>
        <v/>
      </c>
      <c r="AK190" s="361"/>
      <c r="AL190" s="363" t="str">
        <f t="shared" si="70"/>
        <v/>
      </c>
      <c r="AM190" s="280" t="str">
        <f t="shared" si="71"/>
        <v/>
      </c>
      <c r="AN190" s="347" t="str">
        <f t="shared" si="76"/>
        <v/>
      </c>
      <c r="AO190" s="359"/>
      <c r="AP190" s="363" t="str">
        <f t="shared" si="72"/>
        <v/>
      </c>
      <c r="AQ190" s="300" t="str">
        <f t="shared" si="73"/>
        <v/>
      </c>
      <c r="AR190" s="309"/>
      <c r="AS190" s="285"/>
      <c r="AT190" s="285"/>
      <c r="AU190" s="285"/>
      <c r="AV190" s="285"/>
    </row>
    <row r="191" spans="1:48" ht="18" customHeight="1">
      <c r="A191" s="236"/>
      <c r="B191" s="278"/>
      <c r="C191" s="293"/>
      <c r="D191" s="293"/>
      <c r="E191" s="294"/>
      <c r="F191" s="294"/>
      <c r="G191" s="294"/>
      <c r="H191" s="295" t="str">
        <f t="shared" si="55"/>
        <v/>
      </c>
      <c r="I191" s="296" t="str">
        <f t="shared" si="56"/>
        <v/>
      </c>
      <c r="J191" s="297" t="str">
        <f t="shared" si="74"/>
        <v/>
      </c>
      <c r="K191" s="349"/>
      <c r="L191" s="322"/>
      <c r="M191" s="353" t="str">
        <f t="shared" si="57"/>
        <v/>
      </c>
      <c r="N191" s="298" t="str">
        <f t="shared" si="58"/>
        <v/>
      </c>
      <c r="O191" s="293"/>
      <c r="P191" s="279"/>
      <c r="Q191" s="279"/>
      <c r="R191" s="279"/>
      <c r="S191" s="299"/>
      <c r="T191" s="376" t="str">
        <f t="shared" si="75"/>
        <v/>
      </c>
      <c r="U191" s="372"/>
      <c r="V191" s="308" t="str">
        <f t="shared" si="59"/>
        <v/>
      </c>
      <c r="W191" s="280" t="str">
        <f t="shared" si="60"/>
        <v/>
      </c>
      <c r="X191" s="347" t="str">
        <f t="shared" si="77"/>
        <v/>
      </c>
      <c r="Y191" s="292"/>
      <c r="Z191" s="363" t="str">
        <f t="shared" si="61"/>
        <v/>
      </c>
      <c r="AA191" s="347" t="str">
        <f t="shared" si="62"/>
        <v/>
      </c>
      <c r="AC191" s="363" t="str">
        <f t="shared" si="63"/>
        <v/>
      </c>
      <c r="AD191" s="280" t="str">
        <f t="shared" si="64"/>
        <v/>
      </c>
      <c r="AE191" s="280" t="str">
        <f t="shared" si="65"/>
        <v/>
      </c>
      <c r="AF191" s="280" t="str">
        <f t="shared" si="66"/>
        <v/>
      </c>
      <c r="AG191" s="347" t="str">
        <f t="shared" si="67"/>
        <v/>
      </c>
      <c r="AH191" s="359"/>
      <c r="AI191" s="367" t="str">
        <f t="shared" si="68"/>
        <v/>
      </c>
      <c r="AJ191" s="368" t="str">
        <f t="shared" si="69"/>
        <v/>
      </c>
      <c r="AK191" s="361"/>
      <c r="AL191" s="363" t="str">
        <f t="shared" si="70"/>
        <v/>
      </c>
      <c r="AM191" s="280" t="str">
        <f t="shared" si="71"/>
        <v/>
      </c>
      <c r="AN191" s="347" t="str">
        <f t="shared" si="76"/>
        <v/>
      </c>
      <c r="AO191" s="359"/>
      <c r="AP191" s="363" t="str">
        <f t="shared" si="72"/>
        <v/>
      </c>
      <c r="AQ191" s="300" t="str">
        <f t="shared" si="73"/>
        <v/>
      </c>
      <c r="AR191" s="309"/>
      <c r="AS191" s="285"/>
      <c r="AT191" s="285"/>
      <c r="AU191" s="285"/>
      <c r="AV191" s="285"/>
    </row>
    <row r="192" spans="1:48" ht="18" customHeight="1">
      <c r="A192" s="236"/>
      <c r="B192" s="278"/>
      <c r="C192" s="293"/>
      <c r="D192" s="293"/>
      <c r="E192" s="294"/>
      <c r="F192" s="294"/>
      <c r="G192" s="294"/>
      <c r="H192" s="295" t="str">
        <f t="shared" si="55"/>
        <v/>
      </c>
      <c r="I192" s="296" t="str">
        <f t="shared" si="56"/>
        <v/>
      </c>
      <c r="J192" s="297" t="str">
        <f t="shared" si="74"/>
        <v/>
      </c>
      <c r="K192" s="349"/>
      <c r="L192" s="322"/>
      <c r="M192" s="353" t="str">
        <f t="shared" si="57"/>
        <v/>
      </c>
      <c r="N192" s="298" t="str">
        <f t="shared" si="58"/>
        <v/>
      </c>
      <c r="O192" s="293"/>
      <c r="P192" s="279"/>
      <c r="Q192" s="279"/>
      <c r="R192" s="279"/>
      <c r="S192" s="299"/>
      <c r="T192" s="376" t="str">
        <f t="shared" si="75"/>
        <v/>
      </c>
      <c r="U192" s="372"/>
      <c r="V192" s="308" t="str">
        <f t="shared" si="59"/>
        <v/>
      </c>
      <c r="W192" s="280" t="str">
        <f t="shared" si="60"/>
        <v/>
      </c>
      <c r="X192" s="347" t="str">
        <f t="shared" si="77"/>
        <v/>
      </c>
      <c r="Y192" s="292"/>
      <c r="Z192" s="363" t="str">
        <f t="shared" si="61"/>
        <v/>
      </c>
      <c r="AA192" s="347" t="str">
        <f t="shared" si="62"/>
        <v/>
      </c>
      <c r="AC192" s="363" t="str">
        <f t="shared" si="63"/>
        <v/>
      </c>
      <c r="AD192" s="280" t="str">
        <f t="shared" si="64"/>
        <v/>
      </c>
      <c r="AE192" s="280" t="str">
        <f t="shared" si="65"/>
        <v/>
      </c>
      <c r="AF192" s="280" t="str">
        <f t="shared" si="66"/>
        <v/>
      </c>
      <c r="AG192" s="347" t="str">
        <f t="shared" si="67"/>
        <v/>
      </c>
      <c r="AH192" s="359"/>
      <c r="AI192" s="367" t="str">
        <f t="shared" si="68"/>
        <v/>
      </c>
      <c r="AJ192" s="368" t="str">
        <f t="shared" si="69"/>
        <v/>
      </c>
      <c r="AK192" s="361"/>
      <c r="AL192" s="363" t="str">
        <f t="shared" si="70"/>
        <v/>
      </c>
      <c r="AM192" s="280" t="str">
        <f t="shared" si="71"/>
        <v/>
      </c>
      <c r="AN192" s="347" t="str">
        <f t="shared" si="76"/>
        <v/>
      </c>
      <c r="AO192" s="359"/>
      <c r="AP192" s="363" t="str">
        <f t="shared" si="72"/>
        <v/>
      </c>
      <c r="AQ192" s="300" t="str">
        <f t="shared" si="73"/>
        <v/>
      </c>
      <c r="AR192" s="309"/>
      <c r="AS192" s="285"/>
      <c r="AT192" s="285"/>
      <c r="AU192" s="285"/>
      <c r="AV192" s="285"/>
    </row>
    <row r="193" spans="1:48" ht="18" customHeight="1">
      <c r="A193" s="236"/>
      <c r="B193" s="278"/>
      <c r="C193" s="293"/>
      <c r="D193" s="293"/>
      <c r="E193" s="294"/>
      <c r="F193" s="294"/>
      <c r="G193" s="294"/>
      <c r="H193" s="295" t="str">
        <f t="shared" si="55"/>
        <v/>
      </c>
      <c r="I193" s="296" t="str">
        <f t="shared" si="56"/>
        <v/>
      </c>
      <c r="J193" s="297" t="str">
        <f t="shared" si="74"/>
        <v/>
      </c>
      <c r="K193" s="349"/>
      <c r="L193" s="322"/>
      <c r="M193" s="353" t="str">
        <f t="shared" si="57"/>
        <v/>
      </c>
      <c r="N193" s="298" t="str">
        <f t="shared" si="58"/>
        <v/>
      </c>
      <c r="O193" s="293"/>
      <c r="P193" s="279"/>
      <c r="Q193" s="279"/>
      <c r="R193" s="279"/>
      <c r="S193" s="299"/>
      <c r="T193" s="376" t="str">
        <f t="shared" si="75"/>
        <v/>
      </c>
      <c r="U193" s="372"/>
      <c r="V193" s="308" t="str">
        <f t="shared" si="59"/>
        <v/>
      </c>
      <c r="W193" s="280" t="str">
        <f t="shared" si="60"/>
        <v/>
      </c>
      <c r="X193" s="347" t="str">
        <f t="shared" si="77"/>
        <v/>
      </c>
      <c r="Y193" s="292"/>
      <c r="Z193" s="363" t="str">
        <f t="shared" si="61"/>
        <v/>
      </c>
      <c r="AA193" s="347" t="str">
        <f t="shared" si="62"/>
        <v/>
      </c>
      <c r="AC193" s="363" t="str">
        <f t="shared" si="63"/>
        <v/>
      </c>
      <c r="AD193" s="280" t="str">
        <f t="shared" si="64"/>
        <v/>
      </c>
      <c r="AE193" s="280" t="str">
        <f t="shared" si="65"/>
        <v/>
      </c>
      <c r="AF193" s="280" t="str">
        <f t="shared" si="66"/>
        <v/>
      </c>
      <c r="AG193" s="347" t="str">
        <f t="shared" si="67"/>
        <v/>
      </c>
      <c r="AH193" s="359"/>
      <c r="AI193" s="367" t="str">
        <f t="shared" si="68"/>
        <v/>
      </c>
      <c r="AJ193" s="368" t="str">
        <f t="shared" si="69"/>
        <v/>
      </c>
      <c r="AK193" s="361"/>
      <c r="AL193" s="363" t="str">
        <f t="shared" si="70"/>
        <v/>
      </c>
      <c r="AM193" s="280" t="str">
        <f t="shared" si="71"/>
        <v/>
      </c>
      <c r="AN193" s="347" t="str">
        <f t="shared" si="76"/>
        <v/>
      </c>
      <c r="AO193" s="359"/>
      <c r="AP193" s="363" t="str">
        <f t="shared" si="72"/>
        <v/>
      </c>
      <c r="AQ193" s="300" t="str">
        <f t="shared" si="73"/>
        <v/>
      </c>
      <c r="AR193" s="309"/>
      <c r="AS193" s="285"/>
      <c r="AT193" s="285"/>
      <c r="AU193" s="285"/>
      <c r="AV193" s="285"/>
    </row>
    <row r="194" spans="1:48" ht="18" customHeight="1">
      <c r="A194" s="236"/>
      <c r="B194" s="278"/>
      <c r="C194" s="293"/>
      <c r="D194" s="293"/>
      <c r="E194" s="294"/>
      <c r="F194" s="294"/>
      <c r="G194" s="294"/>
      <c r="H194" s="295" t="str">
        <f t="shared" si="55"/>
        <v/>
      </c>
      <c r="I194" s="296" t="str">
        <f t="shared" si="56"/>
        <v/>
      </c>
      <c r="J194" s="297" t="str">
        <f t="shared" si="74"/>
        <v/>
      </c>
      <c r="K194" s="349"/>
      <c r="L194" s="322"/>
      <c r="M194" s="353" t="str">
        <f t="shared" si="57"/>
        <v/>
      </c>
      <c r="N194" s="298" t="str">
        <f t="shared" si="58"/>
        <v/>
      </c>
      <c r="O194" s="293"/>
      <c r="P194" s="279"/>
      <c r="Q194" s="279"/>
      <c r="R194" s="279"/>
      <c r="S194" s="299"/>
      <c r="T194" s="376" t="str">
        <f t="shared" si="75"/>
        <v/>
      </c>
      <c r="U194" s="372"/>
      <c r="V194" s="308" t="str">
        <f t="shared" si="59"/>
        <v/>
      </c>
      <c r="W194" s="280" t="str">
        <f t="shared" si="60"/>
        <v/>
      </c>
      <c r="X194" s="347" t="str">
        <f t="shared" si="77"/>
        <v/>
      </c>
      <c r="Y194" s="292"/>
      <c r="Z194" s="363" t="str">
        <f t="shared" si="61"/>
        <v/>
      </c>
      <c r="AA194" s="347" t="str">
        <f t="shared" si="62"/>
        <v/>
      </c>
      <c r="AC194" s="363" t="str">
        <f t="shared" si="63"/>
        <v/>
      </c>
      <c r="AD194" s="280" t="str">
        <f t="shared" si="64"/>
        <v/>
      </c>
      <c r="AE194" s="280" t="str">
        <f t="shared" si="65"/>
        <v/>
      </c>
      <c r="AF194" s="280" t="str">
        <f t="shared" si="66"/>
        <v/>
      </c>
      <c r="AG194" s="347" t="str">
        <f t="shared" si="67"/>
        <v/>
      </c>
      <c r="AH194" s="359"/>
      <c r="AI194" s="367" t="str">
        <f t="shared" si="68"/>
        <v/>
      </c>
      <c r="AJ194" s="368" t="str">
        <f t="shared" si="69"/>
        <v/>
      </c>
      <c r="AK194" s="361"/>
      <c r="AL194" s="363" t="str">
        <f t="shared" si="70"/>
        <v/>
      </c>
      <c r="AM194" s="280" t="str">
        <f t="shared" si="71"/>
        <v/>
      </c>
      <c r="AN194" s="347" t="str">
        <f t="shared" si="76"/>
        <v/>
      </c>
      <c r="AO194" s="359"/>
      <c r="AP194" s="363" t="str">
        <f t="shared" si="72"/>
        <v/>
      </c>
      <c r="AQ194" s="300" t="str">
        <f t="shared" si="73"/>
        <v/>
      </c>
      <c r="AR194" s="309"/>
      <c r="AS194" s="285"/>
      <c r="AT194" s="285"/>
      <c r="AU194" s="285"/>
      <c r="AV194" s="285"/>
    </row>
    <row r="195" spans="1:48" ht="18" customHeight="1">
      <c r="A195" s="236"/>
      <c r="B195" s="278"/>
      <c r="C195" s="293"/>
      <c r="D195" s="293"/>
      <c r="E195" s="294"/>
      <c r="F195" s="294"/>
      <c r="G195" s="294"/>
      <c r="H195" s="295" t="str">
        <f t="shared" si="55"/>
        <v/>
      </c>
      <c r="I195" s="296" t="str">
        <f t="shared" si="56"/>
        <v/>
      </c>
      <c r="J195" s="297" t="str">
        <f t="shared" si="74"/>
        <v/>
      </c>
      <c r="K195" s="349"/>
      <c r="L195" s="322"/>
      <c r="M195" s="353" t="str">
        <f t="shared" si="57"/>
        <v/>
      </c>
      <c r="N195" s="298" t="str">
        <f t="shared" si="58"/>
        <v/>
      </c>
      <c r="O195" s="293"/>
      <c r="P195" s="279"/>
      <c r="Q195" s="279"/>
      <c r="R195" s="279"/>
      <c r="S195" s="299"/>
      <c r="T195" s="376" t="str">
        <f t="shared" si="75"/>
        <v/>
      </c>
      <c r="U195" s="372"/>
      <c r="V195" s="308" t="str">
        <f t="shared" si="59"/>
        <v/>
      </c>
      <c r="W195" s="280" t="str">
        <f t="shared" si="60"/>
        <v/>
      </c>
      <c r="X195" s="347" t="str">
        <f t="shared" si="77"/>
        <v/>
      </c>
      <c r="Y195" s="292"/>
      <c r="Z195" s="363" t="str">
        <f t="shared" si="61"/>
        <v/>
      </c>
      <c r="AA195" s="347" t="str">
        <f t="shared" si="62"/>
        <v/>
      </c>
      <c r="AC195" s="363" t="str">
        <f t="shared" si="63"/>
        <v/>
      </c>
      <c r="AD195" s="280" t="str">
        <f t="shared" si="64"/>
        <v/>
      </c>
      <c r="AE195" s="280" t="str">
        <f t="shared" si="65"/>
        <v/>
      </c>
      <c r="AF195" s="280" t="str">
        <f t="shared" si="66"/>
        <v/>
      </c>
      <c r="AG195" s="347" t="str">
        <f t="shared" si="67"/>
        <v/>
      </c>
      <c r="AH195" s="359"/>
      <c r="AI195" s="367" t="str">
        <f t="shared" si="68"/>
        <v/>
      </c>
      <c r="AJ195" s="368" t="str">
        <f t="shared" si="69"/>
        <v/>
      </c>
      <c r="AK195" s="361"/>
      <c r="AL195" s="363" t="str">
        <f t="shared" si="70"/>
        <v/>
      </c>
      <c r="AM195" s="280" t="str">
        <f t="shared" si="71"/>
        <v/>
      </c>
      <c r="AN195" s="347" t="str">
        <f t="shared" si="76"/>
        <v/>
      </c>
      <c r="AO195" s="359"/>
      <c r="AP195" s="363" t="str">
        <f t="shared" si="72"/>
        <v/>
      </c>
      <c r="AQ195" s="300" t="str">
        <f t="shared" si="73"/>
        <v/>
      </c>
      <c r="AR195" s="309"/>
      <c r="AS195" s="285"/>
      <c r="AT195" s="285"/>
      <c r="AU195" s="285"/>
      <c r="AV195" s="285"/>
    </row>
    <row r="196" spans="1:48" ht="18" customHeight="1">
      <c r="A196" s="236"/>
      <c r="B196" s="278"/>
      <c r="C196" s="293"/>
      <c r="D196" s="293"/>
      <c r="E196" s="294"/>
      <c r="F196" s="294"/>
      <c r="G196" s="294"/>
      <c r="H196" s="295" t="str">
        <f t="shared" si="55"/>
        <v/>
      </c>
      <c r="I196" s="296" t="str">
        <f t="shared" si="56"/>
        <v/>
      </c>
      <c r="J196" s="297" t="str">
        <f t="shared" si="74"/>
        <v/>
      </c>
      <c r="K196" s="349"/>
      <c r="L196" s="322"/>
      <c r="M196" s="353" t="str">
        <f t="shared" si="57"/>
        <v/>
      </c>
      <c r="N196" s="298" t="str">
        <f t="shared" si="58"/>
        <v/>
      </c>
      <c r="O196" s="293"/>
      <c r="P196" s="279"/>
      <c r="Q196" s="279"/>
      <c r="R196" s="279"/>
      <c r="S196" s="299"/>
      <c r="T196" s="376" t="str">
        <f t="shared" si="75"/>
        <v/>
      </c>
      <c r="U196" s="372"/>
      <c r="V196" s="308" t="str">
        <f t="shared" si="59"/>
        <v/>
      </c>
      <c r="W196" s="280" t="str">
        <f t="shared" si="60"/>
        <v/>
      </c>
      <c r="X196" s="347" t="str">
        <f t="shared" si="77"/>
        <v/>
      </c>
      <c r="Y196" s="292"/>
      <c r="Z196" s="363" t="str">
        <f t="shared" si="61"/>
        <v/>
      </c>
      <c r="AA196" s="347" t="str">
        <f t="shared" si="62"/>
        <v/>
      </c>
      <c r="AC196" s="363" t="str">
        <f t="shared" si="63"/>
        <v/>
      </c>
      <c r="AD196" s="280" t="str">
        <f t="shared" si="64"/>
        <v/>
      </c>
      <c r="AE196" s="280" t="str">
        <f t="shared" si="65"/>
        <v/>
      </c>
      <c r="AF196" s="280" t="str">
        <f t="shared" si="66"/>
        <v/>
      </c>
      <c r="AG196" s="347" t="str">
        <f t="shared" si="67"/>
        <v/>
      </c>
      <c r="AH196" s="359"/>
      <c r="AI196" s="367" t="str">
        <f t="shared" si="68"/>
        <v/>
      </c>
      <c r="AJ196" s="368" t="str">
        <f t="shared" si="69"/>
        <v/>
      </c>
      <c r="AK196" s="361"/>
      <c r="AL196" s="363" t="str">
        <f t="shared" si="70"/>
        <v/>
      </c>
      <c r="AM196" s="280" t="str">
        <f t="shared" si="71"/>
        <v/>
      </c>
      <c r="AN196" s="347" t="str">
        <f t="shared" si="76"/>
        <v/>
      </c>
      <c r="AO196" s="359"/>
      <c r="AP196" s="363" t="str">
        <f t="shared" si="72"/>
        <v/>
      </c>
      <c r="AQ196" s="300" t="str">
        <f t="shared" si="73"/>
        <v/>
      </c>
      <c r="AR196" s="309"/>
      <c r="AS196" s="285"/>
      <c r="AT196" s="285"/>
      <c r="AU196" s="285"/>
      <c r="AV196" s="285"/>
    </row>
    <row r="197" spans="1:48" ht="18" customHeight="1">
      <c r="A197" s="236"/>
      <c r="B197" s="278"/>
      <c r="C197" s="293"/>
      <c r="D197" s="293"/>
      <c r="E197" s="294"/>
      <c r="F197" s="294"/>
      <c r="G197" s="294"/>
      <c r="H197" s="295" t="str">
        <f t="shared" si="55"/>
        <v/>
      </c>
      <c r="I197" s="296" t="str">
        <f t="shared" si="56"/>
        <v/>
      </c>
      <c r="J197" s="297" t="str">
        <f t="shared" si="74"/>
        <v/>
      </c>
      <c r="K197" s="349"/>
      <c r="L197" s="322"/>
      <c r="M197" s="353" t="str">
        <f t="shared" si="57"/>
        <v/>
      </c>
      <c r="N197" s="298" t="str">
        <f t="shared" si="58"/>
        <v/>
      </c>
      <c r="O197" s="293"/>
      <c r="P197" s="279"/>
      <c r="Q197" s="279"/>
      <c r="R197" s="279"/>
      <c r="S197" s="299"/>
      <c r="T197" s="376" t="str">
        <f t="shared" si="75"/>
        <v/>
      </c>
      <c r="U197" s="372"/>
      <c r="V197" s="308" t="str">
        <f t="shared" si="59"/>
        <v/>
      </c>
      <c r="W197" s="280" t="str">
        <f t="shared" si="60"/>
        <v/>
      </c>
      <c r="X197" s="347" t="str">
        <f t="shared" si="77"/>
        <v/>
      </c>
      <c r="Y197" s="292"/>
      <c r="Z197" s="363" t="str">
        <f t="shared" si="61"/>
        <v/>
      </c>
      <c r="AA197" s="347" t="str">
        <f t="shared" si="62"/>
        <v/>
      </c>
      <c r="AC197" s="363" t="str">
        <f t="shared" si="63"/>
        <v/>
      </c>
      <c r="AD197" s="280" t="str">
        <f t="shared" si="64"/>
        <v/>
      </c>
      <c r="AE197" s="280" t="str">
        <f t="shared" si="65"/>
        <v/>
      </c>
      <c r="AF197" s="280" t="str">
        <f t="shared" si="66"/>
        <v/>
      </c>
      <c r="AG197" s="347" t="str">
        <f t="shared" si="67"/>
        <v/>
      </c>
      <c r="AH197" s="359"/>
      <c r="AI197" s="367" t="str">
        <f t="shared" si="68"/>
        <v/>
      </c>
      <c r="AJ197" s="368" t="str">
        <f t="shared" si="69"/>
        <v/>
      </c>
      <c r="AK197" s="361"/>
      <c r="AL197" s="363" t="str">
        <f t="shared" si="70"/>
        <v/>
      </c>
      <c r="AM197" s="280" t="str">
        <f t="shared" si="71"/>
        <v/>
      </c>
      <c r="AN197" s="347" t="str">
        <f t="shared" si="76"/>
        <v/>
      </c>
      <c r="AO197" s="359"/>
      <c r="AP197" s="363" t="str">
        <f t="shared" si="72"/>
        <v/>
      </c>
      <c r="AQ197" s="300" t="str">
        <f t="shared" si="73"/>
        <v/>
      </c>
      <c r="AR197" s="309"/>
      <c r="AS197" s="285"/>
      <c r="AT197" s="285"/>
      <c r="AU197" s="285"/>
      <c r="AV197" s="285"/>
    </row>
    <row r="198" spans="1:48" ht="18" customHeight="1">
      <c r="A198" s="236"/>
      <c r="B198" s="278"/>
      <c r="C198" s="293"/>
      <c r="D198" s="293"/>
      <c r="E198" s="294"/>
      <c r="F198" s="294"/>
      <c r="G198" s="294"/>
      <c r="H198" s="295" t="str">
        <f t="shared" si="55"/>
        <v/>
      </c>
      <c r="I198" s="296" t="str">
        <f t="shared" si="56"/>
        <v/>
      </c>
      <c r="J198" s="297" t="str">
        <f t="shared" si="74"/>
        <v/>
      </c>
      <c r="K198" s="349"/>
      <c r="L198" s="322"/>
      <c r="M198" s="353" t="str">
        <f t="shared" si="57"/>
        <v/>
      </c>
      <c r="N198" s="298" t="str">
        <f t="shared" si="58"/>
        <v/>
      </c>
      <c r="O198" s="293"/>
      <c r="P198" s="279"/>
      <c r="Q198" s="279"/>
      <c r="R198" s="279"/>
      <c r="S198" s="299"/>
      <c r="T198" s="376" t="str">
        <f t="shared" si="75"/>
        <v/>
      </c>
      <c r="U198" s="372"/>
      <c r="V198" s="308" t="str">
        <f t="shared" si="59"/>
        <v/>
      </c>
      <c r="W198" s="280" t="str">
        <f t="shared" si="60"/>
        <v/>
      </c>
      <c r="X198" s="347" t="str">
        <f t="shared" si="77"/>
        <v/>
      </c>
      <c r="Y198" s="292"/>
      <c r="Z198" s="363" t="str">
        <f t="shared" si="61"/>
        <v/>
      </c>
      <c r="AA198" s="347" t="str">
        <f t="shared" si="62"/>
        <v/>
      </c>
      <c r="AC198" s="363" t="str">
        <f t="shared" si="63"/>
        <v/>
      </c>
      <c r="AD198" s="280" t="str">
        <f t="shared" si="64"/>
        <v/>
      </c>
      <c r="AE198" s="280" t="str">
        <f t="shared" si="65"/>
        <v/>
      </c>
      <c r="AF198" s="280" t="str">
        <f t="shared" si="66"/>
        <v/>
      </c>
      <c r="AG198" s="347" t="str">
        <f t="shared" si="67"/>
        <v/>
      </c>
      <c r="AH198" s="359"/>
      <c r="AI198" s="367" t="str">
        <f t="shared" si="68"/>
        <v/>
      </c>
      <c r="AJ198" s="368" t="str">
        <f t="shared" si="69"/>
        <v/>
      </c>
      <c r="AK198" s="361"/>
      <c r="AL198" s="363" t="str">
        <f t="shared" si="70"/>
        <v/>
      </c>
      <c r="AM198" s="280" t="str">
        <f t="shared" si="71"/>
        <v/>
      </c>
      <c r="AN198" s="347" t="str">
        <f t="shared" si="76"/>
        <v/>
      </c>
      <c r="AO198" s="359"/>
      <c r="AP198" s="363" t="str">
        <f t="shared" si="72"/>
        <v/>
      </c>
      <c r="AQ198" s="300" t="str">
        <f t="shared" si="73"/>
        <v/>
      </c>
      <c r="AR198" s="309"/>
      <c r="AS198" s="285"/>
      <c r="AT198" s="285"/>
      <c r="AU198" s="285"/>
      <c r="AV198" s="285"/>
    </row>
    <row r="199" spans="1:48" ht="18" customHeight="1">
      <c r="A199" s="236"/>
      <c r="B199" s="278"/>
      <c r="C199" s="293"/>
      <c r="D199" s="293"/>
      <c r="E199" s="294"/>
      <c r="F199" s="294"/>
      <c r="G199" s="294"/>
      <c r="H199" s="295" t="str">
        <f t="shared" si="55"/>
        <v/>
      </c>
      <c r="I199" s="296" t="str">
        <f t="shared" si="56"/>
        <v/>
      </c>
      <c r="J199" s="297" t="str">
        <f t="shared" si="74"/>
        <v/>
      </c>
      <c r="K199" s="349"/>
      <c r="L199" s="322"/>
      <c r="M199" s="353" t="str">
        <f t="shared" si="57"/>
        <v/>
      </c>
      <c r="N199" s="298" t="str">
        <f t="shared" si="58"/>
        <v/>
      </c>
      <c r="O199" s="293"/>
      <c r="P199" s="279"/>
      <c r="Q199" s="279"/>
      <c r="R199" s="279"/>
      <c r="S199" s="299"/>
      <c r="T199" s="376" t="str">
        <f t="shared" si="75"/>
        <v/>
      </c>
      <c r="U199" s="372"/>
      <c r="V199" s="308" t="str">
        <f t="shared" si="59"/>
        <v/>
      </c>
      <c r="W199" s="280" t="str">
        <f t="shared" si="60"/>
        <v/>
      </c>
      <c r="X199" s="347" t="str">
        <f t="shared" si="77"/>
        <v/>
      </c>
      <c r="Y199" s="292"/>
      <c r="Z199" s="363" t="str">
        <f t="shared" si="61"/>
        <v/>
      </c>
      <c r="AA199" s="347" t="str">
        <f t="shared" si="62"/>
        <v/>
      </c>
      <c r="AC199" s="363" t="str">
        <f t="shared" si="63"/>
        <v/>
      </c>
      <c r="AD199" s="280" t="str">
        <f t="shared" si="64"/>
        <v/>
      </c>
      <c r="AE199" s="280" t="str">
        <f t="shared" si="65"/>
        <v/>
      </c>
      <c r="AF199" s="280" t="str">
        <f t="shared" si="66"/>
        <v/>
      </c>
      <c r="AG199" s="347" t="str">
        <f t="shared" si="67"/>
        <v/>
      </c>
      <c r="AH199" s="359"/>
      <c r="AI199" s="367" t="str">
        <f t="shared" si="68"/>
        <v/>
      </c>
      <c r="AJ199" s="368" t="str">
        <f t="shared" si="69"/>
        <v/>
      </c>
      <c r="AK199" s="361"/>
      <c r="AL199" s="363" t="str">
        <f t="shared" si="70"/>
        <v/>
      </c>
      <c r="AM199" s="280" t="str">
        <f t="shared" si="71"/>
        <v/>
      </c>
      <c r="AN199" s="347" t="str">
        <f t="shared" si="76"/>
        <v/>
      </c>
      <c r="AO199" s="359"/>
      <c r="AP199" s="363" t="str">
        <f t="shared" si="72"/>
        <v/>
      </c>
      <c r="AQ199" s="300" t="str">
        <f t="shared" si="73"/>
        <v/>
      </c>
      <c r="AR199" s="309"/>
      <c r="AS199" s="285"/>
      <c r="AT199" s="285"/>
      <c r="AU199" s="285"/>
      <c r="AV199" s="285"/>
    </row>
    <row r="200" spans="1:48" ht="18" customHeight="1">
      <c r="A200" s="236"/>
      <c r="B200" s="278"/>
      <c r="C200" s="293"/>
      <c r="D200" s="293"/>
      <c r="E200" s="294"/>
      <c r="F200" s="294"/>
      <c r="G200" s="294"/>
      <c r="H200" s="295" t="str">
        <f t="shared" si="55"/>
        <v/>
      </c>
      <c r="I200" s="296" t="str">
        <f t="shared" si="56"/>
        <v/>
      </c>
      <c r="J200" s="297" t="str">
        <f t="shared" si="74"/>
        <v/>
      </c>
      <c r="K200" s="349"/>
      <c r="L200" s="322"/>
      <c r="M200" s="353" t="str">
        <f t="shared" si="57"/>
        <v/>
      </c>
      <c r="N200" s="298" t="str">
        <f t="shared" si="58"/>
        <v/>
      </c>
      <c r="O200" s="293"/>
      <c r="P200" s="279"/>
      <c r="Q200" s="279"/>
      <c r="R200" s="279"/>
      <c r="S200" s="299"/>
      <c r="T200" s="376" t="str">
        <f t="shared" si="75"/>
        <v/>
      </c>
      <c r="U200" s="372"/>
      <c r="V200" s="308" t="str">
        <f t="shared" si="59"/>
        <v/>
      </c>
      <c r="W200" s="280" t="str">
        <f t="shared" si="60"/>
        <v/>
      </c>
      <c r="X200" s="347" t="str">
        <f t="shared" si="77"/>
        <v/>
      </c>
      <c r="Y200" s="292"/>
      <c r="Z200" s="363" t="str">
        <f t="shared" si="61"/>
        <v/>
      </c>
      <c r="AA200" s="347" t="str">
        <f t="shared" si="62"/>
        <v/>
      </c>
      <c r="AC200" s="363" t="str">
        <f t="shared" si="63"/>
        <v/>
      </c>
      <c r="AD200" s="280" t="str">
        <f t="shared" si="64"/>
        <v/>
      </c>
      <c r="AE200" s="280" t="str">
        <f t="shared" si="65"/>
        <v/>
      </c>
      <c r="AF200" s="280" t="str">
        <f t="shared" si="66"/>
        <v/>
      </c>
      <c r="AG200" s="347" t="str">
        <f t="shared" si="67"/>
        <v/>
      </c>
      <c r="AH200" s="359"/>
      <c r="AI200" s="367" t="str">
        <f t="shared" si="68"/>
        <v/>
      </c>
      <c r="AJ200" s="368" t="str">
        <f t="shared" si="69"/>
        <v/>
      </c>
      <c r="AK200" s="361"/>
      <c r="AL200" s="363" t="str">
        <f t="shared" si="70"/>
        <v/>
      </c>
      <c r="AM200" s="280" t="str">
        <f t="shared" si="71"/>
        <v/>
      </c>
      <c r="AN200" s="347" t="str">
        <f t="shared" si="76"/>
        <v/>
      </c>
      <c r="AO200" s="359"/>
      <c r="AP200" s="363" t="str">
        <f t="shared" si="72"/>
        <v/>
      </c>
      <c r="AQ200" s="300" t="str">
        <f t="shared" si="73"/>
        <v/>
      </c>
      <c r="AR200" s="309"/>
      <c r="AS200" s="285"/>
      <c r="AT200" s="285"/>
      <c r="AU200" s="285"/>
      <c r="AV200" s="285"/>
    </row>
    <row r="201" spans="1:44" ht="18" customHeight="1">
      <c r="A201" s="236"/>
      <c r="B201" s="278"/>
      <c r="C201" s="293"/>
      <c r="D201" s="293"/>
      <c r="E201" s="294"/>
      <c r="F201" s="294"/>
      <c r="G201" s="294"/>
      <c r="H201" s="295" t="str">
        <f t="shared" si="55"/>
        <v/>
      </c>
      <c r="I201" s="296" t="str">
        <f t="shared" si="56"/>
        <v/>
      </c>
      <c r="J201" s="297" t="str">
        <f t="shared" si="74"/>
        <v/>
      </c>
      <c r="K201" s="349"/>
      <c r="L201" s="322"/>
      <c r="M201" s="353" t="str">
        <f t="shared" si="57"/>
        <v/>
      </c>
      <c r="N201" s="298" t="str">
        <f t="shared" si="58"/>
        <v/>
      </c>
      <c r="O201" s="293"/>
      <c r="P201" s="279"/>
      <c r="Q201" s="279"/>
      <c r="R201" s="279"/>
      <c r="S201" s="299"/>
      <c r="T201" s="376" t="str">
        <f t="shared" si="75"/>
        <v/>
      </c>
      <c r="U201" s="372"/>
      <c r="V201" s="308" t="str">
        <f t="shared" si="59"/>
        <v/>
      </c>
      <c r="W201" s="280" t="str">
        <f t="shared" si="60"/>
        <v/>
      </c>
      <c r="X201" s="347" t="str">
        <f t="shared" si="77"/>
        <v/>
      </c>
      <c r="Y201" s="292"/>
      <c r="Z201" s="363" t="str">
        <f t="shared" si="61"/>
        <v/>
      </c>
      <c r="AA201" s="347" t="str">
        <f t="shared" si="62"/>
        <v/>
      </c>
      <c r="AC201" s="363" t="str">
        <f t="shared" si="63"/>
        <v/>
      </c>
      <c r="AD201" s="280" t="str">
        <f t="shared" si="64"/>
        <v/>
      </c>
      <c r="AE201" s="280" t="str">
        <f t="shared" si="65"/>
        <v/>
      </c>
      <c r="AF201" s="280" t="str">
        <f t="shared" si="66"/>
        <v/>
      </c>
      <c r="AG201" s="347" t="str">
        <f t="shared" si="67"/>
        <v/>
      </c>
      <c r="AH201" s="359"/>
      <c r="AI201" s="367" t="str">
        <f t="shared" si="68"/>
        <v/>
      </c>
      <c r="AJ201" s="368" t="str">
        <f t="shared" si="69"/>
        <v/>
      </c>
      <c r="AK201" s="361"/>
      <c r="AL201" s="363" t="str">
        <f t="shared" si="70"/>
        <v/>
      </c>
      <c r="AM201" s="280" t="str">
        <f t="shared" si="71"/>
        <v/>
      </c>
      <c r="AN201" s="347" t="str">
        <f t="shared" si="76"/>
        <v/>
      </c>
      <c r="AO201" s="359"/>
      <c r="AP201" s="363" t="str">
        <f t="shared" si="72"/>
        <v/>
      </c>
      <c r="AQ201" s="300" t="str">
        <f t="shared" si="73"/>
        <v/>
      </c>
      <c r="AR201" s="309"/>
    </row>
    <row r="202" spans="1:44" ht="18" customHeight="1">
      <c r="A202" s="236"/>
      <c r="B202" s="278"/>
      <c r="C202" s="293"/>
      <c r="D202" s="293"/>
      <c r="E202" s="294"/>
      <c r="F202" s="294"/>
      <c r="G202" s="294"/>
      <c r="H202" s="295" t="str">
        <f t="shared" si="55"/>
        <v/>
      </c>
      <c r="I202" s="296" t="str">
        <f t="shared" si="56"/>
        <v/>
      </c>
      <c r="J202" s="297" t="str">
        <f t="shared" si="74"/>
        <v/>
      </c>
      <c r="K202" s="349"/>
      <c r="L202" s="322"/>
      <c r="M202" s="353" t="str">
        <f t="shared" si="57"/>
        <v/>
      </c>
      <c r="N202" s="298" t="str">
        <f t="shared" si="58"/>
        <v/>
      </c>
      <c r="O202" s="293"/>
      <c r="P202" s="279"/>
      <c r="Q202" s="279"/>
      <c r="R202" s="279"/>
      <c r="S202" s="299"/>
      <c r="T202" s="376" t="str">
        <f t="shared" si="75"/>
        <v/>
      </c>
      <c r="U202" s="372"/>
      <c r="V202" s="308" t="str">
        <f t="shared" si="59"/>
        <v/>
      </c>
      <c r="W202" s="280" t="str">
        <f t="shared" si="60"/>
        <v/>
      </c>
      <c r="X202" s="347" t="str">
        <f t="shared" si="77"/>
        <v/>
      </c>
      <c r="Y202" s="292"/>
      <c r="Z202" s="363" t="str">
        <f t="shared" si="61"/>
        <v/>
      </c>
      <c r="AA202" s="347" t="str">
        <f t="shared" si="62"/>
        <v/>
      </c>
      <c r="AC202" s="363" t="str">
        <f t="shared" si="63"/>
        <v/>
      </c>
      <c r="AD202" s="280" t="str">
        <f t="shared" si="64"/>
        <v/>
      </c>
      <c r="AE202" s="280" t="str">
        <f t="shared" si="65"/>
        <v/>
      </c>
      <c r="AF202" s="280" t="str">
        <f t="shared" si="66"/>
        <v/>
      </c>
      <c r="AG202" s="347" t="str">
        <f t="shared" si="67"/>
        <v/>
      </c>
      <c r="AH202" s="359"/>
      <c r="AI202" s="367" t="str">
        <f t="shared" si="68"/>
        <v/>
      </c>
      <c r="AJ202" s="368" t="str">
        <f t="shared" si="69"/>
        <v/>
      </c>
      <c r="AK202" s="361"/>
      <c r="AL202" s="363" t="str">
        <f t="shared" si="70"/>
        <v/>
      </c>
      <c r="AM202" s="280" t="str">
        <f t="shared" si="71"/>
        <v/>
      </c>
      <c r="AN202" s="347" t="str">
        <f t="shared" si="76"/>
        <v/>
      </c>
      <c r="AO202" s="359"/>
      <c r="AP202" s="363" t="str">
        <f t="shared" si="72"/>
        <v/>
      </c>
      <c r="AQ202" s="300" t="str">
        <f t="shared" si="73"/>
        <v/>
      </c>
      <c r="AR202" s="309"/>
    </row>
    <row r="203" spans="1:44" ht="18" customHeight="1">
      <c r="A203" s="236"/>
      <c r="B203" s="278"/>
      <c r="C203" s="293"/>
      <c r="D203" s="293"/>
      <c r="E203" s="294"/>
      <c r="F203" s="294"/>
      <c r="G203" s="294"/>
      <c r="H203" s="295" t="str">
        <f aca="true" t="shared" si="78" ref="H203:H266">IF(F203="","",IF(E203&gt;1,ABS(E203-F203),""))</f>
        <v/>
      </c>
      <c r="I203" s="296" t="str">
        <f aca="true" t="shared" si="79" ref="I203:I266">IF(B203&gt;0,I202+W203,"")</f>
        <v/>
      </c>
      <c r="J203" s="297" t="str">
        <f t="shared" si="74"/>
        <v/>
      </c>
      <c r="K203" s="349"/>
      <c r="L203" s="322"/>
      <c r="M203" s="353" t="str">
        <f aca="true" t="shared" si="80" ref="M203:M266">IF(B203&gt;0,J203/Z203,"")</f>
        <v/>
      </c>
      <c r="N203" s="298" t="str">
        <f aca="true" t="shared" si="81" ref="N203:N266">IF(B203&gt;0,(L203*M203),"")</f>
        <v/>
      </c>
      <c r="O203" s="293"/>
      <c r="P203" s="279"/>
      <c r="Q203" s="279"/>
      <c r="R203" s="279"/>
      <c r="S203" s="299"/>
      <c r="T203" s="376" t="str">
        <f t="shared" si="75"/>
        <v/>
      </c>
      <c r="U203" s="372"/>
      <c r="V203" s="308" t="str">
        <f aca="true" t="shared" si="82" ref="V203:V266">IF(B203&gt;0,IF(AI203&gt;0,(Q203-P203)/(P203-R203),""),"")</f>
        <v/>
      </c>
      <c r="W203" s="280" t="str">
        <f aca="true" t="shared" si="83" ref="W203:W266">IF(S203="","",IF(C203&gt;0,AP203,""))</f>
        <v/>
      </c>
      <c r="X203" s="347" t="str">
        <f t="shared" si="77"/>
        <v/>
      </c>
      <c r="Y203" s="292"/>
      <c r="Z203" s="363" t="str">
        <f aca="true" t="shared" si="84" ref="Z203:Z266">IF(B203&gt;0,ABS(P203-R203)*-1,"")</f>
        <v/>
      </c>
      <c r="AA203" s="347" t="str">
        <f aca="true" t="shared" si="85" ref="AA203:AA266">IF(B203="","",IF(O203="LONG",(S203-P203),(P203-S203)))</f>
        <v/>
      </c>
      <c r="AC203" s="363" t="str">
        <f aca="true" t="shared" si="86" ref="AC203:AC266">IF(O203="LONG",IF(B203&gt;0,(AM203)*($AD$3*(H203/365*-1)),""),"")</f>
        <v/>
      </c>
      <c r="AD203" s="280" t="str">
        <f aca="true" t="shared" si="87" ref="AD203:AD266">IF(O203="SHORT",IF(B203&gt;0,(AM203)*($AD$4*(H203/365)),""),"")</f>
        <v/>
      </c>
      <c r="AE203" s="280" t="str">
        <f aca="true" t="shared" si="88" ref="AE203:AE266">IF(B203&gt;0,(AL203*$AD$5*-1),"")</f>
        <v/>
      </c>
      <c r="AF203" s="280" t="str">
        <f aca="true" t="shared" si="89" ref="AF203:AF266">IF(C203&gt;0,(AM203*$AD$5)*-1,"")</f>
        <v/>
      </c>
      <c r="AG203" s="347" t="str">
        <f aca="true" t="shared" si="90" ref="AG203:AG266">IF(B203&gt;0,AE203+AF203,"")</f>
        <v/>
      </c>
      <c r="AH203" s="359"/>
      <c r="AI203" s="367" t="str">
        <f aca="true" t="shared" si="91" ref="AI203:AI266">IF(B203&gt;0,(P203/L203),"")</f>
        <v/>
      </c>
      <c r="AJ203" s="368" t="str">
        <f aca="true" t="shared" si="92" ref="AJ203:AJ266">IF(C203&gt;0,L203/P203,"")</f>
        <v/>
      </c>
      <c r="AK203" s="361"/>
      <c r="AL203" s="363" t="str">
        <f aca="true" t="shared" si="93" ref="AL203:AL266">IF(B203&gt;0,(P203*M203),"")</f>
        <v/>
      </c>
      <c r="AM203" s="280" t="str">
        <f aca="true" t="shared" si="94" ref="AM203:AM266">IF(B203&gt;0,(S203*M203),"")</f>
        <v/>
      </c>
      <c r="AN203" s="347" t="str">
        <f t="shared" si="76"/>
        <v/>
      </c>
      <c r="AO203" s="359"/>
      <c r="AP203" s="363" t="str">
        <f aca="true" t="shared" si="95" ref="AP203:AP266">IF(B203="","",IF(O203="LONG",(AN203+AC203+AG203),(AN203+AD203+AG203))*AND(M203&gt;1))</f>
        <v/>
      </c>
      <c r="AQ203" s="300" t="str">
        <f aca="true" t="shared" si="96" ref="AQ203:AQ266">IF(B203&gt;0,IF(M203&gt;0,(W203/I203),""),"")</f>
        <v/>
      </c>
      <c r="AR203" s="309"/>
    </row>
    <row r="204" spans="1:44" ht="18" customHeight="1">
      <c r="A204" s="236"/>
      <c r="B204" s="278"/>
      <c r="C204" s="293"/>
      <c r="D204" s="293"/>
      <c r="E204" s="294"/>
      <c r="F204" s="294"/>
      <c r="G204" s="294"/>
      <c r="H204" s="295" t="str">
        <f t="shared" si="78"/>
        <v/>
      </c>
      <c r="I204" s="296" t="str">
        <f t="shared" si="79"/>
        <v/>
      </c>
      <c r="J204" s="297" t="str">
        <f aca="true" t="shared" si="97" ref="J204:J267">IF(B204&gt;0,I203*K204*-1,"")</f>
        <v/>
      </c>
      <c r="K204" s="349"/>
      <c r="L204" s="322"/>
      <c r="M204" s="353" t="str">
        <f t="shared" si="80"/>
        <v/>
      </c>
      <c r="N204" s="298" t="str">
        <f t="shared" si="81"/>
        <v/>
      </c>
      <c r="O204" s="293"/>
      <c r="P204" s="279"/>
      <c r="Q204" s="279"/>
      <c r="R204" s="279"/>
      <c r="S204" s="299"/>
      <c r="T204" s="376" t="str">
        <f aca="true" t="shared" si="98" ref="T204:T267">IF(B204&gt;0,(P204-R204)+P204,"")</f>
        <v/>
      </c>
      <c r="U204" s="372"/>
      <c r="V204" s="308" t="str">
        <f t="shared" si="82"/>
        <v/>
      </c>
      <c r="W204" s="280" t="str">
        <f t="shared" si="83"/>
        <v/>
      </c>
      <c r="X204" s="347" t="str">
        <f t="shared" si="77"/>
        <v/>
      </c>
      <c r="Y204" s="292"/>
      <c r="Z204" s="363" t="str">
        <f t="shared" si="84"/>
        <v/>
      </c>
      <c r="AA204" s="347" t="str">
        <f t="shared" si="85"/>
        <v/>
      </c>
      <c r="AC204" s="363" t="str">
        <f t="shared" si="86"/>
        <v/>
      </c>
      <c r="AD204" s="280" t="str">
        <f t="shared" si="87"/>
        <v/>
      </c>
      <c r="AE204" s="280" t="str">
        <f t="shared" si="88"/>
        <v/>
      </c>
      <c r="AF204" s="280" t="str">
        <f t="shared" si="89"/>
        <v/>
      </c>
      <c r="AG204" s="347" t="str">
        <f t="shared" si="90"/>
        <v/>
      </c>
      <c r="AH204" s="359"/>
      <c r="AI204" s="367" t="str">
        <f t="shared" si="91"/>
        <v/>
      </c>
      <c r="AJ204" s="368" t="str">
        <f t="shared" si="92"/>
        <v/>
      </c>
      <c r="AK204" s="361"/>
      <c r="AL204" s="363" t="str">
        <f t="shared" si="93"/>
        <v/>
      </c>
      <c r="AM204" s="280" t="str">
        <f t="shared" si="94"/>
        <v/>
      </c>
      <c r="AN204" s="347" t="str">
        <f aca="true" t="shared" si="99" ref="AN204:AN267">IF(C204&gt;0,AA204*M204,"")</f>
        <v/>
      </c>
      <c r="AO204" s="359"/>
      <c r="AP204" s="363" t="str">
        <f t="shared" si="95"/>
        <v/>
      </c>
      <c r="AQ204" s="300" t="str">
        <f t="shared" si="96"/>
        <v/>
      </c>
      <c r="AR204" s="309"/>
    </row>
    <row r="205" spans="1:44" ht="18" customHeight="1">
      <c r="A205" s="236"/>
      <c r="B205" s="278"/>
      <c r="C205" s="293"/>
      <c r="D205" s="293"/>
      <c r="E205" s="294"/>
      <c r="F205" s="294"/>
      <c r="G205" s="294"/>
      <c r="H205" s="295" t="str">
        <f t="shared" si="78"/>
        <v/>
      </c>
      <c r="I205" s="296" t="str">
        <f t="shared" si="79"/>
        <v/>
      </c>
      <c r="J205" s="297" t="str">
        <f t="shared" si="97"/>
        <v/>
      </c>
      <c r="K205" s="349"/>
      <c r="L205" s="322"/>
      <c r="M205" s="353" t="str">
        <f t="shared" si="80"/>
        <v/>
      </c>
      <c r="N205" s="298" t="str">
        <f t="shared" si="81"/>
        <v/>
      </c>
      <c r="O205" s="293"/>
      <c r="P205" s="279"/>
      <c r="Q205" s="279"/>
      <c r="R205" s="279"/>
      <c r="S205" s="299"/>
      <c r="T205" s="376" t="str">
        <f t="shared" si="98"/>
        <v/>
      </c>
      <c r="U205" s="372"/>
      <c r="V205" s="308" t="str">
        <f t="shared" si="82"/>
        <v/>
      </c>
      <c r="W205" s="280" t="str">
        <f t="shared" si="83"/>
        <v/>
      </c>
      <c r="X205" s="347" t="str">
        <f t="shared" si="77"/>
        <v/>
      </c>
      <c r="Y205" s="292"/>
      <c r="Z205" s="363" t="str">
        <f t="shared" si="84"/>
        <v/>
      </c>
      <c r="AA205" s="347" t="str">
        <f t="shared" si="85"/>
        <v/>
      </c>
      <c r="AC205" s="363" t="str">
        <f t="shared" si="86"/>
        <v/>
      </c>
      <c r="AD205" s="280" t="str">
        <f t="shared" si="87"/>
        <v/>
      </c>
      <c r="AE205" s="280" t="str">
        <f t="shared" si="88"/>
        <v/>
      </c>
      <c r="AF205" s="280" t="str">
        <f t="shared" si="89"/>
        <v/>
      </c>
      <c r="AG205" s="347" t="str">
        <f t="shared" si="90"/>
        <v/>
      </c>
      <c r="AH205" s="359"/>
      <c r="AI205" s="367" t="str">
        <f t="shared" si="91"/>
        <v/>
      </c>
      <c r="AJ205" s="368" t="str">
        <f t="shared" si="92"/>
        <v/>
      </c>
      <c r="AK205" s="361"/>
      <c r="AL205" s="363" t="str">
        <f t="shared" si="93"/>
        <v/>
      </c>
      <c r="AM205" s="280" t="str">
        <f t="shared" si="94"/>
        <v/>
      </c>
      <c r="AN205" s="347" t="str">
        <f t="shared" si="99"/>
        <v/>
      </c>
      <c r="AO205" s="359"/>
      <c r="AP205" s="363" t="str">
        <f t="shared" si="95"/>
        <v/>
      </c>
      <c r="AQ205" s="300" t="str">
        <f t="shared" si="96"/>
        <v/>
      </c>
      <c r="AR205" s="309"/>
    </row>
    <row r="206" spans="1:44" ht="18" customHeight="1">
      <c r="A206" s="236"/>
      <c r="B206" s="278"/>
      <c r="C206" s="293"/>
      <c r="D206" s="293"/>
      <c r="E206" s="294"/>
      <c r="F206" s="294"/>
      <c r="G206" s="294"/>
      <c r="H206" s="295" t="str">
        <f t="shared" si="78"/>
        <v/>
      </c>
      <c r="I206" s="296" t="str">
        <f t="shared" si="79"/>
        <v/>
      </c>
      <c r="J206" s="297" t="str">
        <f t="shared" si="97"/>
        <v/>
      </c>
      <c r="K206" s="349"/>
      <c r="L206" s="322"/>
      <c r="M206" s="353" t="str">
        <f t="shared" si="80"/>
        <v/>
      </c>
      <c r="N206" s="298" t="str">
        <f t="shared" si="81"/>
        <v/>
      </c>
      <c r="O206" s="293"/>
      <c r="P206" s="279"/>
      <c r="Q206" s="279"/>
      <c r="R206" s="279"/>
      <c r="S206" s="299"/>
      <c r="T206" s="376" t="str">
        <f t="shared" si="98"/>
        <v/>
      </c>
      <c r="U206" s="372"/>
      <c r="V206" s="308" t="str">
        <f t="shared" si="82"/>
        <v/>
      </c>
      <c r="W206" s="280" t="str">
        <f t="shared" si="83"/>
        <v/>
      </c>
      <c r="X206" s="347" t="str">
        <f t="shared" si="77"/>
        <v/>
      </c>
      <c r="Y206" s="292"/>
      <c r="Z206" s="363" t="str">
        <f t="shared" si="84"/>
        <v/>
      </c>
      <c r="AA206" s="347" t="str">
        <f t="shared" si="85"/>
        <v/>
      </c>
      <c r="AC206" s="363" t="str">
        <f t="shared" si="86"/>
        <v/>
      </c>
      <c r="AD206" s="280" t="str">
        <f t="shared" si="87"/>
        <v/>
      </c>
      <c r="AE206" s="280" t="str">
        <f t="shared" si="88"/>
        <v/>
      </c>
      <c r="AF206" s="280" t="str">
        <f t="shared" si="89"/>
        <v/>
      </c>
      <c r="AG206" s="347" t="str">
        <f t="shared" si="90"/>
        <v/>
      </c>
      <c r="AH206" s="359"/>
      <c r="AI206" s="367" t="str">
        <f t="shared" si="91"/>
        <v/>
      </c>
      <c r="AJ206" s="368" t="str">
        <f t="shared" si="92"/>
        <v/>
      </c>
      <c r="AK206" s="361"/>
      <c r="AL206" s="363" t="str">
        <f t="shared" si="93"/>
        <v/>
      </c>
      <c r="AM206" s="280" t="str">
        <f t="shared" si="94"/>
        <v/>
      </c>
      <c r="AN206" s="347" t="str">
        <f t="shared" si="99"/>
        <v/>
      </c>
      <c r="AO206" s="359"/>
      <c r="AP206" s="363" t="str">
        <f t="shared" si="95"/>
        <v/>
      </c>
      <c r="AQ206" s="300" t="str">
        <f t="shared" si="96"/>
        <v/>
      </c>
      <c r="AR206" s="309"/>
    </row>
    <row r="207" spans="1:44" ht="18" customHeight="1">
      <c r="A207" s="236"/>
      <c r="B207" s="278"/>
      <c r="C207" s="293"/>
      <c r="D207" s="293"/>
      <c r="E207" s="294"/>
      <c r="F207" s="294"/>
      <c r="G207" s="294"/>
      <c r="H207" s="295" t="str">
        <f t="shared" si="78"/>
        <v/>
      </c>
      <c r="I207" s="296" t="str">
        <f t="shared" si="79"/>
        <v/>
      </c>
      <c r="J207" s="297" t="str">
        <f t="shared" si="97"/>
        <v/>
      </c>
      <c r="K207" s="349"/>
      <c r="L207" s="322"/>
      <c r="M207" s="353" t="str">
        <f t="shared" si="80"/>
        <v/>
      </c>
      <c r="N207" s="298" t="str">
        <f t="shared" si="81"/>
        <v/>
      </c>
      <c r="O207" s="293"/>
      <c r="P207" s="279"/>
      <c r="Q207" s="279"/>
      <c r="R207" s="279"/>
      <c r="S207" s="299"/>
      <c r="T207" s="376" t="str">
        <f t="shared" si="98"/>
        <v/>
      </c>
      <c r="U207" s="372"/>
      <c r="V207" s="308" t="str">
        <f t="shared" si="82"/>
        <v/>
      </c>
      <c r="W207" s="280" t="str">
        <f t="shared" si="83"/>
        <v/>
      </c>
      <c r="X207" s="347" t="str">
        <f t="shared" si="77"/>
        <v/>
      </c>
      <c r="Y207" s="292"/>
      <c r="Z207" s="363" t="str">
        <f t="shared" si="84"/>
        <v/>
      </c>
      <c r="AA207" s="347" t="str">
        <f t="shared" si="85"/>
        <v/>
      </c>
      <c r="AC207" s="363" t="str">
        <f t="shared" si="86"/>
        <v/>
      </c>
      <c r="AD207" s="280" t="str">
        <f t="shared" si="87"/>
        <v/>
      </c>
      <c r="AE207" s="280" t="str">
        <f t="shared" si="88"/>
        <v/>
      </c>
      <c r="AF207" s="280" t="str">
        <f t="shared" si="89"/>
        <v/>
      </c>
      <c r="AG207" s="347" t="str">
        <f t="shared" si="90"/>
        <v/>
      </c>
      <c r="AH207" s="359"/>
      <c r="AI207" s="367" t="str">
        <f t="shared" si="91"/>
        <v/>
      </c>
      <c r="AJ207" s="368" t="str">
        <f t="shared" si="92"/>
        <v/>
      </c>
      <c r="AK207" s="361"/>
      <c r="AL207" s="363" t="str">
        <f t="shared" si="93"/>
        <v/>
      </c>
      <c r="AM207" s="280" t="str">
        <f t="shared" si="94"/>
        <v/>
      </c>
      <c r="AN207" s="347" t="str">
        <f t="shared" si="99"/>
        <v/>
      </c>
      <c r="AO207" s="359"/>
      <c r="AP207" s="363" t="str">
        <f t="shared" si="95"/>
        <v/>
      </c>
      <c r="AQ207" s="300" t="str">
        <f t="shared" si="96"/>
        <v/>
      </c>
      <c r="AR207" s="309"/>
    </row>
    <row r="208" spans="1:44" ht="18" customHeight="1">
      <c r="A208" s="236"/>
      <c r="B208" s="278"/>
      <c r="C208" s="293"/>
      <c r="D208" s="293"/>
      <c r="E208" s="294"/>
      <c r="F208" s="294"/>
      <c r="G208" s="294"/>
      <c r="H208" s="295" t="str">
        <f t="shared" si="78"/>
        <v/>
      </c>
      <c r="I208" s="296" t="str">
        <f t="shared" si="79"/>
        <v/>
      </c>
      <c r="J208" s="297" t="str">
        <f t="shared" si="97"/>
        <v/>
      </c>
      <c r="K208" s="349"/>
      <c r="L208" s="322"/>
      <c r="M208" s="353" t="str">
        <f t="shared" si="80"/>
        <v/>
      </c>
      <c r="N208" s="298" t="str">
        <f t="shared" si="81"/>
        <v/>
      </c>
      <c r="O208" s="293"/>
      <c r="P208" s="279"/>
      <c r="Q208" s="279"/>
      <c r="R208" s="279"/>
      <c r="S208" s="299"/>
      <c r="T208" s="376" t="str">
        <f t="shared" si="98"/>
        <v/>
      </c>
      <c r="U208" s="372"/>
      <c r="V208" s="308" t="str">
        <f t="shared" si="82"/>
        <v/>
      </c>
      <c r="W208" s="280" t="str">
        <f t="shared" si="83"/>
        <v/>
      </c>
      <c r="X208" s="347" t="str">
        <f t="shared" si="77"/>
        <v/>
      </c>
      <c r="Y208" s="292"/>
      <c r="Z208" s="363" t="str">
        <f t="shared" si="84"/>
        <v/>
      </c>
      <c r="AA208" s="347" t="str">
        <f t="shared" si="85"/>
        <v/>
      </c>
      <c r="AC208" s="363" t="str">
        <f t="shared" si="86"/>
        <v/>
      </c>
      <c r="AD208" s="280" t="str">
        <f t="shared" si="87"/>
        <v/>
      </c>
      <c r="AE208" s="280" t="str">
        <f t="shared" si="88"/>
        <v/>
      </c>
      <c r="AF208" s="280" t="str">
        <f t="shared" si="89"/>
        <v/>
      </c>
      <c r="AG208" s="347" t="str">
        <f t="shared" si="90"/>
        <v/>
      </c>
      <c r="AH208" s="359"/>
      <c r="AI208" s="367" t="str">
        <f t="shared" si="91"/>
        <v/>
      </c>
      <c r="AJ208" s="368" t="str">
        <f t="shared" si="92"/>
        <v/>
      </c>
      <c r="AK208" s="361"/>
      <c r="AL208" s="363" t="str">
        <f t="shared" si="93"/>
        <v/>
      </c>
      <c r="AM208" s="280" t="str">
        <f t="shared" si="94"/>
        <v/>
      </c>
      <c r="AN208" s="347" t="str">
        <f t="shared" si="99"/>
        <v/>
      </c>
      <c r="AO208" s="359"/>
      <c r="AP208" s="363" t="str">
        <f t="shared" si="95"/>
        <v/>
      </c>
      <c r="AQ208" s="300" t="str">
        <f t="shared" si="96"/>
        <v/>
      </c>
      <c r="AR208" s="309"/>
    </row>
    <row r="209" spans="1:44" ht="18" customHeight="1">
      <c r="A209" s="236"/>
      <c r="B209" s="278"/>
      <c r="C209" s="293"/>
      <c r="D209" s="293"/>
      <c r="E209" s="294"/>
      <c r="F209" s="294"/>
      <c r="G209" s="294"/>
      <c r="H209" s="295" t="str">
        <f t="shared" si="78"/>
        <v/>
      </c>
      <c r="I209" s="296" t="str">
        <f t="shared" si="79"/>
        <v/>
      </c>
      <c r="J209" s="297" t="str">
        <f t="shared" si="97"/>
        <v/>
      </c>
      <c r="K209" s="349"/>
      <c r="L209" s="322"/>
      <c r="M209" s="353" t="str">
        <f t="shared" si="80"/>
        <v/>
      </c>
      <c r="N209" s="298" t="str">
        <f t="shared" si="81"/>
        <v/>
      </c>
      <c r="O209" s="293"/>
      <c r="P209" s="279"/>
      <c r="Q209" s="279"/>
      <c r="R209" s="279"/>
      <c r="S209" s="299"/>
      <c r="T209" s="376" t="str">
        <f t="shared" si="98"/>
        <v/>
      </c>
      <c r="U209" s="372"/>
      <c r="V209" s="308" t="str">
        <f t="shared" si="82"/>
        <v/>
      </c>
      <c r="W209" s="280" t="str">
        <f t="shared" si="83"/>
        <v/>
      </c>
      <c r="X209" s="347" t="str">
        <f t="shared" si="77"/>
        <v/>
      </c>
      <c r="Y209" s="292"/>
      <c r="Z209" s="363" t="str">
        <f t="shared" si="84"/>
        <v/>
      </c>
      <c r="AA209" s="347" t="str">
        <f t="shared" si="85"/>
        <v/>
      </c>
      <c r="AC209" s="363" t="str">
        <f t="shared" si="86"/>
        <v/>
      </c>
      <c r="AD209" s="280" t="str">
        <f t="shared" si="87"/>
        <v/>
      </c>
      <c r="AE209" s="280" t="str">
        <f t="shared" si="88"/>
        <v/>
      </c>
      <c r="AF209" s="280" t="str">
        <f t="shared" si="89"/>
        <v/>
      </c>
      <c r="AG209" s="347" t="str">
        <f t="shared" si="90"/>
        <v/>
      </c>
      <c r="AH209" s="359"/>
      <c r="AI209" s="367" t="str">
        <f t="shared" si="91"/>
        <v/>
      </c>
      <c r="AJ209" s="368" t="str">
        <f t="shared" si="92"/>
        <v/>
      </c>
      <c r="AK209" s="361"/>
      <c r="AL209" s="363" t="str">
        <f t="shared" si="93"/>
        <v/>
      </c>
      <c r="AM209" s="280" t="str">
        <f t="shared" si="94"/>
        <v/>
      </c>
      <c r="AN209" s="347" t="str">
        <f t="shared" si="99"/>
        <v/>
      </c>
      <c r="AO209" s="359"/>
      <c r="AP209" s="363" t="str">
        <f t="shared" si="95"/>
        <v/>
      </c>
      <c r="AQ209" s="300" t="str">
        <f t="shared" si="96"/>
        <v/>
      </c>
      <c r="AR209" s="309"/>
    </row>
    <row r="210" spans="1:44" ht="18" customHeight="1">
      <c r="A210" s="236"/>
      <c r="B210" s="278"/>
      <c r="C210" s="293"/>
      <c r="D210" s="293"/>
      <c r="E210" s="294"/>
      <c r="F210" s="294"/>
      <c r="G210" s="294"/>
      <c r="H210" s="295" t="str">
        <f t="shared" si="78"/>
        <v/>
      </c>
      <c r="I210" s="296" t="str">
        <f t="shared" si="79"/>
        <v/>
      </c>
      <c r="J210" s="297" t="str">
        <f t="shared" si="97"/>
        <v/>
      </c>
      <c r="K210" s="349"/>
      <c r="L210" s="322"/>
      <c r="M210" s="353" t="str">
        <f t="shared" si="80"/>
        <v/>
      </c>
      <c r="N210" s="298" t="str">
        <f t="shared" si="81"/>
        <v/>
      </c>
      <c r="O210" s="293"/>
      <c r="P210" s="279"/>
      <c r="Q210" s="279"/>
      <c r="R210" s="279"/>
      <c r="S210" s="299"/>
      <c r="T210" s="376" t="str">
        <f t="shared" si="98"/>
        <v/>
      </c>
      <c r="U210" s="372"/>
      <c r="V210" s="308" t="str">
        <f t="shared" si="82"/>
        <v/>
      </c>
      <c r="W210" s="280" t="str">
        <f t="shared" si="83"/>
        <v/>
      </c>
      <c r="X210" s="347" t="str">
        <f t="shared" si="77"/>
        <v/>
      </c>
      <c r="Y210" s="292"/>
      <c r="Z210" s="363" t="str">
        <f t="shared" si="84"/>
        <v/>
      </c>
      <c r="AA210" s="347" t="str">
        <f t="shared" si="85"/>
        <v/>
      </c>
      <c r="AC210" s="363" t="str">
        <f t="shared" si="86"/>
        <v/>
      </c>
      <c r="AD210" s="280" t="str">
        <f t="shared" si="87"/>
        <v/>
      </c>
      <c r="AE210" s="280" t="str">
        <f t="shared" si="88"/>
        <v/>
      </c>
      <c r="AF210" s="280" t="str">
        <f t="shared" si="89"/>
        <v/>
      </c>
      <c r="AG210" s="347" t="str">
        <f t="shared" si="90"/>
        <v/>
      </c>
      <c r="AH210" s="359"/>
      <c r="AI210" s="367" t="str">
        <f t="shared" si="91"/>
        <v/>
      </c>
      <c r="AJ210" s="368" t="str">
        <f t="shared" si="92"/>
        <v/>
      </c>
      <c r="AK210" s="361"/>
      <c r="AL210" s="363" t="str">
        <f t="shared" si="93"/>
        <v/>
      </c>
      <c r="AM210" s="280" t="str">
        <f t="shared" si="94"/>
        <v/>
      </c>
      <c r="AN210" s="347" t="str">
        <f t="shared" si="99"/>
        <v/>
      </c>
      <c r="AO210" s="359"/>
      <c r="AP210" s="363" t="str">
        <f t="shared" si="95"/>
        <v/>
      </c>
      <c r="AQ210" s="300" t="str">
        <f t="shared" si="96"/>
        <v/>
      </c>
      <c r="AR210" s="309"/>
    </row>
    <row r="211" spans="1:44" ht="18" customHeight="1">
      <c r="A211" s="236"/>
      <c r="B211" s="278"/>
      <c r="C211" s="293"/>
      <c r="D211" s="293"/>
      <c r="E211" s="294"/>
      <c r="F211" s="294"/>
      <c r="G211" s="294"/>
      <c r="H211" s="295" t="str">
        <f t="shared" si="78"/>
        <v/>
      </c>
      <c r="I211" s="296" t="str">
        <f t="shared" si="79"/>
        <v/>
      </c>
      <c r="J211" s="297" t="str">
        <f t="shared" si="97"/>
        <v/>
      </c>
      <c r="K211" s="349"/>
      <c r="L211" s="322"/>
      <c r="M211" s="353" t="str">
        <f t="shared" si="80"/>
        <v/>
      </c>
      <c r="N211" s="298" t="str">
        <f t="shared" si="81"/>
        <v/>
      </c>
      <c r="O211" s="293"/>
      <c r="P211" s="279"/>
      <c r="Q211" s="279"/>
      <c r="R211" s="279"/>
      <c r="S211" s="299"/>
      <c r="T211" s="376" t="str">
        <f t="shared" si="98"/>
        <v/>
      </c>
      <c r="U211" s="372"/>
      <c r="V211" s="308" t="str">
        <f t="shared" si="82"/>
        <v/>
      </c>
      <c r="W211" s="280" t="str">
        <f t="shared" si="83"/>
        <v/>
      </c>
      <c r="X211" s="347" t="str">
        <f t="shared" si="77"/>
        <v/>
      </c>
      <c r="Y211" s="292"/>
      <c r="Z211" s="363" t="str">
        <f t="shared" si="84"/>
        <v/>
      </c>
      <c r="AA211" s="347" t="str">
        <f t="shared" si="85"/>
        <v/>
      </c>
      <c r="AC211" s="363" t="str">
        <f t="shared" si="86"/>
        <v/>
      </c>
      <c r="AD211" s="280" t="str">
        <f t="shared" si="87"/>
        <v/>
      </c>
      <c r="AE211" s="280" t="str">
        <f t="shared" si="88"/>
        <v/>
      </c>
      <c r="AF211" s="280" t="str">
        <f t="shared" si="89"/>
        <v/>
      </c>
      <c r="AG211" s="347" t="str">
        <f t="shared" si="90"/>
        <v/>
      </c>
      <c r="AH211" s="359"/>
      <c r="AI211" s="367" t="str">
        <f t="shared" si="91"/>
        <v/>
      </c>
      <c r="AJ211" s="368" t="str">
        <f t="shared" si="92"/>
        <v/>
      </c>
      <c r="AK211" s="361"/>
      <c r="AL211" s="363" t="str">
        <f t="shared" si="93"/>
        <v/>
      </c>
      <c r="AM211" s="280" t="str">
        <f t="shared" si="94"/>
        <v/>
      </c>
      <c r="AN211" s="347" t="str">
        <f t="shared" si="99"/>
        <v/>
      </c>
      <c r="AO211" s="359"/>
      <c r="AP211" s="363" t="str">
        <f t="shared" si="95"/>
        <v/>
      </c>
      <c r="AQ211" s="300" t="str">
        <f t="shared" si="96"/>
        <v/>
      </c>
      <c r="AR211" s="309"/>
    </row>
    <row r="212" spans="1:44" ht="18" customHeight="1">
      <c r="A212" s="236"/>
      <c r="B212" s="278"/>
      <c r="C212" s="293"/>
      <c r="D212" s="293"/>
      <c r="E212" s="294"/>
      <c r="F212" s="294"/>
      <c r="G212" s="294"/>
      <c r="H212" s="295" t="str">
        <f t="shared" si="78"/>
        <v/>
      </c>
      <c r="I212" s="296" t="str">
        <f t="shared" si="79"/>
        <v/>
      </c>
      <c r="J212" s="297" t="str">
        <f t="shared" si="97"/>
        <v/>
      </c>
      <c r="K212" s="349"/>
      <c r="L212" s="322"/>
      <c r="M212" s="353" t="str">
        <f t="shared" si="80"/>
        <v/>
      </c>
      <c r="N212" s="298" t="str">
        <f t="shared" si="81"/>
        <v/>
      </c>
      <c r="O212" s="293"/>
      <c r="P212" s="279"/>
      <c r="Q212" s="279"/>
      <c r="R212" s="279"/>
      <c r="S212" s="299"/>
      <c r="T212" s="376" t="str">
        <f t="shared" si="98"/>
        <v/>
      </c>
      <c r="U212" s="372"/>
      <c r="V212" s="308" t="str">
        <f t="shared" si="82"/>
        <v/>
      </c>
      <c r="W212" s="280" t="str">
        <f t="shared" si="83"/>
        <v/>
      </c>
      <c r="X212" s="347" t="str">
        <f aca="true" t="shared" si="100" ref="X212:X275">IF(F212&gt;0,AP212+X211,"")</f>
        <v/>
      </c>
      <c r="Y212" s="292"/>
      <c r="Z212" s="363" t="str">
        <f t="shared" si="84"/>
        <v/>
      </c>
      <c r="AA212" s="347" t="str">
        <f t="shared" si="85"/>
        <v/>
      </c>
      <c r="AC212" s="363" t="str">
        <f t="shared" si="86"/>
        <v/>
      </c>
      <c r="AD212" s="280" t="str">
        <f t="shared" si="87"/>
        <v/>
      </c>
      <c r="AE212" s="280" t="str">
        <f t="shared" si="88"/>
        <v/>
      </c>
      <c r="AF212" s="280" t="str">
        <f t="shared" si="89"/>
        <v/>
      </c>
      <c r="AG212" s="347" t="str">
        <f t="shared" si="90"/>
        <v/>
      </c>
      <c r="AH212" s="359"/>
      <c r="AI212" s="367" t="str">
        <f t="shared" si="91"/>
        <v/>
      </c>
      <c r="AJ212" s="368" t="str">
        <f t="shared" si="92"/>
        <v/>
      </c>
      <c r="AK212" s="361"/>
      <c r="AL212" s="363" t="str">
        <f t="shared" si="93"/>
        <v/>
      </c>
      <c r="AM212" s="280" t="str">
        <f t="shared" si="94"/>
        <v/>
      </c>
      <c r="AN212" s="347" t="str">
        <f t="shared" si="99"/>
        <v/>
      </c>
      <c r="AO212" s="359"/>
      <c r="AP212" s="363" t="str">
        <f t="shared" si="95"/>
        <v/>
      </c>
      <c r="AQ212" s="300" t="str">
        <f t="shared" si="96"/>
        <v/>
      </c>
      <c r="AR212" s="309"/>
    </row>
    <row r="213" spans="1:44" ht="18" customHeight="1">
      <c r="A213" s="236"/>
      <c r="B213" s="278"/>
      <c r="C213" s="293"/>
      <c r="D213" s="293"/>
      <c r="E213" s="294"/>
      <c r="F213" s="294"/>
      <c r="G213" s="294"/>
      <c r="H213" s="295" t="str">
        <f t="shared" si="78"/>
        <v/>
      </c>
      <c r="I213" s="296" t="str">
        <f t="shared" si="79"/>
        <v/>
      </c>
      <c r="J213" s="297" t="str">
        <f t="shared" si="97"/>
        <v/>
      </c>
      <c r="K213" s="349"/>
      <c r="L213" s="322"/>
      <c r="M213" s="353" t="str">
        <f t="shared" si="80"/>
        <v/>
      </c>
      <c r="N213" s="298" t="str">
        <f t="shared" si="81"/>
        <v/>
      </c>
      <c r="O213" s="293"/>
      <c r="P213" s="279"/>
      <c r="Q213" s="279"/>
      <c r="R213" s="279"/>
      <c r="S213" s="299"/>
      <c r="T213" s="376" t="str">
        <f t="shared" si="98"/>
        <v/>
      </c>
      <c r="U213" s="372"/>
      <c r="V213" s="308" t="str">
        <f t="shared" si="82"/>
        <v/>
      </c>
      <c r="W213" s="280" t="str">
        <f t="shared" si="83"/>
        <v/>
      </c>
      <c r="X213" s="347" t="str">
        <f t="shared" si="100"/>
        <v/>
      </c>
      <c r="Y213" s="292"/>
      <c r="Z213" s="363" t="str">
        <f t="shared" si="84"/>
        <v/>
      </c>
      <c r="AA213" s="347" t="str">
        <f t="shared" si="85"/>
        <v/>
      </c>
      <c r="AC213" s="363" t="str">
        <f t="shared" si="86"/>
        <v/>
      </c>
      <c r="AD213" s="280" t="str">
        <f t="shared" si="87"/>
        <v/>
      </c>
      <c r="AE213" s="280" t="str">
        <f t="shared" si="88"/>
        <v/>
      </c>
      <c r="AF213" s="280" t="str">
        <f t="shared" si="89"/>
        <v/>
      </c>
      <c r="AG213" s="347" t="str">
        <f t="shared" si="90"/>
        <v/>
      </c>
      <c r="AH213" s="359"/>
      <c r="AI213" s="367" t="str">
        <f t="shared" si="91"/>
        <v/>
      </c>
      <c r="AJ213" s="368" t="str">
        <f t="shared" si="92"/>
        <v/>
      </c>
      <c r="AK213" s="361"/>
      <c r="AL213" s="363" t="str">
        <f t="shared" si="93"/>
        <v/>
      </c>
      <c r="AM213" s="280" t="str">
        <f t="shared" si="94"/>
        <v/>
      </c>
      <c r="AN213" s="347" t="str">
        <f t="shared" si="99"/>
        <v/>
      </c>
      <c r="AO213" s="359"/>
      <c r="AP213" s="363" t="str">
        <f t="shared" si="95"/>
        <v/>
      </c>
      <c r="AQ213" s="300" t="str">
        <f t="shared" si="96"/>
        <v/>
      </c>
      <c r="AR213" s="309"/>
    </row>
    <row r="214" spans="1:44" ht="18" customHeight="1">
      <c r="A214" s="236"/>
      <c r="B214" s="278"/>
      <c r="C214" s="293"/>
      <c r="D214" s="293"/>
      <c r="E214" s="294"/>
      <c r="F214" s="294"/>
      <c r="G214" s="294"/>
      <c r="H214" s="295" t="str">
        <f t="shared" si="78"/>
        <v/>
      </c>
      <c r="I214" s="296" t="str">
        <f t="shared" si="79"/>
        <v/>
      </c>
      <c r="J214" s="297" t="str">
        <f t="shared" si="97"/>
        <v/>
      </c>
      <c r="K214" s="349"/>
      <c r="L214" s="322"/>
      <c r="M214" s="353" t="str">
        <f t="shared" si="80"/>
        <v/>
      </c>
      <c r="N214" s="298" t="str">
        <f t="shared" si="81"/>
        <v/>
      </c>
      <c r="O214" s="293"/>
      <c r="P214" s="279"/>
      <c r="Q214" s="279"/>
      <c r="R214" s="279"/>
      <c r="S214" s="299"/>
      <c r="T214" s="376" t="str">
        <f t="shared" si="98"/>
        <v/>
      </c>
      <c r="U214" s="372"/>
      <c r="V214" s="308" t="str">
        <f t="shared" si="82"/>
        <v/>
      </c>
      <c r="W214" s="280" t="str">
        <f t="shared" si="83"/>
        <v/>
      </c>
      <c r="X214" s="347" t="str">
        <f t="shared" si="100"/>
        <v/>
      </c>
      <c r="Y214" s="292"/>
      <c r="Z214" s="363" t="str">
        <f t="shared" si="84"/>
        <v/>
      </c>
      <c r="AA214" s="347" t="str">
        <f t="shared" si="85"/>
        <v/>
      </c>
      <c r="AC214" s="363" t="str">
        <f t="shared" si="86"/>
        <v/>
      </c>
      <c r="AD214" s="280" t="str">
        <f t="shared" si="87"/>
        <v/>
      </c>
      <c r="AE214" s="280" t="str">
        <f t="shared" si="88"/>
        <v/>
      </c>
      <c r="AF214" s="280" t="str">
        <f t="shared" si="89"/>
        <v/>
      </c>
      <c r="AG214" s="347" t="str">
        <f t="shared" si="90"/>
        <v/>
      </c>
      <c r="AH214" s="359"/>
      <c r="AI214" s="367" t="str">
        <f t="shared" si="91"/>
        <v/>
      </c>
      <c r="AJ214" s="368" t="str">
        <f t="shared" si="92"/>
        <v/>
      </c>
      <c r="AK214" s="361"/>
      <c r="AL214" s="363" t="str">
        <f t="shared" si="93"/>
        <v/>
      </c>
      <c r="AM214" s="280" t="str">
        <f t="shared" si="94"/>
        <v/>
      </c>
      <c r="AN214" s="347" t="str">
        <f t="shared" si="99"/>
        <v/>
      </c>
      <c r="AO214" s="359"/>
      <c r="AP214" s="363" t="str">
        <f t="shared" si="95"/>
        <v/>
      </c>
      <c r="AQ214" s="300" t="str">
        <f t="shared" si="96"/>
        <v/>
      </c>
      <c r="AR214" s="309"/>
    </row>
    <row r="215" spans="1:44" ht="18" customHeight="1">
      <c r="A215" s="236"/>
      <c r="B215" s="278"/>
      <c r="C215" s="293"/>
      <c r="D215" s="293"/>
      <c r="E215" s="294"/>
      <c r="F215" s="294"/>
      <c r="G215" s="294"/>
      <c r="H215" s="295" t="str">
        <f t="shared" si="78"/>
        <v/>
      </c>
      <c r="I215" s="296" t="str">
        <f t="shared" si="79"/>
        <v/>
      </c>
      <c r="J215" s="297" t="str">
        <f t="shared" si="97"/>
        <v/>
      </c>
      <c r="K215" s="349"/>
      <c r="L215" s="322"/>
      <c r="M215" s="353" t="str">
        <f t="shared" si="80"/>
        <v/>
      </c>
      <c r="N215" s="298" t="str">
        <f t="shared" si="81"/>
        <v/>
      </c>
      <c r="O215" s="293"/>
      <c r="P215" s="279"/>
      <c r="Q215" s="279"/>
      <c r="R215" s="279"/>
      <c r="S215" s="299"/>
      <c r="T215" s="376" t="str">
        <f t="shared" si="98"/>
        <v/>
      </c>
      <c r="U215" s="372"/>
      <c r="V215" s="308" t="str">
        <f t="shared" si="82"/>
        <v/>
      </c>
      <c r="W215" s="280" t="str">
        <f t="shared" si="83"/>
        <v/>
      </c>
      <c r="X215" s="347" t="str">
        <f t="shared" si="100"/>
        <v/>
      </c>
      <c r="Y215" s="292"/>
      <c r="Z215" s="363" t="str">
        <f t="shared" si="84"/>
        <v/>
      </c>
      <c r="AA215" s="347" t="str">
        <f t="shared" si="85"/>
        <v/>
      </c>
      <c r="AC215" s="363" t="str">
        <f t="shared" si="86"/>
        <v/>
      </c>
      <c r="AD215" s="280" t="str">
        <f t="shared" si="87"/>
        <v/>
      </c>
      <c r="AE215" s="280" t="str">
        <f t="shared" si="88"/>
        <v/>
      </c>
      <c r="AF215" s="280" t="str">
        <f t="shared" si="89"/>
        <v/>
      </c>
      <c r="AG215" s="347" t="str">
        <f t="shared" si="90"/>
        <v/>
      </c>
      <c r="AH215" s="359"/>
      <c r="AI215" s="367" t="str">
        <f t="shared" si="91"/>
        <v/>
      </c>
      <c r="AJ215" s="368" t="str">
        <f t="shared" si="92"/>
        <v/>
      </c>
      <c r="AK215" s="361"/>
      <c r="AL215" s="363" t="str">
        <f t="shared" si="93"/>
        <v/>
      </c>
      <c r="AM215" s="280" t="str">
        <f t="shared" si="94"/>
        <v/>
      </c>
      <c r="AN215" s="347" t="str">
        <f t="shared" si="99"/>
        <v/>
      </c>
      <c r="AO215" s="359"/>
      <c r="AP215" s="363" t="str">
        <f t="shared" si="95"/>
        <v/>
      </c>
      <c r="AQ215" s="300" t="str">
        <f t="shared" si="96"/>
        <v/>
      </c>
      <c r="AR215" s="309"/>
    </row>
    <row r="216" spans="1:44" ht="18" customHeight="1">
      <c r="A216" s="236"/>
      <c r="B216" s="278"/>
      <c r="C216" s="293"/>
      <c r="D216" s="293"/>
      <c r="E216" s="294"/>
      <c r="F216" s="294"/>
      <c r="G216" s="294"/>
      <c r="H216" s="295" t="str">
        <f t="shared" si="78"/>
        <v/>
      </c>
      <c r="I216" s="296" t="str">
        <f t="shared" si="79"/>
        <v/>
      </c>
      <c r="J216" s="297" t="str">
        <f t="shared" si="97"/>
        <v/>
      </c>
      <c r="K216" s="349"/>
      <c r="L216" s="322"/>
      <c r="M216" s="353" t="str">
        <f t="shared" si="80"/>
        <v/>
      </c>
      <c r="N216" s="298" t="str">
        <f t="shared" si="81"/>
        <v/>
      </c>
      <c r="O216" s="293"/>
      <c r="P216" s="279"/>
      <c r="Q216" s="279"/>
      <c r="R216" s="279"/>
      <c r="S216" s="299"/>
      <c r="T216" s="376" t="str">
        <f t="shared" si="98"/>
        <v/>
      </c>
      <c r="U216" s="372"/>
      <c r="V216" s="308" t="str">
        <f t="shared" si="82"/>
        <v/>
      </c>
      <c r="W216" s="280" t="str">
        <f t="shared" si="83"/>
        <v/>
      </c>
      <c r="X216" s="347" t="str">
        <f t="shared" si="100"/>
        <v/>
      </c>
      <c r="Y216" s="292"/>
      <c r="Z216" s="363" t="str">
        <f t="shared" si="84"/>
        <v/>
      </c>
      <c r="AA216" s="347" t="str">
        <f t="shared" si="85"/>
        <v/>
      </c>
      <c r="AC216" s="363" t="str">
        <f t="shared" si="86"/>
        <v/>
      </c>
      <c r="AD216" s="280" t="str">
        <f t="shared" si="87"/>
        <v/>
      </c>
      <c r="AE216" s="280" t="str">
        <f t="shared" si="88"/>
        <v/>
      </c>
      <c r="AF216" s="280" t="str">
        <f t="shared" si="89"/>
        <v/>
      </c>
      <c r="AG216" s="347" t="str">
        <f t="shared" si="90"/>
        <v/>
      </c>
      <c r="AH216" s="359"/>
      <c r="AI216" s="367" t="str">
        <f t="shared" si="91"/>
        <v/>
      </c>
      <c r="AJ216" s="368" t="str">
        <f t="shared" si="92"/>
        <v/>
      </c>
      <c r="AK216" s="361"/>
      <c r="AL216" s="363" t="str">
        <f t="shared" si="93"/>
        <v/>
      </c>
      <c r="AM216" s="280" t="str">
        <f t="shared" si="94"/>
        <v/>
      </c>
      <c r="AN216" s="347" t="str">
        <f t="shared" si="99"/>
        <v/>
      </c>
      <c r="AO216" s="359"/>
      <c r="AP216" s="363" t="str">
        <f t="shared" si="95"/>
        <v/>
      </c>
      <c r="AQ216" s="300" t="str">
        <f t="shared" si="96"/>
        <v/>
      </c>
      <c r="AR216" s="309"/>
    </row>
    <row r="217" spans="1:44" ht="18" customHeight="1">
      <c r="A217" s="236"/>
      <c r="B217" s="278"/>
      <c r="C217" s="293"/>
      <c r="D217" s="293"/>
      <c r="E217" s="294"/>
      <c r="F217" s="294"/>
      <c r="G217" s="294"/>
      <c r="H217" s="295" t="str">
        <f t="shared" si="78"/>
        <v/>
      </c>
      <c r="I217" s="296" t="str">
        <f t="shared" si="79"/>
        <v/>
      </c>
      <c r="J217" s="297" t="str">
        <f t="shared" si="97"/>
        <v/>
      </c>
      <c r="K217" s="349"/>
      <c r="L217" s="322"/>
      <c r="M217" s="353" t="str">
        <f t="shared" si="80"/>
        <v/>
      </c>
      <c r="N217" s="298" t="str">
        <f t="shared" si="81"/>
        <v/>
      </c>
      <c r="O217" s="293"/>
      <c r="P217" s="279"/>
      <c r="Q217" s="279"/>
      <c r="R217" s="279"/>
      <c r="S217" s="299"/>
      <c r="T217" s="376" t="str">
        <f t="shared" si="98"/>
        <v/>
      </c>
      <c r="U217" s="372"/>
      <c r="V217" s="308" t="str">
        <f t="shared" si="82"/>
        <v/>
      </c>
      <c r="W217" s="280" t="str">
        <f t="shared" si="83"/>
        <v/>
      </c>
      <c r="X217" s="347" t="str">
        <f t="shared" si="100"/>
        <v/>
      </c>
      <c r="Y217" s="292"/>
      <c r="Z217" s="363" t="str">
        <f t="shared" si="84"/>
        <v/>
      </c>
      <c r="AA217" s="347" t="str">
        <f t="shared" si="85"/>
        <v/>
      </c>
      <c r="AC217" s="363" t="str">
        <f t="shared" si="86"/>
        <v/>
      </c>
      <c r="AD217" s="280" t="str">
        <f t="shared" si="87"/>
        <v/>
      </c>
      <c r="AE217" s="280" t="str">
        <f t="shared" si="88"/>
        <v/>
      </c>
      <c r="AF217" s="280" t="str">
        <f t="shared" si="89"/>
        <v/>
      </c>
      <c r="AG217" s="347" t="str">
        <f t="shared" si="90"/>
        <v/>
      </c>
      <c r="AH217" s="359"/>
      <c r="AI217" s="367" t="str">
        <f t="shared" si="91"/>
        <v/>
      </c>
      <c r="AJ217" s="368" t="str">
        <f t="shared" si="92"/>
        <v/>
      </c>
      <c r="AK217" s="361"/>
      <c r="AL217" s="363" t="str">
        <f t="shared" si="93"/>
        <v/>
      </c>
      <c r="AM217" s="280" t="str">
        <f t="shared" si="94"/>
        <v/>
      </c>
      <c r="AN217" s="347" t="str">
        <f t="shared" si="99"/>
        <v/>
      </c>
      <c r="AO217" s="359"/>
      <c r="AP217" s="363" t="str">
        <f t="shared" si="95"/>
        <v/>
      </c>
      <c r="AQ217" s="300" t="str">
        <f t="shared" si="96"/>
        <v/>
      </c>
      <c r="AR217" s="309"/>
    </row>
    <row r="218" spans="1:44" ht="18" customHeight="1">
      <c r="A218" s="236"/>
      <c r="B218" s="278"/>
      <c r="C218" s="293"/>
      <c r="D218" s="293"/>
      <c r="E218" s="294"/>
      <c r="F218" s="294"/>
      <c r="G218" s="294"/>
      <c r="H218" s="295" t="str">
        <f t="shared" si="78"/>
        <v/>
      </c>
      <c r="I218" s="296" t="str">
        <f t="shared" si="79"/>
        <v/>
      </c>
      <c r="J218" s="297" t="str">
        <f t="shared" si="97"/>
        <v/>
      </c>
      <c r="K218" s="349"/>
      <c r="L218" s="322"/>
      <c r="M218" s="353" t="str">
        <f t="shared" si="80"/>
        <v/>
      </c>
      <c r="N218" s="298" t="str">
        <f t="shared" si="81"/>
        <v/>
      </c>
      <c r="O218" s="293"/>
      <c r="P218" s="279"/>
      <c r="Q218" s="279"/>
      <c r="R218" s="279"/>
      <c r="S218" s="299"/>
      <c r="T218" s="376" t="str">
        <f t="shared" si="98"/>
        <v/>
      </c>
      <c r="U218" s="372"/>
      <c r="V218" s="308" t="str">
        <f t="shared" si="82"/>
        <v/>
      </c>
      <c r="W218" s="280" t="str">
        <f t="shared" si="83"/>
        <v/>
      </c>
      <c r="X218" s="347" t="str">
        <f t="shared" si="100"/>
        <v/>
      </c>
      <c r="Y218" s="292"/>
      <c r="Z218" s="363" t="str">
        <f t="shared" si="84"/>
        <v/>
      </c>
      <c r="AA218" s="347" t="str">
        <f t="shared" si="85"/>
        <v/>
      </c>
      <c r="AC218" s="363" t="str">
        <f t="shared" si="86"/>
        <v/>
      </c>
      <c r="AD218" s="280" t="str">
        <f t="shared" si="87"/>
        <v/>
      </c>
      <c r="AE218" s="280" t="str">
        <f t="shared" si="88"/>
        <v/>
      </c>
      <c r="AF218" s="280" t="str">
        <f t="shared" si="89"/>
        <v/>
      </c>
      <c r="AG218" s="347" t="str">
        <f t="shared" si="90"/>
        <v/>
      </c>
      <c r="AH218" s="359"/>
      <c r="AI218" s="367" t="str">
        <f t="shared" si="91"/>
        <v/>
      </c>
      <c r="AJ218" s="368" t="str">
        <f t="shared" si="92"/>
        <v/>
      </c>
      <c r="AK218" s="361"/>
      <c r="AL218" s="363" t="str">
        <f t="shared" si="93"/>
        <v/>
      </c>
      <c r="AM218" s="280" t="str">
        <f t="shared" si="94"/>
        <v/>
      </c>
      <c r="AN218" s="347" t="str">
        <f t="shared" si="99"/>
        <v/>
      </c>
      <c r="AO218" s="359"/>
      <c r="AP218" s="363" t="str">
        <f t="shared" si="95"/>
        <v/>
      </c>
      <c r="AQ218" s="300" t="str">
        <f t="shared" si="96"/>
        <v/>
      </c>
      <c r="AR218" s="309"/>
    </row>
    <row r="219" spans="1:44" ht="18" customHeight="1">
      <c r="A219" s="236"/>
      <c r="B219" s="278"/>
      <c r="C219" s="293"/>
      <c r="D219" s="293"/>
      <c r="E219" s="294"/>
      <c r="F219" s="294"/>
      <c r="G219" s="294"/>
      <c r="H219" s="295" t="str">
        <f t="shared" si="78"/>
        <v/>
      </c>
      <c r="I219" s="296" t="str">
        <f t="shared" si="79"/>
        <v/>
      </c>
      <c r="J219" s="297" t="str">
        <f t="shared" si="97"/>
        <v/>
      </c>
      <c r="K219" s="349"/>
      <c r="L219" s="322"/>
      <c r="M219" s="353" t="str">
        <f t="shared" si="80"/>
        <v/>
      </c>
      <c r="N219" s="298" t="str">
        <f t="shared" si="81"/>
        <v/>
      </c>
      <c r="O219" s="293"/>
      <c r="P219" s="279"/>
      <c r="Q219" s="279"/>
      <c r="R219" s="279"/>
      <c r="S219" s="299"/>
      <c r="T219" s="376" t="str">
        <f t="shared" si="98"/>
        <v/>
      </c>
      <c r="U219" s="372"/>
      <c r="V219" s="308" t="str">
        <f t="shared" si="82"/>
        <v/>
      </c>
      <c r="W219" s="280" t="str">
        <f t="shared" si="83"/>
        <v/>
      </c>
      <c r="X219" s="347" t="str">
        <f t="shared" si="100"/>
        <v/>
      </c>
      <c r="Y219" s="292"/>
      <c r="Z219" s="363" t="str">
        <f t="shared" si="84"/>
        <v/>
      </c>
      <c r="AA219" s="347" t="str">
        <f t="shared" si="85"/>
        <v/>
      </c>
      <c r="AC219" s="363" t="str">
        <f t="shared" si="86"/>
        <v/>
      </c>
      <c r="AD219" s="280" t="str">
        <f t="shared" si="87"/>
        <v/>
      </c>
      <c r="AE219" s="280" t="str">
        <f t="shared" si="88"/>
        <v/>
      </c>
      <c r="AF219" s="280" t="str">
        <f t="shared" si="89"/>
        <v/>
      </c>
      <c r="AG219" s="347" t="str">
        <f t="shared" si="90"/>
        <v/>
      </c>
      <c r="AH219" s="359"/>
      <c r="AI219" s="367" t="str">
        <f t="shared" si="91"/>
        <v/>
      </c>
      <c r="AJ219" s="368" t="str">
        <f t="shared" si="92"/>
        <v/>
      </c>
      <c r="AK219" s="361"/>
      <c r="AL219" s="363" t="str">
        <f t="shared" si="93"/>
        <v/>
      </c>
      <c r="AM219" s="280" t="str">
        <f t="shared" si="94"/>
        <v/>
      </c>
      <c r="AN219" s="347" t="str">
        <f t="shared" si="99"/>
        <v/>
      </c>
      <c r="AO219" s="359"/>
      <c r="AP219" s="363" t="str">
        <f t="shared" si="95"/>
        <v/>
      </c>
      <c r="AQ219" s="300" t="str">
        <f t="shared" si="96"/>
        <v/>
      </c>
      <c r="AR219" s="309"/>
    </row>
    <row r="220" spans="1:44" ht="18" customHeight="1">
      <c r="A220" s="236"/>
      <c r="B220" s="278"/>
      <c r="C220" s="293"/>
      <c r="D220" s="293"/>
      <c r="E220" s="294"/>
      <c r="F220" s="294"/>
      <c r="G220" s="294"/>
      <c r="H220" s="295" t="str">
        <f t="shared" si="78"/>
        <v/>
      </c>
      <c r="I220" s="296" t="str">
        <f t="shared" si="79"/>
        <v/>
      </c>
      <c r="J220" s="297" t="str">
        <f t="shared" si="97"/>
        <v/>
      </c>
      <c r="K220" s="349"/>
      <c r="L220" s="322"/>
      <c r="M220" s="353" t="str">
        <f t="shared" si="80"/>
        <v/>
      </c>
      <c r="N220" s="298" t="str">
        <f t="shared" si="81"/>
        <v/>
      </c>
      <c r="O220" s="293"/>
      <c r="P220" s="279"/>
      <c r="Q220" s="279"/>
      <c r="R220" s="279"/>
      <c r="S220" s="299"/>
      <c r="T220" s="376" t="str">
        <f t="shared" si="98"/>
        <v/>
      </c>
      <c r="U220" s="372"/>
      <c r="V220" s="308" t="str">
        <f t="shared" si="82"/>
        <v/>
      </c>
      <c r="W220" s="280" t="str">
        <f t="shared" si="83"/>
        <v/>
      </c>
      <c r="X220" s="347" t="str">
        <f t="shared" si="100"/>
        <v/>
      </c>
      <c r="Y220" s="292"/>
      <c r="Z220" s="363" t="str">
        <f t="shared" si="84"/>
        <v/>
      </c>
      <c r="AA220" s="347" t="str">
        <f t="shared" si="85"/>
        <v/>
      </c>
      <c r="AC220" s="363" t="str">
        <f t="shared" si="86"/>
        <v/>
      </c>
      <c r="AD220" s="280" t="str">
        <f t="shared" si="87"/>
        <v/>
      </c>
      <c r="AE220" s="280" t="str">
        <f t="shared" si="88"/>
        <v/>
      </c>
      <c r="AF220" s="280" t="str">
        <f t="shared" si="89"/>
        <v/>
      </c>
      <c r="AG220" s="347" t="str">
        <f t="shared" si="90"/>
        <v/>
      </c>
      <c r="AH220" s="359"/>
      <c r="AI220" s="367" t="str">
        <f t="shared" si="91"/>
        <v/>
      </c>
      <c r="AJ220" s="368" t="str">
        <f t="shared" si="92"/>
        <v/>
      </c>
      <c r="AK220" s="361"/>
      <c r="AL220" s="363" t="str">
        <f t="shared" si="93"/>
        <v/>
      </c>
      <c r="AM220" s="280" t="str">
        <f t="shared" si="94"/>
        <v/>
      </c>
      <c r="AN220" s="347" t="str">
        <f t="shared" si="99"/>
        <v/>
      </c>
      <c r="AO220" s="359"/>
      <c r="AP220" s="363" t="str">
        <f t="shared" si="95"/>
        <v/>
      </c>
      <c r="AQ220" s="300" t="str">
        <f t="shared" si="96"/>
        <v/>
      </c>
      <c r="AR220" s="309"/>
    </row>
    <row r="221" spans="1:44" ht="18" customHeight="1">
      <c r="A221" s="236"/>
      <c r="B221" s="278"/>
      <c r="C221" s="293"/>
      <c r="D221" s="293"/>
      <c r="E221" s="294"/>
      <c r="F221" s="294"/>
      <c r="G221" s="294"/>
      <c r="H221" s="295" t="str">
        <f t="shared" si="78"/>
        <v/>
      </c>
      <c r="I221" s="296" t="str">
        <f t="shared" si="79"/>
        <v/>
      </c>
      <c r="J221" s="297" t="str">
        <f t="shared" si="97"/>
        <v/>
      </c>
      <c r="K221" s="349"/>
      <c r="L221" s="322"/>
      <c r="M221" s="353" t="str">
        <f t="shared" si="80"/>
        <v/>
      </c>
      <c r="N221" s="298" t="str">
        <f t="shared" si="81"/>
        <v/>
      </c>
      <c r="O221" s="293"/>
      <c r="P221" s="279"/>
      <c r="Q221" s="279"/>
      <c r="R221" s="279"/>
      <c r="S221" s="299"/>
      <c r="T221" s="376" t="str">
        <f t="shared" si="98"/>
        <v/>
      </c>
      <c r="U221" s="372"/>
      <c r="V221" s="308" t="str">
        <f t="shared" si="82"/>
        <v/>
      </c>
      <c r="W221" s="280" t="str">
        <f t="shared" si="83"/>
        <v/>
      </c>
      <c r="X221" s="347" t="str">
        <f t="shared" si="100"/>
        <v/>
      </c>
      <c r="Y221" s="292"/>
      <c r="Z221" s="363" t="str">
        <f t="shared" si="84"/>
        <v/>
      </c>
      <c r="AA221" s="347" t="str">
        <f t="shared" si="85"/>
        <v/>
      </c>
      <c r="AC221" s="363" t="str">
        <f t="shared" si="86"/>
        <v/>
      </c>
      <c r="AD221" s="280" t="str">
        <f t="shared" si="87"/>
        <v/>
      </c>
      <c r="AE221" s="280" t="str">
        <f t="shared" si="88"/>
        <v/>
      </c>
      <c r="AF221" s="280" t="str">
        <f t="shared" si="89"/>
        <v/>
      </c>
      <c r="AG221" s="347" t="str">
        <f t="shared" si="90"/>
        <v/>
      </c>
      <c r="AH221" s="359"/>
      <c r="AI221" s="367" t="str">
        <f t="shared" si="91"/>
        <v/>
      </c>
      <c r="AJ221" s="368" t="str">
        <f t="shared" si="92"/>
        <v/>
      </c>
      <c r="AK221" s="361"/>
      <c r="AL221" s="363" t="str">
        <f t="shared" si="93"/>
        <v/>
      </c>
      <c r="AM221" s="280" t="str">
        <f t="shared" si="94"/>
        <v/>
      </c>
      <c r="AN221" s="347" t="str">
        <f t="shared" si="99"/>
        <v/>
      </c>
      <c r="AO221" s="359"/>
      <c r="AP221" s="363" t="str">
        <f t="shared" si="95"/>
        <v/>
      </c>
      <c r="AQ221" s="300" t="str">
        <f t="shared" si="96"/>
        <v/>
      </c>
      <c r="AR221" s="309"/>
    </row>
    <row r="222" spans="1:44" ht="18" customHeight="1">
      <c r="A222" s="236"/>
      <c r="B222" s="278"/>
      <c r="C222" s="293"/>
      <c r="D222" s="293"/>
      <c r="E222" s="294"/>
      <c r="F222" s="294"/>
      <c r="G222" s="294"/>
      <c r="H222" s="295" t="str">
        <f t="shared" si="78"/>
        <v/>
      </c>
      <c r="I222" s="296" t="str">
        <f t="shared" si="79"/>
        <v/>
      </c>
      <c r="J222" s="297" t="str">
        <f t="shared" si="97"/>
        <v/>
      </c>
      <c r="K222" s="349"/>
      <c r="L222" s="322"/>
      <c r="M222" s="353" t="str">
        <f t="shared" si="80"/>
        <v/>
      </c>
      <c r="N222" s="298" t="str">
        <f t="shared" si="81"/>
        <v/>
      </c>
      <c r="O222" s="293"/>
      <c r="P222" s="279"/>
      <c r="Q222" s="279"/>
      <c r="R222" s="279"/>
      <c r="S222" s="299"/>
      <c r="T222" s="376" t="str">
        <f t="shared" si="98"/>
        <v/>
      </c>
      <c r="U222" s="372"/>
      <c r="V222" s="308" t="str">
        <f t="shared" si="82"/>
        <v/>
      </c>
      <c r="W222" s="280" t="str">
        <f t="shared" si="83"/>
        <v/>
      </c>
      <c r="X222" s="347" t="str">
        <f t="shared" si="100"/>
        <v/>
      </c>
      <c r="Y222" s="292"/>
      <c r="Z222" s="363" t="str">
        <f t="shared" si="84"/>
        <v/>
      </c>
      <c r="AA222" s="347" t="str">
        <f t="shared" si="85"/>
        <v/>
      </c>
      <c r="AC222" s="363" t="str">
        <f t="shared" si="86"/>
        <v/>
      </c>
      <c r="AD222" s="280" t="str">
        <f t="shared" si="87"/>
        <v/>
      </c>
      <c r="AE222" s="280" t="str">
        <f t="shared" si="88"/>
        <v/>
      </c>
      <c r="AF222" s="280" t="str">
        <f t="shared" si="89"/>
        <v/>
      </c>
      <c r="AG222" s="347" t="str">
        <f t="shared" si="90"/>
        <v/>
      </c>
      <c r="AH222" s="359"/>
      <c r="AI222" s="367" t="str">
        <f t="shared" si="91"/>
        <v/>
      </c>
      <c r="AJ222" s="368" t="str">
        <f t="shared" si="92"/>
        <v/>
      </c>
      <c r="AK222" s="361"/>
      <c r="AL222" s="363" t="str">
        <f t="shared" si="93"/>
        <v/>
      </c>
      <c r="AM222" s="280" t="str">
        <f t="shared" si="94"/>
        <v/>
      </c>
      <c r="AN222" s="347" t="str">
        <f t="shared" si="99"/>
        <v/>
      </c>
      <c r="AO222" s="359"/>
      <c r="AP222" s="363" t="str">
        <f t="shared" si="95"/>
        <v/>
      </c>
      <c r="AQ222" s="300" t="str">
        <f t="shared" si="96"/>
        <v/>
      </c>
      <c r="AR222" s="309"/>
    </row>
    <row r="223" spans="1:44" ht="18" customHeight="1">
      <c r="A223" s="236"/>
      <c r="B223" s="278"/>
      <c r="C223" s="293"/>
      <c r="D223" s="293"/>
      <c r="E223" s="294"/>
      <c r="F223" s="294"/>
      <c r="G223" s="294"/>
      <c r="H223" s="295" t="str">
        <f t="shared" si="78"/>
        <v/>
      </c>
      <c r="I223" s="296" t="str">
        <f t="shared" si="79"/>
        <v/>
      </c>
      <c r="J223" s="297" t="str">
        <f t="shared" si="97"/>
        <v/>
      </c>
      <c r="K223" s="349"/>
      <c r="L223" s="322"/>
      <c r="M223" s="353" t="str">
        <f t="shared" si="80"/>
        <v/>
      </c>
      <c r="N223" s="298" t="str">
        <f t="shared" si="81"/>
        <v/>
      </c>
      <c r="O223" s="293"/>
      <c r="P223" s="279"/>
      <c r="Q223" s="279"/>
      <c r="R223" s="279"/>
      <c r="S223" s="299"/>
      <c r="T223" s="376" t="str">
        <f t="shared" si="98"/>
        <v/>
      </c>
      <c r="U223" s="372"/>
      <c r="V223" s="308" t="str">
        <f t="shared" si="82"/>
        <v/>
      </c>
      <c r="W223" s="280" t="str">
        <f t="shared" si="83"/>
        <v/>
      </c>
      <c r="X223" s="347" t="str">
        <f t="shared" si="100"/>
        <v/>
      </c>
      <c r="Y223" s="292"/>
      <c r="Z223" s="363" t="str">
        <f t="shared" si="84"/>
        <v/>
      </c>
      <c r="AA223" s="347" t="str">
        <f t="shared" si="85"/>
        <v/>
      </c>
      <c r="AC223" s="363" t="str">
        <f t="shared" si="86"/>
        <v/>
      </c>
      <c r="AD223" s="280" t="str">
        <f t="shared" si="87"/>
        <v/>
      </c>
      <c r="AE223" s="280" t="str">
        <f t="shared" si="88"/>
        <v/>
      </c>
      <c r="AF223" s="280" t="str">
        <f t="shared" si="89"/>
        <v/>
      </c>
      <c r="AG223" s="347" t="str">
        <f t="shared" si="90"/>
        <v/>
      </c>
      <c r="AH223" s="359"/>
      <c r="AI223" s="367" t="str">
        <f t="shared" si="91"/>
        <v/>
      </c>
      <c r="AJ223" s="368" t="str">
        <f t="shared" si="92"/>
        <v/>
      </c>
      <c r="AK223" s="361"/>
      <c r="AL223" s="363" t="str">
        <f t="shared" si="93"/>
        <v/>
      </c>
      <c r="AM223" s="280" t="str">
        <f t="shared" si="94"/>
        <v/>
      </c>
      <c r="AN223" s="347" t="str">
        <f t="shared" si="99"/>
        <v/>
      </c>
      <c r="AO223" s="359"/>
      <c r="AP223" s="363" t="str">
        <f t="shared" si="95"/>
        <v/>
      </c>
      <c r="AQ223" s="300" t="str">
        <f t="shared" si="96"/>
        <v/>
      </c>
      <c r="AR223" s="309"/>
    </row>
    <row r="224" spans="1:44" ht="18" customHeight="1">
      <c r="A224" s="236"/>
      <c r="B224" s="278"/>
      <c r="C224" s="293"/>
      <c r="D224" s="293"/>
      <c r="E224" s="294"/>
      <c r="F224" s="294"/>
      <c r="G224" s="294"/>
      <c r="H224" s="295" t="str">
        <f t="shared" si="78"/>
        <v/>
      </c>
      <c r="I224" s="296" t="str">
        <f t="shared" si="79"/>
        <v/>
      </c>
      <c r="J224" s="297" t="str">
        <f t="shared" si="97"/>
        <v/>
      </c>
      <c r="K224" s="349"/>
      <c r="L224" s="322"/>
      <c r="M224" s="353" t="str">
        <f t="shared" si="80"/>
        <v/>
      </c>
      <c r="N224" s="298" t="str">
        <f t="shared" si="81"/>
        <v/>
      </c>
      <c r="O224" s="293"/>
      <c r="P224" s="279"/>
      <c r="Q224" s="279"/>
      <c r="R224" s="279"/>
      <c r="S224" s="299"/>
      <c r="T224" s="376" t="str">
        <f t="shared" si="98"/>
        <v/>
      </c>
      <c r="U224" s="372"/>
      <c r="V224" s="308" t="str">
        <f t="shared" si="82"/>
        <v/>
      </c>
      <c r="W224" s="280" t="str">
        <f t="shared" si="83"/>
        <v/>
      </c>
      <c r="X224" s="347" t="str">
        <f t="shared" si="100"/>
        <v/>
      </c>
      <c r="Y224" s="292"/>
      <c r="Z224" s="363" t="str">
        <f t="shared" si="84"/>
        <v/>
      </c>
      <c r="AA224" s="347" t="str">
        <f t="shared" si="85"/>
        <v/>
      </c>
      <c r="AC224" s="363" t="str">
        <f t="shared" si="86"/>
        <v/>
      </c>
      <c r="AD224" s="280" t="str">
        <f t="shared" si="87"/>
        <v/>
      </c>
      <c r="AE224" s="280" t="str">
        <f t="shared" si="88"/>
        <v/>
      </c>
      <c r="AF224" s="280" t="str">
        <f t="shared" si="89"/>
        <v/>
      </c>
      <c r="AG224" s="347" t="str">
        <f t="shared" si="90"/>
        <v/>
      </c>
      <c r="AH224" s="359"/>
      <c r="AI224" s="367" t="str">
        <f t="shared" si="91"/>
        <v/>
      </c>
      <c r="AJ224" s="368" t="str">
        <f t="shared" si="92"/>
        <v/>
      </c>
      <c r="AK224" s="361"/>
      <c r="AL224" s="363" t="str">
        <f t="shared" si="93"/>
        <v/>
      </c>
      <c r="AM224" s="280" t="str">
        <f t="shared" si="94"/>
        <v/>
      </c>
      <c r="AN224" s="347" t="str">
        <f t="shared" si="99"/>
        <v/>
      </c>
      <c r="AO224" s="359"/>
      <c r="AP224" s="363" t="str">
        <f t="shared" si="95"/>
        <v/>
      </c>
      <c r="AQ224" s="300" t="str">
        <f t="shared" si="96"/>
        <v/>
      </c>
      <c r="AR224" s="309"/>
    </row>
    <row r="225" spans="1:44" ht="12.75">
      <c r="A225" s="236"/>
      <c r="B225" s="278"/>
      <c r="C225" s="293"/>
      <c r="D225" s="293"/>
      <c r="E225" s="294"/>
      <c r="F225" s="294"/>
      <c r="G225" s="294"/>
      <c r="H225" s="295" t="str">
        <f t="shared" si="78"/>
        <v/>
      </c>
      <c r="I225" s="296" t="str">
        <f t="shared" si="79"/>
        <v/>
      </c>
      <c r="J225" s="297" t="str">
        <f t="shared" si="97"/>
        <v/>
      </c>
      <c r="K225" s="349"/>
      <c r="L225" s="322"/>
      <c r="M225" s="353" t="str">
        <f t="shared" si="80"/>
        <v/>
      </c>
      <c r="N225" s="298" t="str">
        <f t="shared" si="81"/>
        <v/>
      </c>
      <c r="O225" s="293"/>
      <c r="P225" s="279"/>
      <c r="Q225" s="279"/>
      <c r="R225" s="279"/>
      <c r="S225" s="299"/>
      <c r="T225" s="376" t="str">
        <f t="shared" si="98"/>
        <v/>
      </c>
      <c r="U225" s="372"/>
      <c r="V225" s="308" t="str">
        <f t="shared" si="82"/>
        <v/>
      </c>
      <c r="W225" s="280" t="str">
        <f t="shared" si="83"/>
        <v/>
      </c>
      <c r="X225" s="347" t="str">
        <f t="shared" si="100"/>
        <v/>
      </c>
      <c r="Y225" s="292"/>
      <c r="Z225" s="363" t="str">
        <f t="shared" si="84"/>
        <v/>
      </c>
      <c r="AA225" s="347" t="str">
        <f t="shared" si="85"/>
        <v/>
      </c>
      <c r="AC225" s="363" t="str">
        <f t="shared" si="86"/>
        <v/>
      </c>
      <c r="AD225" s="280" t="str">
        <f t="shared" si="87"/>
        <v/>
      </c>
      <c r="AE225" s="280" t="str">
        <f t="shared" si="88"/>
        <v/>
      </c>
      <c r="AF225" s="280" t="str">
        <f t="shared" si="89"/>
        <v/>
      </c>
      <c r="AG225" s="347" t="str">
        <f t="shared" si="90"/>
        <v/>
      </c>
      <c r="AH225" s="359"/>
      <c r="AI225" s="367" t="str">
        <f t="shared" si="91"/>
        <v/>
      </c>
      <c r="AJ225" s="368" t="str">
        <f t="shared" si="92"/>
        <v/>
      </c>
      <c r="AK225" s="361"/>
      <c r="AL225" s="363" t="str">
        <f t="shared" si="93"/>
        <v/>
      </c>
      <c r="AM225" s="280" t="str">
        <f t="shared" si="94"/>
        <v/>
      </c>
      <c r="AN225" s="347" t="str">
        <f t="shared" si="99"/>
        <v/>
      </c>
      <c r="AO225" s="359"/>
      <c r="AP225" s="363" t="str">
        <f t="shared" si="95"/>
        <v/>
      </c>
      <c r="AQ225" s="300" t="str">
        <f t="shared" si="96"/>
        <v/>
      </c>
      <c r="AR225" s="309"/>
    </row>
    <row r="226" spans="1:44" ht="12.75">
      <c r="A226" s="236"/>
      <c r="B226" s="278"/>
      <c r="C226" s="293"/>
      <c r="D226" s="293"/>
      <c r="E226" s="294"/>
      <c r="F226" s="294"/>
      <c r="G226" s="294"/>
      <c r="H226" s="295" t="str">
        <f t="shared" si="78"/>
        <v/>
      </c>
      <c r="I226" s="296" t="str">
        <f t="shared" si="79"/>
        <v/>
      </c>
      <c r="J226" s="297" t="str">
        <f t="shared" si="97"/>
        <v/>
      </c>
      <c r="K226" s="349"/>
      <c r="L226" s="322"/>
      <c r="M226" s="353" t="str">
        <f t="shared" si="80"/>
        <v/>
      </c>
      <c r="N226" s="298" t="str">
        <f t="shared" si="81"/>
        <v/>
      </c>
      <c r="O226" s="293"/>
      <c r="P226" s="279"/>
      <c r="Q226" s="279"/>
      <c r="R226" s="279"/>
      <c r="S226" s="299"/>
      <c r="T226" s="376" t="str">
        <f t="shared" si="98"/>
        <v/>
      </c>
      <c r="U226" s="372"/>
      <c r="V226" s="308" t="str">
        <f t="shared" si="82"/>
        <v/>
      </c>
      <c r="W226" s="280" t="str">
        <f t="shared" si="83"/>
        <v/>
      </c>
      <c r="X226" s="347" t="str">
        <f t="shared" si="100"/>
        <v/>
      </c>
      <c r="Y226" s="292"/>
      <c r="Z226" s="363" t="str">
        <f t="shared" si="84"/>
        <v/>
      </c>
      <c r="AA226" s="347" t="str">
        <f t="shared" si="85"/>
        <v/>
      </c>
      <c r="AC226" s="363" t="str">
        <f t="shared" si="86"/>
        <v/>
      </c>
      <c r="AD226" s="280" t="str">
        <f t="shared" si="87"/>
        <v/>
      </c>
      <c r="AE226" s="280" t="str">
        <f t="shared" si="88"/>
        <v/>
      </c>
      <c r="AF226" s="280" t="str">
        <f t="shared" si="89"/>
        <v/>
      </c>
      <c r="AG226" s="347" t="str">
        <f t="shared" si="90"/>
        <v/>
      </c>
      <c r="AH226" s="359"/>
      <c r="AI226" s="367" t="str">
        <f t="shared" si="91"/>
        <v/>
      </c>
      <c r="AJ226" s="368" t="str">
        <f t="shared" si="92"/>
        <v/>
      </c>
      <c r="AK226" s="361"/>
      <c r="AL226" s="363" t="str">
        <f t="shared" si="93"/>
        <v/>
      </c>
      <c r="AM226" s="280" t="str">
        <f t="shared" si="94"/>
        <v/>
      </c>
      <c r="AN226" s="347" t="str">
        <f t="shared" si="99"/>
        <v/>
      </c>
      <c r="AO226" s="359"/>
      <c r="AP226" s="363" t="str">
        <f t="shared" si="95"/>
        <v/>
      </c>
      <c r="AQ226" s="300" t="str">
        <f t="shared" si="96"/>
        <v/>
      </c>
      <c r="AR226" s="309"/>
    </row>
    <row r="227" spans="1:44" ht="12.75">
      <c r="A227" s="236"/>
      <c r="B227" s="278"/>
      <c r="C227" s="293"/>
      <c r="D227" s="293"/>
      <c r="E227" s="294"/>
      <c r="F227" s="294"/>
      <c r="G227" s="294"/>
      <c r="H227" s="295" t="str">
        <f t="shared" si="78"/>
        <v/>
      </c>
      <c r="I227" s="296" t="str">
        <f t="shared" si="79"/>
        <v/>
      </c>
      <c r="J227" s="297" t="str">
        <f t="shared" si="97"/>
        <v/>
      </c>
      <c r="K227" s="349"/>
      <c r="L227" s="322"/>
      <c r="M227" s="353" t="str">
        <f t="shared" si="80"/>
        <v/>
      </c>
      <c r="N227" s="298" t="str">
        <f t="shared" si="81"/>
        <v/>
      </c>
      <c r="O227" s="293"/>
      <c r="P227" s="279"/>
      <c r="Q227" s="279"/>
      <c r="R227" s="279"/>
      <c r="S227" s="299"/>
      <c r="T227" s="376" t="str">
        <f t="shared" si="98"/>
        <v/>
      </c>
      <c r="U227" s="372"/>
      <c r="V227" s="308" t="str">
        <f t="shared" si="82"/>
        <v/>
      </c>
      <c r="W227" s="280" t="str">
        <f t="shared" si="83"/>
        <v/>
      </c>
      <c r="X227" s="347" t="str">
        <f t="shared" si="100"/>
        <v/>
      </c>
      <c r="Y227" s="292"/>
      <c r="Z227" s="363" t="str">
        <f t="shared" si="84"/>
        <v/>
      </c>
      <c r="AA227" s="347" t="str">
        <f t="shared" si="85"/>
        <v/>
      </c>
      <c r="AC227" s="363" t="str">
        <f t="shared" si="86"/>
        <v/>
      </c>
      <c r="AD227" s="280" t="str">
        <f t="shared" si="87"/>
        <v/>
      </c>
      <c r="AE227" s="280" t="str">
        <f t="shared" si="88"/>
        <v/>
      </c>
      <c r="AF227" s="280" t="str">
        <f t="shared" si="89"/>
        <v/>
      </c>
      <c r="AG227" s="347" t="str">
        <f t="shared" si="90"/>
        <v/>
      </c>
      <c r="AH227" s="359"/>
      <c r="AI227" s="367" t="str">
        <f t="shared" si="91"/>
        <v/>
      </c>
      <c r="AJ227" s="368" t="str">
        <f t="shared" si="92"/>
        <v/>
      </c>
      <c r="AK227" s="361"/>
      <c r="AL227" s="363" t="str">
        <f t="shared" si="93"/>
        <v/>
      </c>
      <c r="AM227" s="280" t="str">
        <f t="shared" si="94"/>
        <v/>
      </c>
      <c r="AN227" s="347" t="str">
        <f t="shared" si="99"/>
        <v/>
      </c>
      <c r="AO227" s="359"/>
      <c r="AP227" s="363" t="str">
        <f t="shared" si="95"/>
        <v/>
      </c>
      <c r="AQ227" s="300" t="str">
        <f t="shared" si="96"/>
        <v/>
      </c>
      <c r="AR227" s="309"/>
    </row>
    <row r="228" spans="1:44" ht="12.75">
      <c r="A228" s="236"/>
      <c r="B228" s="278"/>
      <c r="C228" s="293"/>
      <c r="D228" s="293"/>
      <c r="E228" s="294"/>
      <c r="F228" s="294"/>
      <c r="G228" s="294"/>
      <c r="H228" s="295" t="str">
        <f t="shared" si="78"/>
        <v/>
      </c>
      <c r="I228" s="296" t="str">
        <f t="shared" si="79"/>
        <v/>
      </c>
      <c r="J228" s="297" t="str">
        <f t="shared" si="97"/>
        <v/>
      </c>
      <c r="K228" s="349"/>
      <c r="L228" s="322"/>
      <c r="M228" s="353" t="str">
        <f t="shared" si="80"/>
        <v/>
      </c>
      <c r="N228" s="298" t="str">
        <f t="shared" si="81"/>
        <v/>
      </c>
      <c r="O228" s="293"/>
      <c r="P228" s="279"/>
      <c r="Q228" s="279"/>
      <c r="R228" s="279"/>
      <c r="S228" s="299"/>
      <c r="T228" s="376" t="str">
        <f t="shared" si="98"/>
        <v/>
      </c>
      <c r="U228" s="372"/>
      <c r="V228" s="308" t="str">
        <f t="shared" si="82"/>
        <v/>
      </c>
      <c r="W228" s="280" t="str">
        <f t="shared" si="83"/>
        <v/>
      </c>
      <c r="X228" s="347" t="str">
        <f t="shared" si="100"/>
        <v/>
      </c>
      <c r="Y228" s="292"/>
      <c r="Z228" s="363" t="str">
        <f t="shared" si="84"/>
        <v/>
      </c>
      <c r="AA228" s="347" t="str">
        <f t="shared" si="85"/>
        <v/>
      </c>
      <c r="AC228" s="363" t="str">
        <f t="shared" si="86"/>
        <v/>
      </c>
      <c r="AD228" s="280" t="str">
        <f t="shared" si="87"/>
        <v/>
      </c>
      <c r="AE228" s="280" t="str">
        <f t="shared" si="88"/>
        <v/>
      </c>
      <c r="AF228" s="280" t="str">
        <f t="shared" si="89"/>
        <v/>
      </c>
      <c r="AG228" s="347" t="str">
        <f t="shared" si="90"/>
        <v/>
      </c>
      <c r="AH228" s="359"/>
      <c r="AI228" s="367" t="str">
        <f t="shared" si="91"/>
        <v/>
      </c>
      <c r="AJ228" s="368" t="str">
        <f t="shared" si="92"/>
        <v/>
      </c>
      <c r="AK228" s="361"/>
      <c r="AL228" s="363" t="str">
        <f t="shared" si="93"/>
        <v/>
      </c>
      <c r="AM228" s="280" t="str">
        <f t="shared" si="94"/>
        <v/>
      </c>
      <c r="AN228" s="347" t="str">
        <f t="shared" si="99"/>
        <v/>
      </c>
      <c r="AO228" s="359"/>
      <c r="AP228" s="363" t="str">
        <f t="shared" si="95"/>
        <v/>
      </c>
      <c r="AQ228" s="300" t="str">
        <f t="shared" si="96"/>
        <v/>
      </c>
      <c r="AR228" s="309"/>
    </row>
    <row r="229" spans="1:44" ht="12.75">
      <c r="A229" s="236"/>
      <c r="B229" s="278"/>
      <c r="C229" s="293"/>
      <c r="D229" s="293"/>
      <c r="E229" s="294"/>
      <c r="F229" s="294"/>
      <c r="G229" s="294"/>
      <c r="H229" s="295" t="str">
        <f t="shared" si="78"/>
        <v/>
      </c>
      <c r="I229" s="296" t="str">
        <f t="shared" si="79"/>
        <v/>
      </c>
      <c r="J229" s="297" t="str">
        <f t="shared" si="97"/>
        <v/>
      </c>
      <c r="K229" s="349"/>
      <c r="L229" s="322"/>
      <c r="M229" s="353" t="str">
        <f t="shared" si="80"/>
        <v/>
      </c>
      <c r="N229" s="298" t="str">
        <f t="shared" si="81"/>
        <v/>
      </c>
      <c r="O229" s="293"/>
      <c r="P229" s="279"/>
      <c r="Q229" s="279"/>
      <c r="R229" s="279"/>
      <c r="S229" s="299"/>
      <c r="T229" s="376" t="str">
        <f t="shared" si="98"/>
        <v/>
      </c>
      <c r="U229" s="372"/>
      <c r="V229" s="308" t="str">
        <f t="shared" si="82"/>
        <v/>
      </c>
      <c r="W229" s="280" t="str">
        <f t="shared" si="83"/>
        <v/>
      </c>
      <c r="X229" s="347" t="str">
        <f t="shared" si="100"/>
        <v/>
      </c>
      <c r="Y229" s="292"/>
      <c r="Z229" s="363" t="str">
        <f t="shared" si="84"/>
        <v/>
      </c>
      <c r="AA229" s="347" t="str">
        <f t="shared" si="85"/>
        <v/>
      </c>
      <c r="AC229" s="363" t="str">
        <f t="shared" si="86"/>
        <v/>
      </c>
      <c r="AD229" s="280" t="str">
        <f t="shared" si="87"/>
        <v/>
      </c>
      <c r="AE229" s="280" t="str">
        <f t="shared" si="88"/>
        <v/>
      </c>
      <c r="AF229" s="280" t="str">
        <f t="shared" si="89"/>
        <v/>
      </c>
      <c r="AG229" s="347" t="str">
        <f t="shared" si="90"/>
        <v/>
      </c>
      <c r="AH229" s="359"/>
      <c r="AI229" s="367" t="str">
        <f t="shared" si="91"/>
        <v/>
      </c>
      <c r="AJ229" s="368" t="str">
        <f t="shared" si="92"/>
        <v/>
      </c>
      <c r="AK229" s="361"/>
      <c r="AL229" s="363" t="str">
        <f t="shared" si="93"/>
        <v/>
      </c>
      <c r="AM229" s="280" t="str">
        <f t="shared" si="94"/>
        <v/>
      </c>
      <c r="AN229" s="347" t="str">
        <f t="shared" si="99"/>
        <v/>
      </c>
      <c r="AO229" s="359"/>
      <c r="AP229" s="363" t="str">
        <f t="shared" si="95"/>
        <v/>
      </c>
      <c r="AQ229" s="300" t="str">
        <f t="shared" si="96"/>
        <v/>
      </c>
      <c r="AR229" s="309"/>
    </row>
    <row r="230" spans="1:44" ht="12.75">
      <c r="A230" s="236"/>
      <c r="B230" s="278"/>
      <c r="C230" s="293"/>
      <c r="D230" s="293"/>
      <c r="E230" s="294"/>
      <c r="F230" s="294"/>
      <c r="G230" s="294"/>
      <c r="H230" s="295" t="str">
        <f t="shared" si="78"/>
        <v/>
      </c>
      <c r="I230" s="296" t="str">
        <f t="shared" si="79"/>
        <v/>
      </c>
      <c r="J230" s="297" t="str">
        <f t="shared" si="97"/>
        <v/>
      </c>
      <c r="K230" s="349"/>
      <c r="L230" s="322"/>
      <c r="M230" s="353" t="str">
        <f t="shared" si="80"/>
        <v/>
      </c>
      <c r="N230" s="298" t="str">
        <f t="shared" si="81"/>
        <v/>
      </c>
      <c r="O230" s="293"/>
      <c r="P230" s="279"/>
      <c r="Q230" s="279"/>
      <c r="R230" s="279"/>
      <c r="S230" s="299"/>
      <c r="T230" s="376" t="str">
        <f t="shared" si="98"/>
        <v/>
      </c>
      <c r="U230" s="372"/>
      <c r="V230" s="308" t="str">
        <f t="shared" si="82"/>
        <v/>
      </c>
      <c r="W230" s="280" t="str">
        <f t="shared" si="83"/>
        <v/>
      </c>
      <c r="X230" s="347" t="str">
        <f t="shared" si="100"/>
        <v/>
      </c>
      <c r="Y230" s="292"/>
      <c r="Z230" s="363" t="str">
        <f t="shared" si="84"/>
        <v/>
      </c>
      <c r="AA230" s="347" t="str">
        <f t="shared" si="85"/>
        <v/>
      </c>
      <c r="AC230" s="363" t="str">
        <f t="shared" si="86"/>
        <v/>
      </c>
      <c r="AD230" s="280" t="str">
        <f t="shared" si="87"/>
        <v/>
      </c>
      <c r="AE230" s="280" t="str">
        <f t="shared" si="88"/>
        <v/>
      </c>
      <c r="AF230" s="280" t="str">
        <f t="shared" si="89"/>
        <v/>
      </c>
      <c r="AG230" s="347" t="str">
        <f t="shared" si="90"/>
        <v/>
      </c>
      <c r="AH230" s="359"/>
      <c r="AI230" s="367" t="str">
        <f t="shared" si="91"/>
        <v/>
      </c>
      <c r="AJ230" s="368" t="str">
        <f t="shared" si="92"/>
        <v/>
      </c>
      <c r="AK230" s="361"/>
      <c r="AL230" s="363" t="str">
        <f t="shared" si="93"/>
        <v/>
      </c>
      <c r="AM230" s="280" t="str">
        <f t="shared" si="94"/>
        <v/>
      </c>
      <c r="AN230" s="347" t="str">
        <f t="shared" si="99"/>
        <v/>
      </c>
      <c r="AO230" s="359"/>
      <c r="AP230" s="363" t="str">
        <f t="shared" si="95"/>
        <v/>
      </c>
      <c r="AQ230" s="300" t="str">
        <f t="shared" si="96"/>
        <v/>
      </c>
      <c r="AR230" s="309"/>
    </row>
    <row r="231" spans="1:44" ht="12.75">
      <c r="A231" s="236"/>
      <c r="B231" s="278"/>
      <c r="C231" s="293"/>
      <c r="D231" s="293"/>
      <c r="E231" s="294"/>
      <c r="F231" s="294"/>
      <c r="G231" s="294"/>
      <c r="H231" s="295" t="str">
        <f t="shared" si="78"/>
        <v/>
      </c>
      <c r="I231" s="296" t="str">
        <f t="shared" si="79"/>
        <v/>
      </c>
      <c r="J231" s="297" t="str">
        <f t="shared" si="97"/>
        <v/>
      </c>
      <c r="K231" s="349"/>
      <c r="L231" s="322"/>
      <c r="M231" s="353" t="str">
        <f t="shared" si="80"/>
        <v/>
      </c>
      <c r="N231" s="298" t="str">
        <f t="shared" si="81"/>
        <v/>
      </c>
      <c r="O231" s="293"/>
      <c r="P231" s="279"/>
      <c r="Q231" s="279"/>
      <c r="R231" s="279"/>
      <c r="S231" s="299"/>
      <c r="T231" s="376" t="str">
        <f t="shared" si="98"/>
        <v/>
      </c>
      <c r="U231" s="372"/>
      <c r="V231" s="308" t="str">
        <f t="shared" si="82"/>
        <v/>
      </c>
      <c r="W231" s="280" t="str">
        <f t="shared" si="83"/>
        <v/>
      </c>
      <c r="X231" s="347" t="str">
        <f t="shared" si="100"/>
        <v/>
      </c>
      <c r="Y231" s="292"/>
      <c r="Z231" s="363" t="str">
        <f t="shared" si="84"/>
        <v/>
      </c>
      <c r="AA231" s="347" t="str">
        <f t="shared" si="85"/>
        <v/>
      </c>
      <c r="AC231" s="363" t="str">
        <f t="shared" si="86"/>
        <v/>
      </c>
      <c r="AD231" s="280" t="str">
        <f t="shared" si="87"/>
        <v/>
      </c>
      <c r="AE231" s="280" t="str">
        <f t="shared" si="88"/>
        <v/>
      </c>
      <c r="AF231" s="280" t="str">
        <f t="shared" si="89"/>
        <v/>
      </c>
      <c r="AG231" s="347" t="str">
        <f t="shared" si="90"/>
        <v/>
      </c>
      <c r="AH231" s="359"/>
      <c r="AI231" s="367" t="str">
        <f t="shared" si="91"/>
        <v/>
      </c>
      <c r="AJ231" s="368" t="str">
        <f t="shared" si="92"/>
        <v/>
      </c>
      <c r="AK231" s="361"/>
      <c r="AL231" s="363" t="str">
        <f t="shared" si="93"/>
        <v/>
      </c>
      <c r="AM231" s="280" t="str">
        <f t="shared" si="94"/>
        <v/>
      </c>
      <c r="AN231" s="347" t="str">
        <f t="shared" si="99"/>
        <v/>
      </c>
      <c r="AO231" s="359"/>
      <c r="AP231" s="363" t="str">
        <f t="shared" si="95"/>
        <v/>
      </c>
      <c r="AQ231" s="300" t="str">
        <f t="shared" si="96"/>
        <v/>
      </c>
      <c r="AR231" s="309"/>
    </row>
    <row r="232" spans="1:44" ht="12.75">
      <c r="A232" s="236"/>
      <c r="B232" s="278"/>
      <c r="C232" s="293"/>
      <c r="D232" s="293"/>
      <c r="E232" s="294"/>
      <c r="F232" s="294"/>
      <c r="G232" s="294"/>
      <c r="H232" s="295" t="str">
        <f t="shared" si="78"/>
        <v/>
      </c>
      <c r="I232" s="296" t="str">
        <f t="shared" si="79"/>
        <v/>
      </c>
      <c r="J232" s="297" t="str">
        <f t="shared" si="97"/>
        <v/>
      </c>
      <c r="K232" s="349"/>
      <c r="L232" s="322"/>
      <c r="M232" s="353" t="str">
        <f t="shared" si="80"/>
        <v/>
      </c>
      <c r="N232" s="298" t="str">
        <f t="shared" si="81"/>
        <v/>
      </c>
      <c r="O232" s="293"/>
      <c r="P232" s="279"/>
      <c r="Q232" s="279"/>
      <c r="R232" s="279"/>
      <c r="S232" s="299"/>
      <c r="T232" s="376" t="str">
        <f t="shared" si="98"/>
        <v/>
      </c>
      <c r="U232" s="372"/>
      <c r="V232" s="308" t="str">
        <f t="shared" si="82"/>
        <v/>
      </c>
      <c r="W232" s="280" t="str">
        <f t="shared" si="83"/>
        <v/>
      </c>
      <c r="X232" s="347" t="str">
        <f t="shared" si="100"/>
        <v/>
      </c>
      <c r="Y232" s="292"/>
      <c r="Z232" s="363" t="str">
        <f t="shared" si="84"/>
        <v/>
      </c>
      <c r="AA232" s="347" t="str">
        <f t="shared" si="85"/>
        <v/>
      </c>
      <c r="AC232" s="363" t="str">
        <f t="shared" si="86"/>
        <v/>
      </c>
      <c r="AD232" s="280" t="str">
        <f t="shared" si="87"/>
        <v/>
      </c>
      <c r="AE232" s="280" t="str">
        <f t="shared" si="88"/>
        <v/>
      </c>
      <c r="AF232" s="280" t="str">
        <f t="shared" si="89"/>
        <v/>
      </c>
      <c r="AG232" s="347" t="str">
        <f t="shared" si="90"/>
        <v/>
      </c>
      <c r="AH232" s="359"/>
      <c r="AI232" s="367" t="str">
        <f t="shared" si="91"/>
        <v/>
      </c>
      <c r="AJ232" s="368" t="str">
        <f t="shared" si="92"/>
        <v/>
      </c>
      <c r="AK232" s="361"/>
      <c r="AL232" s="363" t="str">
        <f t="shared" si="93"/>
        <v/>
      </c>
      <c r="AM232" s="280" t="str">
        <f t="shared" si="94"/>
        <v/>
      </c>
      <c r="AN232" s="347" t="str">
        <f t="shared" si="99"/>
        <v/>
      </c>
      <c r="AO232" s="359"/>
      <c r="AP232" s="363" t="str">
        <f t="shared" si="95"/>
        <v/>
      </c>
      <c r="AQ232" s="300" t="str">
        <f t="shared" si="96"/>
        <v/>
      </c>
      <c r="AR232" s="309"/>
    </row>
    <row r="233" spans="1:44" ht="12.75">
      <c r="A233" s="236"/>
      <c r="B233" s="278"/>
      <c r="C233" s="293"/>
      <c r="D233" s="293"/>
      <c r="E233" s="294"/>
      <c r="F233" s="294"/>
      <c r="G233" s="294"/>
      <c r="H233" s="295" t="str">
        <f t="shared" si="78"/>
        <v/>
      </c>
      <c r="I233" s="296" t="str">
        <f t="shared" si="79"/>
        <v/>
      </c>
      <c r="J233" s="297" t="str">
        <f t="shared" si="97"/>
        <v/>
      </c>
      <c r="K233" s="349"/>
      <c r="L233" s="322"/>
      <c r="M233" s="353" t="str">
        <f t="shared" si="80"/>
        <v/>
      </c>
      <c r="N233" s="298" t="str">
        <f t="shared" si="81"/>
        <v/>
      </c>
      <c r="O233" s="293"/>
      <c r="P233" s="279"/>
      <c r="Q233" s="279"/>
      <c r="R233" s="279"/>
      <c r="S233" s="299"/>
      <c r="T233" s="376" t="str">
        <f t="shared" si="98"/>
        <v/>
      </c>
      <c r="U233" s="372"/>
      <c r="V233" s="308" t="str">
        <f t="shared" si="82"/>
        <v/>
      </c>
      <c r="W233" s="280" t="str">
        <f t="shared" si="83"/>
        <v/>
      </c>
      <c r="X233" s="347" t="str">
        <f t="shared" si="100"/>
        <v/>
      </c>
      <c r="Y233" s="292"/>
      <c r="Z233" s="363" t="str">
        <f t="shared" si="84"/>
        <v/>
      </c>
      <c r="AA233" s="347" t="str">
        <f t="shared" si="85"/>
        <v/>
      </c>
      <c r="AC233" s="363" t="str">
        <f t="shared" si="86"/>
        <v/>
      </c>
      <c r="AD233" s="280" t="str">
        <f t="shared" si="87"/>
        <v/>
      </c>
      <c r="AE233" s="280" t="str">
        <f t="shared" si="88"/>
        <v/>
      </c>
      <c r="AF233" s="280" t="str">
        <f t="shared" si="89"/>
        <v/>
      </c>
      <c r="AG233" s="347" t="str">
        <f t="shared" si="90"/>
        <v/>
      </c>
      <c r="AH233" s="359"/>
      <c r="AI233" s="367" t="str">
        <f t="shared" si="91"/>
        <v/>
      </c>
      <c r="AJ233" s="368" t="str">
        <f t="shared" si="92"/>
        <v/>
      </c>
      <c r="AK233" s="361"/>
      <c r="AL233" s="363" t="str">
        <f t="shared" si="93"/>
        <v/>
      </c>
      <c r="AM233" s="280" t="str">
        <f t="shared" si="94"/>
        <v/>
      </c>
      <c r="AN233" s="347" t="str">
        <f t="shared" si="99"/>
        <v/>
      </c>
      <c r="AO233" s="359"/>
      <c r="AP233" s="363" t="str">
        <f t="shared" si="95"/>
        <v/>
      </c>
      <c r="AQ233" s="300" t="str">
        <f t="shared" si="96"/>
        <v/>
      </c>
      <c r="AR233" s="309"/>
    </row>
    <row r="234" spans="1:44" ht="12.75">
      <c r="A234" s="236"/>
      <c r="B234" s="278"/>
      <c r="C234" s="293"/>
      <c r="D234" s="293"/>
      <c r="E234" s="294"/>
      <c r="F234" s="294"/>
      <c r="G234" s="294"/>
      <c r="H234" s="295" t="str">
        <f t="shared" si="78"/>
        <v/>
      </c>
      <c r="I234" s="296" t="str">
        <f t="shared" si="79"/>
        <v/>
      </c>
      <c r="J234" s="297" t="str">
        <f t="shared" si="97"/>
        <v/>
      </c>
      <c r="K234" s="349"/>
      <c r="L234" s="322"/>
      <c r="M234" s="353" t="str">
        <f t="shared" si="80"/>
        <v/>
      </c>
      <c r="N234" s="298" t="str">
        <f t="shared" si="81"/>
        <v/>
      </c>
      <c r="O234" s="293"/>
      <c r="P234" s="279"/>
      <c r="Q234" s="279"/>
      <c r="R234" s="279"/>
      <c r="S234" s="299"/>
      <c r="T234" s="376" t="str">
        <f t="shared" si="98"/>
        <v/>
      </c>
      <c r="U234" s="372"/>
      <c r="V234" s="308" t="str">
        <f t="shared" si="82"/>
        <v/>
      </c>
      <c r="W234" s="280" t="str">
        <f t="shared" si="83"/>
        <v/>
      </c>
      <c r="X234" s="347" t="str">
        <f t="shared" si="100"/>
        <v/>
      </c>
      <c r="Y234" s="292"/>
      <c r="Z234" s="363" t="str">
        <f t="shared" si="84"/>
        <v/>
      </c>
      <c r="AA234" s="347" t="str">
        <f t="shared" si="85"/>
        <v/>
      </c>
      <c r="AC234" s="363" t="str">
        <f t="shared" si="86"/>
        <v/>
      </c>
      <c r="AD234" s="280" t="str">
        <f t="shared" si="87"/>
        <v/>
      </c>
      <c r="AE234" s="280" t="str">
        <f t="shared" si="88"/>
        <v/>
      </c>
      <c r="AF234" s="280" t="str">
        <f t="shared" si="89"/>
        <v/>
      </c>
      <c r="AG234" s="347" t="str">
        <f t="shared" si="90"/>
        <v/>
      </c>
      <c r="AH234" s="359"/>
      <c r="AI234" s="367" t="str">
        <f t="shared" si="91"/>
        <v/>
      </c>
      <c r="AJ234" s="368" t="str">
        <f t="shared" si="92"/>
        <v/>
      </c>
      <c r="AK234" s="361"/>
      <c r="AL234" s="363" t="str">
        <f t="shared" si="93"/>
        <v/>
      </c>
      <c r="AM234" s="280" t="str">
        <f t="shared" si="94"/>
        <v/>
      </c>
      <c r="AN234" s="347" t="str">
        <f t="shared" si="99"/>
        <v/>
      </c>
      <c r="AO234" s="359"/>
      <c r="AP234" s="363" t="str">
        <f t="shared" si="95"/>
        <v/>
      </c>
      <c r="AQ234" s="300" t="str">
        <f t="shared" si="96"/>
        <v/>
      </c>
      <c r="AR234" s="309"/>
    </row>
    <row r="235" spans="1:44" ht="12.75">
      <c r="A235" s="236"/>
      <c r="B235" s="278"/>
      <c r="C235" s="293"/>
      <c r="D235" s="293"/>
      <c r="E235" s="294"/>
      <c r="F235" s="294"/>
      <c r="G235" s="294"/>
      <c r="H235" s="295" t="str">
        <f t="shared" si="78"/>
        <v/>
      </c>
      <c r="I235" s="296" t="str">
        <f t="shared" si="79"/>
        <v/>
      </c>
      <c r="J235" s="297" t="str">
        <f t="shared" si="97"/>
        <v/>
      </c>
      <c r="K235" s="349"/>
      <c r="L235" s="322"/>
      <c r="M235" s="353" t="str">
        <f t="shared" si="80"/>
        <v/>
      </c>
      <c r="N235" s="298" t="str">
        <f t="shared" si="81"/>
        <v/>
      </c>
      <c r="O235" s="293"/>
      <c r="P235" s="279"/>
      <c r="Q235" s="279"/>
      <c r="R235" s="279"/>
      <c r="S235" s="299"/>
      <c r="T235" s="376" t="str">
        <f t="shared" si="98"/>
        <v/>
      </c>
      <c r="U235" s="372"/>
      <c r="V235" s="308" t="str">
        <f t="shared" si="82"/>
        <v/>
      </c>
      <c r="W235" s="280" t="str">
        <f t="shared" si="83"/>
        <v/>
      </c>
      <c r="X235" s="347" t="str">
        <f t="shared" si="100"/>
        <v/>
      </c>
      <c r="Y235" s="292"/>
      <c r="Z235" s="363" t="str">
        <f t="shared" si="84"/>
        <v/>
      </c>
      <c r="AA235" s="347" t="str">
        <f t="shared" si="85"/>
        <v/>
      </c>
      <c r="AC235" s="363" t="str">
        <f t="shared" si="86"/>
        <v/>
      </c>
      <c r="AD235" s="280" t="str">
        <f t="shared" si="87"/>
        <v/>
      </c>
      <c r="AE235" s="280" t="str">
        <f t="shared" si="88"/>
        <v/>
      </c>
      <c r="AF235" s="280" t="str">
        <f t="shared" si="89"/>
        <v/>
      </c>
      <c r="AG235" s="347" t="str">
        <f t="shared" si="90"/>
        <v/>
      </c>
      <c r="AH235" s="359"/>
      <c r="AI235" s="367" t="str">
        <f t="shared" si="91"/>
        <v/>
      </c>
      <c r="AJ235" s="368" t="str">
        <f t="shared" si="92"/>
        <v/>
      </c>
      <c r="AK235" s="361"/>
      <c r="AL235" s="363" t="str">
        <f t="shared" si="93"/>
        <v/>
      </c>
      <c r="AM235" s="280" t="str">
        <f t="shared" si="94"/>
        <v/>
      </c>
      <c r="AN235" s="347" t="str">
        <f t="shared" si="99"/>
        <v/>
      </c>
      <c r="AO235" s="359"/>
      <c r="AP235" s="363" t="str">
        <f t="shared" si="95"/>
        <v/>
      </c>
      <c r="AQ235" s="300" t="str">
        <f t="shared" si="96"/>
        <v/>
      </c>
      <c r="AR235" s="309"/>
    </row>
    <row r="236" spans="1:44" ht="12.75">
      <c r="A236" s="236"/>
      <c r="B236" s="278"/>
      <c r="C236" s="293"/>
      <c r="D236" s="293"/>
      <c r="E236" s="294"/>
      <c r="F236" s="294"/>
      <c r="G236" s="294"/>
      <c r="H236" s="295" t="str">
        <f t="shared" si="78"/>
        <v/>
      </c>
      <c r="I236" s="296" t="str">
        <f t="shared" si="79"/>
        <v/>
      </c>
      <c r="J236" s="297" t="str">
        <f t="shared" si="97"/>
        <v/>
      </c>
      <c r="K236" s="349"/>
      <c r="L236" s="322"/>
      <c r="M236" s="353" t="str">
        <f t="shared" si="80"/>
        <v/>
      </c>
      <c r="N236" s="298" t="str">
        <f t="shared" si="81"/>
        <v/>
      </c>
      <c r="O236" s="293"/>
      <c r="P236" s="279"/>
      <c r="Q236" s="279"/>
      <c r="R236" s="279"/>
      <c r="S236" s="299"/>
      <c r="T236" s="376" t="str">
        <f t="shared" si="98"/>
        <v/>
      </c>
      <c r="U236" s="372"/>
      <c r="V236" s="308" t="str">
        <f t="shared" si="82"/>
        <v/>
      </c>
      <c r="W236" s="280" t="str">
        <f t="shared" si="83"/>
        <v/>
      </c>
      <c r="X236" s="347" t="str">
        <f t="shared" si="100"/>
        <v/>
      </c>
      <c r="Y236" s="292"/>
      <c r="Z236" s="363" t="str">
        <f t="shared" si="84"/>
        <v/>
      </c>
      <c r="AA236" s="347" t="str">
        <f t="shared" si="85"/>
        <v/>
      </c>
      <c r="AC236" s="363" t="str">
        <f t="shared" si="86"/>
        <v/>
      </c>
      <c r="AD236" s="280" t="str">
        <f t="shared" si="87"/>
        <v/>
      </c>
      <c r="AE236" s="280" t="str">
        <f t="shared" si="88"/>
        <v/>
      </c>
      <c r="AF236" s="280" t="str">
        <f t="shared" si="89"/>
        <v/>
      </c>
      <c r="AG236" s="347" t="str">
        <f t="shared" si="90"/>
        <v/>
      </c>
      <c r="AH236" s="359"/>
      <c r="AI236" s="367" t="str">
        <f t="shared" si="91"/>
        <v/>
      </c>
      <c r="AJ236" s="368" t="str">
        <f t="shared" si="92"/>
        <v/>
      </c>
      <c r="AK236" s="361"/>
      <c r="AL236" s="363" t="str">
        <f t="shared" si="93"/>
        <v/>
      </c>
      <c r="AM236" s="280" t="str">
        <f t="shared" si="94"/>
        <v/>
      </c>
      <c r="AN236" s="347" t="str">
        <f t="shared" si="99"/>
        <v/>
      </c>
      <c r="AO236" s="359"/>
      <c r="AP236" s="363" t="str">
        <f t="shared" si="95"/>
        <v/>
      </c>
      <c r="AQ236" s="300" t="str">
        <f t="shared" si="96"/>
        <v/>
      </c>
      <c r="AR236" s="309"/>
    </row>
    <row r="237" spans="1:44" ht="12.75">
      <c r="A237" s="236"/>
      <c r="B237" s="278"/>
      <c r="C237" s="293"/>
      <c r="D237" s="293"/>
      <c r="E237" s="294"/>
      <c r="F237" s="294"/>
      <c r="G237" s="294"/>
      <c r="H237" s="295" t="str">
        <f t="shared" si="78"/>
        <v/>
      </c>
      <c r="I237" s="296" t="str">
        <f t="shared" si="79"/>
        <v/>
      </c>
      <c r="J237" s="297" t="str">
        <f t="shared" si="97"/>
        <v/>
      </c>
      <c r="K237" s="349"/>
      <c r="L237" s="322"/>
      <c r="M237" s="353" t="str">
        <f t="shared" si="80"/>
        <v/>
      </c>
      <c r="N237" s="298" t="str">
        <f t="shared" si="81"/>
        <v/>
      </c>
      <c r="O237" s="293"/>
      <c r="P237" s="279"/>
      <c r="Q237" s="279"/>
      <c r="R237" s="279"/>
      <c r="S237" s="299"/>
      <c r="T237" s="376" t="str">
        <f t="shared" si="98"/>
        <v/>
      </c>
      <c r="U237" s="372"/>
      <c r="V237" s="308" t="str">
        <f t="shared" si="82"/>
        <v/>
      </c>
      <c r="W237" s="280" t="str">
        <f t="shared" si="83"/>
        <v/>
      </c>
      <c r="X237" s="347" t="str">
        <f t="shared" si="100"/>
        <v/>
      </c>
      <c r="Y237" s="292"/>
      <c r="Z237" s="363" t="str">
        <f t="shared" si="84"/>
        <v/>
      </c>
      <c r="AA237" s="347" t="str">
        <f t="shared" si="85"/>
        <v/>
      </c>
      <c r="AC237" s="363" t="str">
        <f t="shared" si="86"/>
        <v/>
      </c>
      <c r="AD237" s="280" t="str">
        <f t="shared" si="87"/>
        <v/>
      </c>
      <c r="AE237" s="280" t="str">
        <f t="shared" si="88"/>
        <v/>
      </c>
      <c r="AF237" s="280" t="str">
        <f t="shared" si="89"/>
        <v/>
      </c>
      <c r="AG237" s="347" t="str">
        <f t="shared" si="90"/>
        <v/>
      </c>
      <c r="AH237" s="359"/>
      <c r="AI237" s="367" t="str">
        <f t="shared" si="91"/>
        <v/>
      </c>
      <c r="AJ237" s="368" t="str">
        <f t="shared" si="92"/>
        <v/>
      </c>
      <c r="AK237" s="361"/>
      <c r="AL237" s="363" t="str">
        <f t="shared" si="93"/>
        <v/>
      </c>
      <c r="AM237" s="280" t="str">
        <f t="shared" si="94"/>
        <v/>
      </c>
      <c r="AN237" s="347" t="str">
        <f t="shared" si="99"/>
        <v/>
      </c>
      <c r="AO237" s="359"/>
      <c r="AP237" s="363" t="str">
        <f t="shared" si="95"/>
        <v/>
      </c>
      <c r="AQ237" s="300" t="str">
        <f t="shared" si="96"/>
        <v/>
      </c>
      <c r="AR237" s="309"/>
    </row>
    <row r="238" spans="1:44" ht="12.75">
      <c r="A238" s="236"/>
      <c r="B238" s="278"/>
      <c r="C238" s="293"/>
      <c r="D238" s="293"/>
      <c r="E238" s="294"/>
      <c r="F238" s="294"/>
      <c r="G238" s="294"/>
      <c r="H238" s="295" t="str">
        <f t="shared" si="78"/>
        <v/>
      </c>
      <c r="I238" s="296" t="str">
        <f t="shared" si="79"/>
        <v/>
      </c>
      <c r="J238" s="297" t="str">
        <f t="shared" si="97"/>
        <v/>
      </c>
      <c r="K238" s="349"/>
      <c r="L238" s="322"/>
      <c r="M238" s="353" t="str">
        <f t="shared" si="80"/>
        <v/>
      </c>
      <c r="N238" s="298" t="str">
        <f t="shared" si="81"/>
        <v/>
      </c>
      <c r="O238" s="293"/>
      <c r="P238" s="279"/>
      <c r="Q238" s="279"/>
      <c r="R238" s="279"/>
      <c r="S238" s="299"/>
      <c r="T238" s="376" t="str">
        <f t="shared" si="98"/>
        <v/>
      </c>
      <c r="U238" s="372"/>
      <c r="V238" s="308" t="str">
        <f t="shared" si="82"/>
        <v/>
      </c>
      <c r="W238" s="280" t="str">
        <f t="shared" si="83"/>
        <v/>
      </c>
      <c r="X238" s="347" t="str">
        <f t="shared" si="100"/>
        <v/>
      </c>
      <c r="Y238" s="292"/>
      <c r="Z238" s="363" t="str">
        <f t="shared" si="84"/>
        <v/>
      </c>
      <c r="AA238" s="347" t="str">
        <f t="shared" si="85"/>
        <v/>
      </c>
      <c r="AC238" s="363" t="str">
        <f t="shared" si="86"/>
        <v/>
      </c>
      <c r="AD238" s="280" t="str">
        <f t="shared" si="87"/>
        <v/>
      </c>
      <c r="AE238" s="280" t="str">
        <f t="shared" si="88"/>
        <v/>
      </c>
      <c r="AF238" s="280" t="str">
        <f t="shared" si="89"/>
        <v/>
      </c>
      <c r="AG238" s="347" t="str">
        <f t="shared" si="90"/>
        <v/>
      </c>
      <c r="AH238" s="359"/>
      <c r="AI238" s="367" t="str">
        <f t="shared" si="91"/>
        <v/>
      </c>
      <c r="AJ238" s="368" t="str">
        <f t="shared" si="92"/>
        <v/>
      </c>
      <c r="AK238" s="361"/>
      <c r="AL238" s="363" t="str">
        <f t="shared" si="93"/>
        <v/>
      </c>
      <c r="AM238" s="280" t="str">
        <f t="shared" si="94"/>
        <v/>
      </c>
      <c r="AN238" s="347" t="str">
        <f t="shared" si="99"/>
        <v/>
      </c>
      <c r="AO238" s="359"/>
      <c r="AP238" s="363" t="str">
        <f t="shared" si="95"/>
        <v/>
      </c>
      <c r="AQ238" s="300" t="str">
        <f t="shared" si="96"/>
        <v/>
      </c>
      <c r="AR238" s="309"/>
    </row>
    <row r="239" spans="1:44" ht="12.75">
      <c r="A239" s="236"/>
      <c r="B239" s="278"/>
      <c r="C239" s="293"/>
      <c r="D239" s="293"/>
      <c r="E239" s="294"/>
      <c r="F239" s="294"/>
      <c r="G239" s="294"/>
      <c r="H239" s="295" t="str">
        <f t="shared" si="78"/>
        <v/>
      </c>
      <c r="I239" s="296" t="str">
        <f t="shared" si="79"/>
        <v/>
      </c>
      <c r="J239" s="297" t="str">
        <f t="shared" si="97"/>
        <v/>
      </c>
      <c r="K239" s="349"/>
      <c r="L239" s="322"/>
      <c r="M239" s="353" t="str">
        <f t="shared" si="80"/>
        <v/>
      </c>
      <c r="N239" s="298" t="str">
        <f t="shared" si="81"/>
        <v/>
      </c>
      <c r="O239" s="293"/>
      <c r="P239" s="279"/>
      <c r="Q239" s="279"/>
      <c r="R239" s="279"/>
      <c r="S239" s="299"/>
      <c r="T239" s="376" t="str">
        <f t="shared" si="98"/>
        <v/>
      </c>
      <c r="U239" s="372"/>
      <c r="V239" s="308" t="str">
        <f t="shared" si="82"/>
        <v/>
      </c>
      <c r="W239" s="280" t="str">
        <f t="shared" si="83"/>
        <v/>
      </c>
      <c r="X239" s="347" t="str">
        <f t="shared" si="100"/>
        <v/>
      </c>
      <c r="Y239" s="292"/>
      <c r="Z239" s="363" t="str">
        <f t="shared" si="84"/>
        <v/>
      </c>
      <c r="AA239" s="347" t="str">
        <f t="shared" si="85"/>
        <v/>
      </c>
      <c r="AC239" s="363" t="str">
        <f t="shared" si="86"/>
        <v/>
      </c>
      <c r="AD239" s="280" t="str">
        <f t="shared" si="87"/>
        <v/>
      </c>
      <c r="AE239" s="280" t="str">
        <f t="shared" si="88"/>
        <v/>
      </c>
      <c r="AF239" s="280" t="str">
        <f t="shared" si="89"/>
        <v/>
      </c>
      <c r="AG239" s="347" t="str">
        <f t="shared" si="90"/>
        <v/>
      </c>
      <c r="AH239" s="359"/>
      <c r="AI239" s="367" t="str">
        <f t="shared" si="91"/>
        <v/>
      </c>
      <c r="AJ239" s="368" t="str">
        <f t="shared" si="92"/>
        <v/>
      </c>
      <c r="AK239" s="361"/>
      <c r="AL239" s="363" t="str">
        <f t="shared" si="93"/>
        <v/>
      </c>
      <c r="AM239" s="280" t="str">
        <f t="shared" si="94"/>
        <v/>
      </c>
      <c r="AN239" s="347" t="str">
        <f t="shared" si="99"/>
        <v/>
      </c>
      <c r="AO239" s="359"/>
      <c r="AP239" s="363" t="str">
        <f t="shared" si="95"/>
        <v/>
      </c>
      <c r="AQ239" s="300" t="str">
        <f t="shared" si="96"/>
        <v/>
      </c>
      <c r="AR239" s="309"/>
    </row>
    <row r="240" spans="1:44" ht="12.75">
      <c r="A240" s="236"/>
      <c r="B240" s="278"/>
      <c r="C240" s="293"/>
      <c r="D240" s="293"/>
      <c r="E240" s="294"/>
      <c r="F240" s="294"/>
      <c r="G240" s="294"/>
      <c r="H240" s="295" t="str">
        <f t="shared" si="78"/>
        <v/>
      </c>
      <c r="I240" s="296" t="str">
        <f t="shared" si="79"/>
        <v/>
      </c>
      <c r="J240" s="297" t="str">
        <f t="shared" si="97"/>
        <v/>
      </c>
      <c r="K240" s="349"/>
      <c r="L240" s="322"/>
      <c r="M240" s="353" t="str">
        <f t="shared" si="80"/>
        <v/>
      </c>
      <c r="N240" s="298" t="str">
        <f t="shared" si="81"/>
        <v/>
      </c>
      <c r="O240" s="293"/>
      <c r="P240" s="279"/>
      <c r="Q240" s="279"/>
      <c r="R240" s="279"/>
      <c r="S240" s="299"/>
      <c r="T240" s="376" t="str">
        <f t="shared" si="98"/>
        <v/>
      </c>
      <c r="U240" s="372"/>
      <c r="V240" s="308" t="str">
        <f t="shared" si="82"/>
        <v/>
      </c>
      <c r="W240" s="280" t="str">
        <f t="shared" si="83"/>
        <v/>
      </c>
      <c r="X240" s="347" t="str">
        <f t="shared" si="100"/>
        <v/>
      </c>
      <c r="Y240" s="292"/>
      <c r="Z240" s="363" t="str">
        <f t="shared" si="84"/>
        <v/>
      </c>
      <c r="AA240" s="347" t="str">
        <f t="shared" si="85"/>
        <v/>
      </c>
      <c r="AC240" s="363" t="str">
        <f t="shared" si="86"/>
        <v/>
      </c>
      <c r="AD240" s="280" t="str">
        <f t="shared" si="87"/>
        <v/>
      </c>
      <c r="AE240" s="280" t="str">
        <f t="shared" si="88"/>
        <v/>
      </c>
      <c r="AF240" s="280" t="str">
        <f t="shared" si="89"/>
        <v/>
      </c>
      <c r="AG240" s="347" t="str">
        <f t="shared" si="90"/>
        <v/>
      </c>
      <c r="AH240" s="359"/>
      <c r="AI240" s="367" t="str">
        <f t="shared" si="91"/>
        <v/>
      </c>
      <c r="AJ240" s="368" t="str">
        <f t="shared" si="92"/>
        <v/>
      </c>
      <c r="AK240" s="361"/>
      <c r="AL240" s="363" t="str">
        <f t="shared" si="93"/>
        <v/>
      </c>
      <c r="AM240" s="280" t="str">
        <f t="shared" si="94"/>
        <v/>
      </c>
      <c r="AN240" s="347" t="str">
        <f t="shared" si="99"/>
        <v/>
      </c>
      <c r="AO240" s="359"/>
      <c r="AP240" s="363" t="str">
        <f t="shared" si="95"/>
        <v/>
      </c>
      <c r="AQ240" s="300" t="str">
        <f t="shared" si="96"/>
        <v/>
      </c>
      <c r="AR240" s="309"/>
    </row>
    <row r="241" spans="1:44" ht="12.75">
      <c r="A241" s="236"/>
      <c r="B241" s="278"/>
      <c r="C241" s="293"/>
      <c r="D241" s="293"/>
      <c r="E241" s="294"/>
      <c r="F241" s="294"/>
      <c r="G241" s="294"/>
      <c r="H241" s="295" t="str">
        <f t="shared" si="78"/>
        <v/>
      </c>
      <c r="I241" s="296" t="str">
        <f t="shared" si="79"/>
        <v/>
      </c>
      <c r="J241" s="297" t="str">
        <f t="shared" si="97"/>
        <v/>
      </c>
      <c r="K241" s="349"/>
      <c r="L241" s="322"/>
      <c r="M241" s="353" t="str">
        <f t="shared" si="80"/>
        <v/>
      </c>
      <c r="N241" s="298" t="str">
        <f t="shared" si="81"/>
        <v/>
      </c>
      <c r="O241" s="293"/>
      <c r="P241" s="279"/>
      <c r="Q241" s="279"/>
      <c r="R241" s="279"/>
      <c r="S241" s="299"/>
      <c r="T241" s="376" t="str">
        <f t="shared" si="98"/>
        <v/>
      </c>
      <c r="U241" s="372"/>
      <c r="V241" s="308" t="str">
        <f t="shared" si="82"/>
        <v/>
      </c>
      <c r="W241" s="280" t="str">
        <f t="shared" si="83"/>
        <v/>
      </c>
      <c r="X241" s="347" t="str">
        <f t="shared" si="100"/>
        <v/>
      </c>
      <c r="Y241" s="292"/>
      <c r="Z241" s="363" t="str">
        <f t="shared" si="84"/>
        <v/>
      </c>
      <c r="AA241" s="347" t="str">
        <f t="shared" si="85"/>
        <v/>
      </c>
      <c r="AC241" s="363" t="str">
        <f t="shared" si="86"/>
        <v/>
      </c>
      <c r="AD241" s="280" t="str">
        <f t="shared" si="87"/>
        <v/>
      </c>
      <c r="AE241" s="280" t="str">
        <f t="shared" si="88"/>
        <v/>
      </c>
      <c r="AF241" s="280" t="str">
        <f t="shared" si="89"/>
        <v/>
      </c>
      <c r="AG241" s="347" t="str">
        <f t="shared" si="90"/>
        <v/>
      </c>
      <c r="AH241" s="359"/>
      <c r="AI241" s="367" t="str">
        <f t="shared" si="91"/>
        <v/>
      </c>
      <c r="AJ241" s="368" t="str">
        <f t="shared" si="92"/>
        <v/>
      </c>
      <c r="AK241" s="361"/>
      <c r="AL241" s="363" t="str">
        <f t="shared" si="93"/>
        <v/>
      </c>
      <c r="AM241" s="280" t="str">
        <f t="shared" si="94"/>
        <v/>
      </c>
      <c r="AN241" s="347" t="str">
        <f t="shared" si="99"/>
        <v/>
      </c>
      <c r="AO241" s="359"/>
      <c r="AP241" s="363" t="str">
        <f t="shared" si="95"/>
        <v/>
      </c>
      <c r="AQ241" s="300" t="str">
        <f t="shared" si="96"/>
        <v/>
      </c>
      <c r="AR241" s="309"/>
    </row>
    <row r="242" spans="1:44" ht="12.75">
      <c r="A242" s="236"/>
      <c r="B242" s="278"/>
      <c r="C242" s="293"/>
      <c r="D242" s="293"/>
      <c r="E242" s="294"/>
      <c r="F242" s="294"/>
      <c r="G242" s="294"/>
      <c r="H242" s="295" t="str">
        <f t="shared" si="78"/>
        <v/>
      </c>
      <c r="I242" s="296" t="str">
        <f t="shared" si="79"/>
        <v/>
      </c>
      <c r="J242" s="297" t="str">
        <f t="shared" si="97"/>
        <v/>
      </c>
      <c r="K242" s="349"/>
      <c r="L242" s="322"/>
      <c r="M242" s="353" t="str">
        <f t="shared" si="80"/>
        <v/>
      </c>
      <c r="N242" s="298" t="str">
        <f t="shared" si="81"/>
        <v/>
      </c>
      <c r="O242" s="293"/>
      <c r="P242" s="279"/>
      <c r="Q242" s="279"/>
      <c r="R242" s="279"/>
      <c r="S242" s="299"/>
      <c r="T242" s="376" t="str">
        <f t="shared" si="98"/>
        <v/>
      </c>
      <c r="U242" s="372"/>
      <c r="V242" s="308" t="str">
        <f t="shared" si="82"/>
        <v/>
      </c>
      <c r="W242" s="280" t="str">
        <f t="shared" si="83"/>
        <v/>
      </c>
      <c r="X242" s="347" t="str">
        <f t="shared" si="100"/>
        <v/>
      </c>
      <c r="Y242" s="292"/>
      <c r="Z242" s="363" t="str">
        <f t="shared" si="84"/>
        <v/>
      </c>
      <c r="AA242" s="347" t="str">
        <f t="shared" si="85"/>
        <v/>
      </c>
      <c r="AC242" s="363" t="str">
        <f t="shared" si="86"/>
        <v/>
      </c>
      <c r="AD242" s="280" t="str">
        <f t="shared" si="87"/>
        <v/>
      </c>
      <c r="AE242" s="280" t="str">
        <f t="shared" si="88"/>
        <v/>
      </c>
      <c r="AF242" s="280" t="str">
        <f t="shared" si="89"/>
        <v/>
      </c>
      <c r="AG242" s="347" t="str">
        <f t="shared" si="90"/>
        <v/>
      </c>
      <c r="AH242" s="359"/>
      <c r="AI242" s="367" t="str">
        <f t="shared" si="91"/>
        <v/>
      </c>
      <c r="AJ242" s="368" t="str">
        <f t="shared" si="92"/>
        <v/>
      </c>
      <c r="AK242" s="361"/>
      <c r="AL242" s="363" t="str">
        <f t="shared" si="93"/>
        <v/>
      </c>
      <c r="AM242" s="280" t="str">
        <f t="shared" si="94"/>
        <v/>
      </c>
      <c r="AN242" s="347" t="str">
        <f t="shared" si="99"/>
        <v/>
      </c>
      <c r="AO242" s="359"/>
      <c r="AP242" s="363" t="str">
        <f t="shared" si="95"/>
        <v/>
      </c>
      <c r="AQ242" s="300" t="str">
        <f t="shared" si="96"/>
        <v/>
      </c>
      <c r="AR242" s="309"/>
    </row>
    <row r="243" spans="1:44" ht="12.75">
      <c r="A243" s="236"/>
      <c r="B243" s="278"/>
      <c r="C243" s="293"/>
      <c r="D243" s="293"/>
      <c r="E243" s="294"/>
      <c r="F243" s="294"/>
      <c r="G243" s="294"/>
      <c r="H243" s="295" t="str">
        <f t="shared" si="78"/>
        <v/>
      </c>
      <c r="I243" s="296" t="str">
        <f t="shared" si="79"/>
        <v/>
      </c>
      <c r="J243" s="297" t="str">
        <f t="shared" si="97"/>
        <v/>
      </c>
      <c r="K243" s="349"/>
      <c r="L243" s="322"/>
      <c r="M243" s="353" t="str">
        <f t="shared" si="80"/>
        <v/>
      </c>
      <c r="N243" s="298" t="str">
        <f t="shared" si="81"/>
        <v/>
      </c>
      <c r="O243" s="293"/>
      <c r="P243" s="279"/>
      <c r="Q243" s="279"/>
      <c r="R243" s="279"/>
      <c r="S243" s="299"/>
      <c r="T243" s="376" t="str">
        <f t="shared" si="98"/>
        <v/>
      </c>
      <c r="U243" s="372"/>
      <c r="V243" s="308" t="str">
        <f t="shared" si="82"/>
        <v/>
      </c>
      <c r="W243" s="280" t="str">
        <f t="shared" si="83"/>
        <v/>
      </c>
      <c r="X243" s="347" t="str">
        <f t="shared" si="100"/>
        <v/>
      </c>
      <c r="Y243" s="292"/>
      <c r="Z243" s="363" t="str">
        <f t="shared" si="84"/>
        <v/>
      </c>
      <c r="AA243" s="347" t="str">
        <f t="shared" si="85"/>
        <v/>
      </c>
      <c r="AC243" s="363" t="str">
        <f t="shared" si="86"/>
        <v/>
      </c>
      <c r="AD243" s="280" t="str">
        <f t="shared" si="87"/>
        <v/>
      </c>
      <c r="AE243" s="280" t="str">
        <f t="shared" si="88"/>
        <v/>
      </c>
      <c r="AF243" s="280" t="str">
        <f t="shared" si="89"/>
        <v/>
      </c>
      <c r="AG243" s="347" t="str">
        <f t="shared" si="90"/>
        <v/>
      </c>
      <c r="AH243" s="359"/>
      <c r="AI243" s="367" t="str">
        <f t="shared" si="91"/>
        <v/>
      </c>
      <c r="AJ243" s="368" t="str">
        <f t="shared" si="92"/>
        <v/>
      </c>
      <c r="AK243" s="361"/>
      <c r="AL243" s="363" t="str">
        <f t="shared" si="93"/>
        <v/>
      </c>
      <c r="AM243" s="280" t="str">
        <f t="shared" si="94"/>
        <v/>
      </c>
      <c r="AN243" s="347" t="str">
        <f t="shared" si="99"/>
        <v/>
      </c>
      <c r="AO243" s="359"/>
      <c r="AP243" s="363" t="str">
        <f t="shared" si="95"/>
        <v/>
      </c>
      <c r="AQ243" s="300" t="str">
        <f t="shared" si="96"/>
        <v/>
      </c>
      <c r="AR243" s="309"/>
    </row>
    <row r="244" spans="1:44" ht="12.75">
      <c r="A244" s="236"/>
      <c r="B244" s="278"/>
      <c r="C244" s="293"/>
      <c r="D244" s="293"/>
      <c r="E244" s="294"/>
      <c r="F244" s="294"/>
      <c r="G244" s="294"/>
      <c r="H244" s="295" t="str">
        <f t="shared" si="78"/>
        <v/>
      </c>
      <c r="I244" s="296" t="str">
        <f t="shared" si="79"/>
        <v/>
      </c>
      <c r="J244" s="297" t="str">
        <f t="shared" si="97"/>
        <v/>
      </c>
      <c r="K244" s="349"/>
      <c r="L244" s="322"/>
      <c r="M244" s="353" t="str">
        <f t="shared" si="80"/>
        <v/>
      </c>
      <c r="N244" s="298" t="str">
        <f t="shared" si="81"/>
        <v/>
      </c>
      <c r="O244" s="293"/>
      <c r="P244" s="279"/>
      <c r="Q244" s="279"/>
      <c r="R244" s="279"/>
      <c r="S244" s="299"/>
      <c r="T244" s="376" t="str">
        <f t="shared" si="98"/>
        <v/>
      </c>
      <c r="U244" s="372"/>
      <c r="V244" s="308" t="str">
        <f t="shared" si="82"/>
        <v/>
      </c>
      <c r="W244" s="280" t="str">
        <f t="shared" si="83"/>
        <v/>
      </c>
      <c r="X244" s="347" t="str">
        <f t="shared" si="100"/>
        <v/>
      </c>
      <c r="Y244" s="292"/>
      <c r="Z244" s="363" t="str">
        <f t="shared" si="84"/>
        <v/>
      </c>
      <c r="AA244" s="347" t="str">
        <f t="shared" si="85"/>
        <v/>
      </c>
      <c r="AC244" s="363" t="str">
        <f t="shared" si="86"/>
        <v/>
      </c>
      <c r="AD244" s="280" t="str">
        <f t="shared" si="87"/>
        <v/>
      </c>
      <c r="AE244" s="280" t="str">
        <f t="shared" si="88"/>
        <v/>
      </c>
      <c r="AF244" s="280" t="str">
        <f t="shared" si="89"/>
        <v/>
      </c>
      <c r="AG244" s="347" t="str">
        <f t="shared" si="90"/>
        <v/>
      </c>
      <c r="AH244" s="359"/>
      <c r="AI244" s="367" t="str">
        <f t="shared" si="91"/>
        <v/>
      </c>
      <c r="AJ244" s="368" t="str">
        <f t="shared" si="92"/>
        <v/>
      </c>
      <c r="AK244" s="361"/>
      <c r="AL244" s="363" t="str">
        <f t="shared" si="93"/>
        <v/>
      </c>
      <c r="AM244" s="280" t="str">
        <f t="shared" si="94"/>
        <v/>
      </c>
      <c r="AN244" s="347" t="str">
        <f t="shared" si="99"/>
        <v/>
      </c>
      <c r="AO244" s="359"/>
      <c r="AP244" s="363" t="str">
        <f t="shared" si="95"/>
        <v/>
      </c>
      <c r="AQ244" s="300" t="str">
        <f t="shared" si="96"/>
        <v/>
      </c>
      <c r="AR244" s="309"/>
    </row>
    <row r="245" spans="1:44" ht="12.75">
      <c r="A245" s="236"/>
      <c r="B245" s="278"/>
      <c r="C245" s="293"/>
      <c r="D245" s="293"/>
      <c r="E245" s="294"/>
      <c r="F245" s="294"/>
      <c r="G245" s="294"/>
      <c r="H245" s="295" t="str">
        <f t="shared" si="78"/>
        <v/>
      </c>
      <c r="I245" s="296" t="str">
        <f t="shared" si="79"/>
        <v/>
      </c>
      <c r="J245" s="297" t="str">
        <f t="shared" si="97"/>
        <v/>
      </c>
      <c r="K245" s="349"/>
      <c r="L245" s="322"/>
      <c r="M245" s="353" t="str">
        <f t="shared" si="80"/>
        <v/>
      </c>
      <c r="N245" s="298" t="str">
        <f t="shared" si="81"/>
        <v/>
      </c>
      <c r="O245" s="293"/>
      <c r="P245" s="279"/>
      <c r="Q245" s="279"/>
      <c r="R245" s="279"/>
      <c r="S245" s="299"/>
      <c r="T245" s="376" t="str">
        <f t="shared" si="98"/>
        <v/>
      </c>
      <c r="U245" s="372"/>
      <c r="V245" s="308" t="str">
        <f t="shared" si="82"/>
        <v/>
      </c>
      <c r="W245" s="280" t="str">
        <f t="shared" si="83"/>
        <v/>
      </c>
      <c r="X245" s="347" t="str">
        <f t="shared" si="100"/>
        <v/>
      </c>
      <c r="Y245" s="292"/>
      <c r="Z245" s="363" t="str">
        <f t="shared" si="84"/>
        <v/>
      </c>
      <c r="AA245" s="347" t="str">
        <f t="shared" si="85"/>
        <v/>
      </c>
      <c r="AC245" s="363" t="str">
        <f t="shared" si="86"/>
        <v/>
      </c>
      <c r="AD245" s="280" t="str">
        <f t="shared" si="87"/>
        <v/>
      </c>
      <c r="AE245" s="280" t="str">
        <f t="shared" si="88"/>
        <v/>
      </c>
      <c r="AF245" s="280" t="str">
        <f t="shared" si="89"/>
        <v/>
      </c>
      <c r="AG245" s="347" t="str">
        <f t="shared" si="90"/>
        <v/>
      </c>
      <c r="AH245" s="359"/>
      <c r="AI245" s="367" t="str">
        <f t="shared" si="91"/>
        <v/>
      </c>
      <c r="AJ245" s="368" t="str">
        <f t="shared" si="92"/>
        <v/>
      </c>
      <c r="AK245" s="361"/>
      <c r="AL245" s="363" t="str">
        <f t="shared" si="93"/>
        <v/>
      </c>
      <c r="AM245" s="280" t="str">
        <f t="shared" si="94"/>
        <v/>
      </c>
      <c r="AN245" s="347" t="str">
        <f t="shared" si="99"/>
        <v/>
      </c>
      <c r="AO245" s="359"/>
      <c r="AP245" s="363" t="str">
        <f t="shared" si="95"/>
        <v/>
      </c>
      <c r="AQ245" s="300" t="str">
        <f t="shared" si="96"/>
        <v/>
      </c>
      <c r="AR245" s="309"/>
    </row>
    <row r="246" spans="1:44" ht="12.75">
      <c r="A246" s="236"/>
      <c r="B246" s="278"/>
      <c r="C246" s="293"/>
      <c r="D246" s="293"/>
      <c r="E246" s="294"/>
      <c r="F246" s="294"/>
      <c r="G246" s="294"/>
      <c r="H246" s="295" t="str">
        <f t="shared" si="78"/>
        <v/>
      </c>
      <c r="I246" s="296" t="str">
        <f t="shared" si="79"/>
        <v/>
      </c>
      <c r="J246" s="297" t="str">
        <f t="shared" si="97"/>
        <v/>
      </c>
      <c r="K246" s="349"/>
      <c r="L246" s="322"/>
      <c r="M246" s="353" t="str">
        <f t="shared" si="80"/>
        <v/>
      </c>
      <c r="N246" s="298" t="str">
        <f t="shared" si="81"/>
        <v/>
      </c>
      <c r="O246" s="293"/>
      <c r="P246" s="279"/>
      <c r="Q246" s="279"/>
      <c r="R246" s="279"/>
      <c r="S246" s="299"/>
      <c r="T246" s="376" t="str">
        <f t="shared" si="98"/>
        <v/>
      </c>
      <c r="U246" s="372"/>
      <c r="V246" s="308" t="str">
        <f t="shared" si="82"/>
        <v/>
      </c>
      <c r="W246" s="280" t="str">
        <f t="shared" si="83"/>
        <v/>
      </c>
      <c r="X246" s="347" t="str">
        <f t="shared" si="100"/>
        <v/>
      </c>
      <c r="Y246" s="292"/>
      <c r="Z246" s="363" t="str">
        <f t="shared" si="84"/>
        <v/>
      </c>
      <c r="AA246" s="347" t="str">
        <f t="shared" si="85"/>
        <v/>
      </c>
      <c r="AC246" s="363" t="str">
        <f t="shared" si="86"/>
        <v/>
      </c>
      <c r="AD246" s="280" t="str">
        <f t="shared" si="87"/>
        <v/>
      </c>
      <c r="AE246" s="280" t="str">
        <f t="shared" si="88"/>
        <v/>
      </c>
      <c r="AF246" s="280" t="str">
        <f t="shared" si="89"/>
        <v/>
      </c>
      <c r="AG246" s="347" t="str">
        <f t="shared" si="90"/>
        <v/>
      </c>
      <c r="AH246" s="359"/>
      <c r="AI246" s="367" t="str">
        <f t="shared" si="91"/>
        <v/>
      </c>
      <c r="AJ246" s="368" t="str">
        <f t="shared" si="92"/>
        <v/>
      </c>
      <c r="AK246" s="361"/>
      <c r="AL246" s="363" t="str">
        <f t="shared" si="93"/>
        <v/>
      </c>
      <c r="AM246" s="280" t="str">
        <f t="shared" si="94"/>
        <v/>
      </c>
      <c r="AN246" s="347" t="str">
        <f t="shared" si="99"/>
        <v/>
      </c>
      <c r="AO246" s="359"/>
      <c r="AP246" s="363" t="str">
        <f t="shared" si="95"/>
        <v/>
      </c>
      <c r="AQ246" s="300" t="str">
        <f t="shared" si="96"/>
        <v/>
      </c>
      <c r="AR246" s="309"/>
    </row>
    <row r="247" spans="1:44" ht="12.75">
      <c r="A247" s="236"/>
      <c r="B247" s="278"/>
      <c r="C247" s="293"/>
      <c r="D247" s="293"/>
      <c r="E247" s="294"/>
      <c r="F247" s="294"/>
      <c r="G247" s="294"/>
      <c r="H247" s="295" t="str">
        <f t="shared" si="78"/>
        <v/>
      </c>
      <c r="I247" s="296" t="str">
        <f t="shared" si="79"/>
        <v/>
      </c>
      <c r="J247" s="297" t="str">
        <f t="shared" si="97"/>
        <v/>
      </c>
      <c r="K247" s="349"/>
      <c r="L247" s="322"/>
      <c r="M247" s="353" t="str">
        <f t="shared" si="80"/>
        <v/>
      </c>
      <c r="N247" s="298" t="str">
        <f t="shared" si="81"/>
        <v/>
      </c>
      <c r="O247" s="293"/>
      <c r="P247" s="279"/>
      <c r="Q247" s="279"/>
      <c r="R247" s="279"/>
      <c r="S247" s="299"/>
      <c r="T247" s="376" t="str">
        <f t="shared" si="98"/>
        <v/>
      </c>
      <c r="U247" s="372"/>
      <c r="V247" s="308" t="str">
        <f t="shared" si="82"/>
        <v/>
      </c>
      <c r="W247" s="280" t="str">
        <f t="shared" si="83"/>
        <v/>
      </c>
      <c r="X247" s="347" t="str">
        <f t="shared" si="100"/>
        <v/>
      </c>
      <c r="Y247" s="292"/>
      <c r="Z247" s="363" t="str">
        <f t="shared" si="84"/>
        <v/>
      </c>
      <c r="AA247" s="347" t="str">
        <f t="shared" si="85"/>
        <v/>
      </c>
      <c r="AC247" s="363" t="str">
        <f t="shared" si="86"/>
        <v/>
      </c>
      <c r="AD247" s="280" t="str">
        <f t="shared" si="87"/>
        <v/>
      </c>
      <c r="AE247" s="280" t="str">
        <f t="shared" si="88"/>
        <v/>
      </c>
      <c r="AF247" s="280" t="str">
        <f t="shared" si="89"/>
        <v/>
      </c>
      <c r="AG247" s="347" t="str">
        <f t="shared" si="90"/>
        <v/>
      </c>
      <c r="AH247" s="359"/>
      <c r="AI247" s="367" t="str">
        <f t="shared" si="91"/>
        <v/>
      </c>
      <c r="AJ247" s="368" t="str">
        <f t="shared" si="92"/>
        <v/>
      </c>
      <c r="AK247" s="361"/>
      <c r="AL247" s="363" t="str">
        <f t="shared" si="93"/>
        <v/>
      </c>
      <c r="AM247" s="280" t="str">
        <f t="shared" si="94"/>
        <v/>
      </c>
      <c r="AN247" s="347" t="str">
        <f t="shared" si="99"/>
        <v/>
      </c>
      <c r="AO247" s="359"/>
      <c r="AP247" s="363" t="str">
        <f t="shared" si="95"/>
        <v/>
      </c>
      <c r="AQ247" s="300" t="str">
        <f t="shared" si="96"/>
        <v/>
      </c>
      <c r="AR247" s="309"/>
    </row>
    <row r="248" spans="1:44" ht="12.75">
      <c r="A248" s="236"/>
      <c r="B248" s="278"/>
      <c r="C248" s="293"/>
      <c r="D248" s="293"/>
      <c r="E248" s="294"/>
      <c r="F248" s="294"/>
      <c r="G248" s="294"/>
      <c r="H248" s="295" t="str">
        <f t="shared" si="78"/>
        <v/>
      </c>
      <c r="I248" s="296" t="str">
        <f t="shared" si="79"/>
        <v/>
      </c>
      <c r="J248" s="297" t="str">
        <f t="shared" si="97"/>
        <v/>
      </c>
      <c r="K248" s="349"/>
      <c r="L248" s="322"/>
      <c r="M248" s="353" t="str">
        <f t="shared" si="80"/>
        <v/>
      </c>
      <c r="N248" s="298" t="str">
        <f t="shared" si="81"/>
        <v/>
      </c>
      <c r="O248" s="293"/>
      <c r="P248" s="279"/>
      <c r="Q248" s="279"/>
      <c r="R248" s="279"/>
      <c r="S248" s="299"/>
      <c r="T248" s="376" t="str">
        <f t="shared" si="98"/>
        <v/>
      </c>
      <c r="U248" s="372"/>
      <c r="V248" s="308" t="str">
        <f t="shared" si="82"/>
        <v/>
      </c>
      <c r="W248" s="280" t="str">
        <f t="shared" si="83"/>
        <v/>
      </c>
      <c r="X248" s="347" t="str">
        <f t="shared" si="100"/>
        <v/>
      </c>
      <c r="Y248" s="292"/>
      <c r="Z248" s="363" t="str">
        <f t="shared" si="84"/>
        <v/>
      </c>
      <c r="AA248" s="347" t="str">
        <f t="shared" si="85"/>
        <v/>
      </c>
      <c r="AC248" s="363" t="str">
        <f t="shared" si="86"/>
        <v/>
      </c>
      <c r="AD248" s="280" t="str">
        <f t="shared" si="87"/>
        <v/>
      </c>
      <c r="AE248" s="280" t="str">
        <f t="shared" si="88"/>
        <v/>
      </c>
      <c r="AF248" s="280" t="str">
        <f t="shared" si="89"/>
        <v/>
      </c>
      <c r="AG248" s="347" t="str">
        <f t="shared" si="90"/>
        <v/>
      </c>
      <c r="AH248" s="359"/>
      <c r="AI248" s="367" t="str">
        <f t="shared" si="91"/>
        <v/>
      </c>
      <c r="AJ248" s="368" t="str">
        <f t="shared" si="92"/>
        <v/>
      </c>
      <c r="AK248" s="361"/>
      <c r="AL248" s="363" t="str">
        <f t="shared" si="93"/>
        <v/>
      </c>
      <c r="AM248" s="280" t="str">
        <f t="shared" si="94"/>
        <v/>
      </c>
      <c r="AN248" s="347" t="str">
        <f t="shared" si="99"/>
        <v/>
      </c>
      <c r="AO248" s="359"/>
      <c r="AP248" s="363" t="str">
        <f t="shared" si="95"/>
        <v/>
      </c>
      <c r="AQ248" s="300" t="str">
        <f t="shared" si="96"/>
        <v/>
      </c>
      <c r="AR248" s="309"/>
    </row>
    <row r="249" spans="1:44" ht="12.75">
      <c r="A249" s="236"/>
      <c r="B249" s="278"/>
      <c r="C249" s="293"/>
      <c r="D249" s="293"/>
      <c r="E249" s="294"/>
      <c r="F249" s="294"/>
      <c r="G249" s="294"/>
      <c r="H249" s="295" t="str">
        <f t="shared" si="78"/>
        <v/>
      </c>
      <c r="I249" s="296" t="str">
        <f t="shared" si="79"/>
        <v/>
      </c>
      <c r="J249" s="297" t="str">
        <f t="shared" si="97"/>
        <v/>
      </c>
      <c r="K249" s="349"/>
      <c r="L249" s="322"/>
      <c r="M249" s="353" t="str">
        <f t="shared" si="80"/>
        <v/>
      </c>
      <c r="N249" s="298" t="str">
        <f t="shared" si="81"/>
        <v/>
      </c>
      <c r="O249" s="293"/>
      <c r="P249" s="279"/>
      <c r="Q249" s="279"/>
      <c r="R249" s="279"/>
      <c r="S249" s="299"/>
      <c r="T249" s="376" t="str">
        <f t="shared" si="98"/>
        <v/>
      </c>
      <c r="U249" s="372"/>
      <c r="V249" s="308" t="str">
        <f t="shared" si="82"/>
        <v/>
      </c>
      <c r="W249" s="280" t="str">
        <f t="shared" si="83"/>
        <v/>
      </c>
      <c r="X249" s="347" t="str">
        <f t="shared" si="100"/>
        <v/>
      </c>
      <c r="Y249" s="292"/>
      <c r="Z249" s="363" t="str">
        <f t="shared" si="84"/>
        <v/>
      </c>
      <c r="AA249" s="347" t="str">
        <f t="shared" si="85"/>
        <v/>
      </c>
      <c r="AC249" s="363" t="str">
        <f t="shared" si="86"/>
        <v/>
      </c>
      <c r="AD249" s="280" t="str">
        <f t="shared" si="87"/>
        <v/>
      </c>
      <c r="AE249" s="280" t="str">
        <f t="shared" si="88"/>
        <v/>
      </c>
      <c r="AF249" s="280" t="str">
        <f t="shared" si="89"/>
        <v/>
      </c>
      <c r="AG249" s="347" t="str">
        <f t="shared" si="90"/>
        <v/>
      </c>
      <c r="AH249" s="359"/>
      <c r="AI249" s="367" t="str">
        <f t="shared" si="91"/>
        <v/>
      </c>
      <c r="AJ249" s="368" t="str">
        <f t="shared" si="92"/>
        <v/>
      </c>
      <c r="AK249" s="361"/>
      <c r="AL249" s="363" t="str">
        <f t="shared" si="93"/>
        <v/>
      </c>
      <c r="AM249" s="280" t="str">
        <f t="shared" si="94"/>
        <v/>
      </c>
      <c r="AN249" s="347" t="str">
        <f t="shared" si="99"/>
        <v/>
      </c>
      <c r="AO249" s="359"/>
      <c r="AP249" s="363" t="str">
        <f t="shared" si="95"/>
        <v/>
      </c>
      <c r="AQ249" s="300" t="str">
        <f t="shared" si="96"/>
        <v/>
      </c>
      <c r="AR249" s="309"/>
    </row>
    <row r="250" spans="1:44" ht="12.75">
      <c r="A250" s="236"/>
      <c r="B250" s="278"/>
      <c r="C250" s="293"/>
      <c r="D250" s="293"/>
      <c r="E250" s="294"/>
      <c r="F250" s="294"/>
      <c r="G250" s="294"/>
      <c r="H250" s="295" t="str">
        <f t="shared" si="78"/>
        <v/>
      </c>
      <c r="I250" s="296" t="str">
        <f t="shared" si="79"/>
        <v/>
      </c>
      <c r="J250" s="297" t="str">
        <f t="shared" si="97"/>
        <v/>
      </c>
      <c r="K250" s="349"/>
      <c r="L250" s="322"/>
      <c r="M250" s="353" t="str">
        <f t="shared" si="80"/>
        <v/>
      </c>
      <c r="N250" s="298" t="str">
        <f t="shared" si="81"/>
        <v/>
      </c>
      <c r="O250" s="293"/>
      <c r="P250" s="279"/>
      <c r="Q250" s="279"/>
      <c r="R250" s="279"/>
      <c r="S250" s="299"/>
      <c r="T250" s="376" t="str">
        <f t="shared" si="98"/>
        <v/>
      </c>
      <c r="U250" s="372"/>
      <c r="V250" s="308" t="str">
        <f t="shared" si="82"/>
        <v/>
      </c>
      <c r="W250" s="280" t="str">
        <f t="shared" si="83"/>
        <v/>
      </c>
      <c r="X250" s="347" t="str">
        <f t="shared" si="100"/>
        <v/>
      </c>
      <c r="Y250" s="292"/>
      <c r="Z250" s="363" t="str">
        <f t="shared" si="84"/>
        <v/>
      </c>
      <c r="AA250" s="347" t="str">
        <f t="shared" si="85"/>
        <v/>
      </c>
      <c r="AC250" s="363" t="str">
        <f t="shared" si="86"/>
        <v/>
      </c>
      <c r="AD250" s="280" t="str">
        <f t="shared" si="87"/>
        <v/>
      </c>
      <c r="AE250" s="280" t="str">
        <f t="shared" si="88"/>
        <v/>
      </c>
      <c r="AF250" s="280" t="str">
        <f t="shared" si="89"/>
        <v/>
      </c>
      <c r="AG250" s="347" t="str">
        <f t="shared" si="90"/>
        <v/>
      </c>
      <c r="AH250" s="359"/>
      <c r="AI250" s="367" t="str">
        <f t="shared" si="91"/>
        <v/>
      </c>
      <c r="AJ250" s="368" t="str">
        <f t="shared" si="92"/>
        <v/>
      </c>
      <c r="AK250" s="361"/>
      <c r="AL250" s="363" t="str">
        <f t="shared" si="93"/>
        <v/>
      </c>
      <c r="AM250" s="280" t="str">
        <f t="shared" si="94"/>
        <v/>
      </c>
      <c r="AN250" s="347" t="str">
        <f t="shared" si="99"/>
        <v/>
      </c>
      <c r="AO250" s="359"/>
      <c r="AP250" s="363" t="str">
        <f t="shared" si="95"/>
        <v/>
      </c>
      <c r="AQ250" s="300" t="str">
        <f t="shared" si="96"/>
        <v/>
      </c>
      <c r="AR250" s="309"/>
    </row>
    <row r="251" spans="1:44" ht="12.75">
      <c r="A251" s="236"/>
      <c r="B251" s="278"/>
      <c r="C251" s="293"/>
      <c r="D251" s="293"/>
      <c r="E251" s="294"/>
      <c r="F251" s="294"/>
      <c r="G251" s="294"/>
      <c r="H251" s="295" t="str">
        <f t="shared" si="78"/>
        <v/>
      </c>
      <c r="I251" s="296" t="str">
        <f t="shared" si="79"/>
        <v/>
      </c>
      <c r="J251" s="297" t="str">
        <f t="shared" si="97"/>
        <v/>
      </c>
      <c r="K251" s="349"/>
      <c r="L251" s="322"/>
      <c r="M251" s="353" t="str">
        <f t="shared" si="80"/>
        <v/>
      </c>
      <c r="N251" s="298" t="str">
        <f t="shared" si="81"/>
        <v/>
      </c>
      <c r="O251" s="293"/>
      <c r="P251" s="279"/>
      <c r="Q251" s="279"/>
      <c r="R251" s="279"/>
      <c r="S251" s="299"/>
      <c r="T251" s="376" t="str">
        <f t="shared" si="98"/>
        <v/>
      </c>
      <c r="U251" s="372"/>
      <c r="V251" s="308" t="str">
        <f t="shared" si="82"/>
        <v/>
      </c>
      <c r="W251" s="280" t="str">
        <f t="shared" si="83"/>
        <v/>
      </c>
      <c r="X251" s="347" t="str">
        <f t="shared" si="100"/>
        <v/>
      </c>
      <c r="Y251" s="292"/>
      <c r="Z251" s="363" t="str">
        <f t="shared" si="84"/>
        <v/>
      </c>
      <c r="AA251" s="347" t="str">
        <f t="shared" si="85"/>
        <v/>
      </c>
      <c r="AC251" s="363" t="str">
        <f t="shared" si="86"/>
        <v/>
      </c>
      <c r="AD251" s="280" t="str">
        <f t="shared" si="87"/>
        <v/>
      </c>
      <c r="AE251" s="280" t="str">
        <f t="shared" si="88"/>
        <v/>
      </c>
      <c r="AF251" s="280" t="str">
        <f t="shared" si="89"/>
        <v/>
      </c>
      <c r="AG251" s="347" t="str">
        <f t="shared" si="90"/>
        <v/>
      </c>
      <c r="AH251" s="359"/>
      <c r="AI251" s="367" t="str">
        <f t="shared" si="91"/>
        <v/>
      </c>
      <c r="AJ251" s="368" t="str">
        <f t="shared" si="92"/>
        <v/>
      </c>
      <c r="AK251" s="361"/>
      <c r="AL251" s="363" t="str">
        <f t="shared" si="93"/>
        <v/>
      </c>
      <c r="AM251" s="280" t="str">
        <f t="shared" si="94"/>
        <v/>
      </c>
      <c r="AN251" s="347" t="str">
        <f t="shared" si="99"/>
        <v/>
      </c>
      <c r="AO251" s="359"/>
      <c r="AP251" s="363" t="str">
        <f t="shared" si="95"/>
        <v/>
      </c>
      <c r="AQ251" s="300" t="str">
        <f t="shared" si="96"/>
        <v/>
      </c>
      <c r="AR251" s="309"/>
    </row>
    <row r="252" spans="1:44" ht="12.75">
      <c r="A252" s="236"/>
      <c r="B252" s="278"/>
      <c r="C252" s="293"/>
      <c r="D252" s="293"/>
      <c r="E252" s="294"/>
      <c r="F252" s="294"/>
      <c r="G252" s="294"/>
      <c r="H252" s="295" t="str">
        <f t="shared" si="78"/>
        <v/>
      </c>
      <c r="I252" s="296" t="str">
        <f t="shared" si="79"/>
        <v/>
      </c>
      <c r="J252" s="297" t="str">
        <f t="shared" si="97"/>
        <v/>
      </c>
      <c r="K252" s="349"/>
      <c r="L252" s="322"/>
      <c r="M252" s="353" t="str">
        <f t="shared" si="80"/>
        <v/>
      </c>
      <c r="N252" s="298" t="str">
        <f t="shared" si="81"/>
        <v/>
      </c>
      <c r="O252" s="293"/>
      <c r="P252" s="279"/>
      <c r="Q252" s="279"/>
      <c r="R252" s="279"/>
      <c r="S252" s="299"/>
      <c r="T252" s="376" t="str">
        <f t="shared" si="98"/>
        <v/>
      </c>
      <c r="U252" s="372"/>
      <c r="V252" s="308" t="str">
        <f t="shared" si="82"/>
        <v/>
      </c>
      <c r="W252" s="280" t="str">
        <f t="shared" si="83"/>
        <v/>
      </c>
      <c r="X252" s="347" t="str">
        <f t="shared" si="100"/>
        <v/>
      </c>
      <c r="Y252" s="292"/>
      <c r="Z252" s="363" t="str">
        <f t="shared" si="84"/>
        <v/>
      </c>
      <c r="AA252" s="347" t="str">
        <f t="shared" si="85"/>
        <v/>
      </c>
      <c r="AC252" s="363" t="str">
        <f t="shared" si="86"/>
        <v/>
      </c>
      <c r="AD252" s="280" t="str">
        <f t="shared" si="87"/>
        <v/>
      </c>
      <c r="AE252" s="280" t="str">
        <f t="shared" si="88"/>
        <v/>
      </c>
      <c r="AF252" s="280" t="str">
        <f t="shared" si="89"/>
        <v/>
      </c>
      <c r="AG252" s="347" t="str">
        <f t="shared" si="90"/>
        <v/>
      </c>
      <c r="AH252" s="359"/>
      <c r="AI252" s="367" t="str">
        <f t="shared" si="91"/>
        <v/>
      </c>
      <c r="AJ252" s="368" t="str">
        <f t="shared" si="92"/>
        <v/>
      </c>
      <c r="AK252" s="361"/>
      <c r="AL252" s="363" t="str">
        <f t="shared" si="93"/>
        <v/>
      </c>
      <c r="AM252" s="280" t="str">
        <f t="shared" si="94"/>
        <v/>
      </c>
      <c r="AN252" s="347" t="str">
        <f t="shared" si="99"/>
        <v/>
      </c>
      <c r="AO252" s="359"/>
      <c r="AP252" s="363" t="str">
        <f t="shared" si="95"/>
        <v/>
      </c>
      <c r="AQ252" s="300" t="str">
        <f t="shared" si="96"/>
        <v/>
      </c>
      <c r="AR252" s="309"/>
    </row>
    <row r="253" spans="1:44" ht="12.75">
      <c r="A253" s="236"/>
      <c r="B253" s="278"/>
      <c r="C253" s="293"/>
      <c r="D253" s="293"/>
      <c r="E253" s="294"/>
      <c r="F253" s="294"/>
      <c r="G253" s="294"/>
      <c r="H253" s="295" t="str">
        <f t="shared" si="78"/>
        <v/>
      </c>
      <c r="I253" s="296" t="str">
        <f t="shared" si="79"/>
        <v/>
      </c>
      <c r="J253" s="297" t="str">
        <f t="shared" si="97"/>
        <v/>
      </c>
      <c r="K253" s="349"/>
      <c r="L253" s="322"/>
      <c r="M253" s="353" t="str">
        <f t="shared" si="80"/>
        <v/>
      </c>
      <c r="N253" s="298" t="str">
        <f t="shared" si="81"/>
        <v/>
      </c>
      <c r="O253" s="293"/>
      <c r="P253" s="279"/>
      <c r="Q253" s="279"/>
      <c r="R253" s="279"/>
      <c r="S253" s="299"/>
      <c r="T253" s="376" t="str">
        <f t="shared" si="98"/>
        <v/>
      </c>
      <c r="U253" s="372"/>
      <c r="V253" s="308" t="str">
        <f t="shared" si="82"/>
        <v/>
      </c>
      <c r="W253" s="280" t="str">
        <f t="shared" si="83"/>
        <v/>
      </c>
      <c r="X253" s="347" t="str">
        <f t="shared" si="100"/>
        <v/>
      </c>
      <c r="Y253" s="292"/>
      <c r="Z253" s="363" t="str">
        <f t="shared" si="84"/>
        <v/>
      </c>
      <c r="AA253" s="347" t="str">
        <f t="shared" si="85"/>
        <v/>
      </c>
      <c r="AC253" s="363" t="str">
        <f t="shared" si="86"/>
        <v/>
      </c>
      <c r="AD253" s="280" t="str">
        <f t="shared" si="87"/>
        <v/>
      </c>
      <c r="AE253" s="280" t="str">
        <f t="shared" si="88"/>
        <v/>
      </c>
      <c r="AF253" s="280" t="str">
        <f t="shared" si="89"/>
        <v/>
      </c>
      <c r="AG253" s="347" t="str">
        <f t="shared" si="90"/>
        <v/>
      </c>
      <c r="AH253" s="359"/>
      <c r="AI253" s="367" t="str">
        <f t="shared" si="91"/>
        <v/>
      </c>
      <c r="AJ253" s="368" t="str">
        <f t="shared" si="92"/>
        <v/>
      </c>
      <c r="AK253" s="361"/>
      <c r="AL253" s="363" t="str">
        <f t="shared" si="93"/>
        <v/>
      </c>
      <c r="AM253" s="280" t="str">
        <f t="shared" si="94"/>
        <v/>
      </c>
      <c r="AN253" s="347" t="str">
        <f t="shared" si="99"/>
        <v/>
      </c>
      <c r="AO253" s="359"/>
      <c r="AP253" s="363" t="str">
        <f t="shared" si="95"/>
        <v/>
      </c>
      <c r="AQ253" s="300" t="str">
        <f t="shared" si="96"/>
        <v/>
      </c>
      <c r="AR253" s="309"/>
    </row>
    <row r="254" spans="1:44" ht="12.75">
      <c r="A254" s="236"/>
      <c r="B254" s="278"/>
      <c r="C254" s="293"/>
      <c r="D254" s="293"/>
      <c r="E254" s="294"/>
      <c r="F254" s="294"/>
      <c r="G254" s="294"/>
      <c r="H254" s="295" t="str">
        <f t="shared" si="78"/>
        <v/>
      </c>
      <c r="I254" s="296" t="str">
        <f t="shared" si="79"/>
        <v/>
      </c>
      <c r="J254" s="297" t="str">
        <f t="shared" si="97"/>
        <v/>
      </c>
      <c r="K254" s="349"/>
      <c r="L254" s="322"/>
      <c r="M254" s="353" t="str">
        <f t="shared" si="80"/>
        <v/>
      </c>
      <c r="N254" s="298" t="str">
        <f t="shared" si="81"/>
        <v/>
      </c>
      <c r="O254" s="293"/>
      <c r="P254" s="279"/>
      <c r="Q254" s="279"/>
      <c r="R254" s="279"/>
      <c r="S254" s="299"/>
      <c r="T254" s="376" t="str">
        <f t="shared" si="98"/>
        <v/>
      </c>
      <c r="U254" s="372"/>
      <c r="V254" s="308" t="str">
        <f t="shared" si="82"/>
        <v/>
      </c>
      <c r="W254" s="280" t="str">
        <f t="shared" si="83"/>
        <v/>
      </c>
      <c r="X254" s="347" t="str">
        <f t="shared" si="100"/>
        <v/>
      </c>
      <c r="Y254" s="292"/>
      <c r="Z254" s="363" t="str">
        <f t="shared" si="84"/>
        <v/>
      </c>
      <c r="AA254" s="347" t="str">
        <f t="shared" si="85"/>
        <v/>
      </c>
      <c r="AC254" s="363" t="str">
        <f t="shared" si="86"/>
        <v/>
      </c>
      <c r="AD254" s="280" t="str">
        <f t="shared" si="87"/>
        <v/>
      </c>
      <c r="AE254" s="280" t="str">
        <f t="shared" si="88"/>
        <v/>
      </c>
      <c r="AF254" s="280" t="str">
        <f t="shared" si="89"/>
        <v/>
      </c>
      <c r="AG254" s="347" t="str">
        <f t="shared" si="90"/>
        <v/>
      </c>
      <c r="AH254" s="359"/>
      <c r="AI254" s="367" t="str">
        <f t="shared" si="91"/>
        <v/>
      </c>
      <c r="AJ254" s="368" t="str">
        <f t="shared" si="92"/>
        <v/>
      </c>
      <c r="AK254" s="361"/>
      <c r="AL254" s="363" t="str">
        <f t="shared" si="93"/>
        <v/>
      </c>
      <c r="AM254" s="280" t="str">
        <f t="shared" si="94"/>
        <v/>
      </c>
      <c r="AN254" s="347" t="str">
        <f t="shared" si="99"/>
        <v/>
      </c>
      <c r="AO254" s="359"/>
      <c r="AP254" s="363" t="str">
        <f t="shared" si="95"/>
        <v/>
      </c>
      <c r="AQ254" s="300" t="str">
        <f t="shared" si="96"/>
        <v/>
      </c>
      <c r="AR254" s="309"/>
    </row>
    <row r="255" spans="1:44" ht="12.75">
      <c r="A255" s="236"/>
      <c r="B255" s="278"/>
      <c r="C255" s="293"/>
      <c r="D255" s="293"/>
      <c r="E255" s="294"/>
      <c r="F255" s="294"/>
      <c r="G255" s="294"/>
      <c r="H255" s="295" t="str">
        <f t="shared" si="78"/>
        <v/>
      </c>
      <c r="I255" s="296" t="str">
        <f t="shared" si="79"/>
        <v/>
      </c>
      <c r="J255" s="297" t="str">
        <f t="shared" si="97"/>
        <v/>
      </c>
      <c r="K255" s="349"/>
      <c r="L255" s="322"/>
      <c r="M255" s="353" t="str">
        <f t="shared" si="80"/>
        <v/>
      </c>
      <c r="N255" s="298" t="str">
        <f t="shared" si="81"/>
        <v/>
      </c>
      <c r="O255" s="293"/>
      <c r="P255" s="279"/>
      <c r="Q255" s="279"/>
      <c r="R255" s="279"/>
      <c r="S255" s="299"/>
      <c r="T255" s="376" t="str">
        <f t="shared" si="98"/>
        <v/>
      </c>
      <c r="U255" s="372"/>
      <c r="V255" s="308" t="str">
        <f t="shared" si="82"/>
        <v/>
      </c>
      <c r="W255" s="280" t="str">
        <f t="shared" si="83"/>
        <v/>
      </c>
      <c r="X255" s="347" t="str">
        <f t="shared" si="100"/>
        <v/>
      </c>
      <c r="Y255" s="292"/>
      <c r="Z255" s="363" t="str">
        <f t="shared" si="84"/>
        <v/>
      </c>
      <c r="AA255" s="347" t="str">
        <f t="shared" si="85"/>
        <v/>
      </c>
      <c r="AC255" s="363" t="str">
        <f t="shared" si="86"/>
        <v/>
      </c>
      <c r="AD255" s="280" t="str">
        <f t="shared" si="87"/>
        <v/>
      </c>
      <c r="AE255" s="280" t="str">
        <f t="shared" si="88"/>
        <v/>
      </c>
      <c r="AF255" s="280" t="str">
        <f t="shared" si="89"/>
        <v/>
      </c>
      <c r="AG255" s="347" t="str">
        <f t="shared" si="90"/>
        <v/>
      </c>
      <c r="AH255" s="359"/>
      <c r="AI255" s="367" t="str">
        <f t="shared" si="91"/>
        <v/>
      </c>
      <c r="AJ255" s="368" t="str">
        <f t="shared" si="92"/>
        <v/>
      </c>
      <c r="AK255" s="361"/>
      <c r="AL255" s="363" t="str">
        <f t="shared" si="93"/>
        <v/>
      </c>
      <c r="AM255" s="280" t="str">
        <f t="shared" si="94"/>
        <v/>
      </c>
      <c r="AN255" s="347" t="str">
        <f t="shared" si="99"/>
        <v/>
      </c>
      <c r="AO255" s="359"/>
      <c r="AP255" s="363" t="str">
        <f t="shared" si="95"/>
        <v/>
      </c>
      <c r="AQ255" s="300" t="str">
        <f t="shared" si="96"/>
        <v/>
      </c>
      <c r="AR255" s="309"/>
    </row>
    <row r="256" spans="1:44" ht="12.75">
      <c r="A256" s="236"/>
      <c r="B256" s="278"/>
      <c r="C256" s="293"/>
      <c r="D256" s="293"/>
      <c r="E256" s="294"/>
      <c r="F256" s="294"/>
      <c r="G256" s="294"/>
      <c r="H256" s="295" t="str">
        <f t="shared" si="78"/>
        <v/>
      </c>
      <c r="I256" s="296" t="str">
        <f t="shared" si="79"/>
        <v/>
      </c>
      <c r="J256" s="297" t="str">
        <f t="shared" si="97"/>
        <v/>
      </c>
      <c r="K256" s="349"/>
      <c r="L256" s="322"/>
      <c r="M256" s="353" t="str">
        <f t="shared" si="80"/>
        <v/>
      </c>
      <c r="N256" s="298" t="str">
        <f t="shared" si="81"/>
        <v/>
      </c>
      <c r="O256" s="293"/>
      <c r="P256" s="279"/>
      <c r="Q256" s="279"/>
      <c r="R256" s="279"/>
      <c r="S256" s="299"/>
      <c r="T256" s="376" t="str">
        <f t="shared" si="98"/>
        <v/>
      </c>
      <c r="U256" s="372"/>
      <c r="V256" s="308" t="str">
        <f t="shared" si="82"/>
        <v/>
      </c>
      <c r="W256" s="280" t="str">
        <f t="shared" si="83"/>
        <v/>
      </c>
      <c r="X256" s="347" t="str">
        <f t="shared" si="100"/>
        <v/>
      </c>
      <c r="Y256" s="292"/>
      <c r="Z256" s="363" t="str">
        <f t="shared" si="84"/>
        <v/>
      </c>
      <c r="AA256" s="347" t="str">
        <f t="shared" si="85"/>
        <v/>
      </c>
      <c r="AC256" s="363" t="str">
        <f t="shared" si="86"/>
        <v/>
      </c>
      <c r="AD256" s="280" t="str">
        <f t="shared" si="87"/>
        <v/>
      </c>
      <c r="AE256" s="280" t="str">
        <f t="shared" si="88"/>
        <v/>
      </c>
      <c r="AF256" s="280" t="str">
        <f t="shared" si="89"/>
        <v/>
      </c>
      <c r="AG256" s="347" t="str">
        <f t="shared" si="90"/>
        <v/>
      </c>
      <c r="AH256" s="359"/>
      <c r="AI256" s="367" t="str">
        <f t="shared" si="91"/>
        <v/>
      </c>
      <c r="AJ256" s="368" t="str">
        <f t="shared" si="92"/>
        <v/>
      </c>
      <c r="AK256" s="361"/>
      <c r="AL256" s="363" t="str">
        <f t="shared" si="93"/>
        <v/>
      </c>
      <c r="AM256" s="280" t="str">
        <f t="shared" si="94"/>
        <v/>
      </c>
      <c r="AN256" s="347" t="str">
        <f t="shared" si="99"/>
        <v/>
      </c>
      <c r="AO256" s="359"/>
      <c r="AP256" s="363" t="str">
        <f t="shared" si="95"/>
        <v/>
      </c>
      <c r="AQ256" s="300" t="str">
        <f t="shared" si="96"/>
        <v/>
      </c>
      <c r="AR256" s="309"/>
    </row>
    <row r="257" spans="1:44" ht="12.75">
      <c r="A257" s="236"/>
      <c r="B257" s="278"/>
      <c r="C257" s="293"/>
      <c r="D257" s="293"/>
      <c r="E257" s="294"/>
      <c r="F257" s="294"/>
      <c r="G257" s="294"/>
      <c r="H257" s="295" t="str">
        <f t="shared" si="78"/>
        <v/>
      </c>
      <c r="I257" s="296" t="str">
        <f t="shared" si="79"/>
        <v/>
      </c>
      <c r="J257" s="297" t="str">
        <f t="shared" si="97"/>
        <v/>
      </c>
      <c r="K257" s="349"/>
      <c r="L257" s="322"/>
      <c r="M257" s="353" t="str">
        <f t="shared" si="80"/>
        <v/>
      </c>
      <c r="N257" s="298" t="str">
        <f t="shared" si="81"/>
        <v/>
      </c>
      <c r="O257" s="293"/>
      <c r="P257" s="279"/>
      <c r="Q257" s="279"/>
      <c r="R257" s="279"/>
      <c r="S257" s="299"/>
      <c r="T257" s="376" t="str">
        <f t="shared" si="98"/>
        <v/>
      </c>
      <c r="U257" s="372"/>
      <c r="V257" s="308" t="str">
        <f t="shared" si="82"/>
        <v/>
      </c>
      <c r="W257" s="280" t="str">
        <f t="shared" si="83"/>
        <v/>
      </c>
      <c r="X257" s="347" t="str">
        <f t="shared" si="100"/>
        <v/>
      </c>
      <c r="Y257" s="292"/>
      <c r="Z257" s="363" t="str">
        <f t="shared" si="84"/>
        <v/>
      </c>
      <c r="AA257" s="347" t="str">
        <f t="shared" si="85"/>
        <v/>
      </c>
      <c r="AC257" s="363" t="str">
        <f t="shared" si="86"/>
        <v/>
      </c>
      <c r="AD257" s="280" t="str">
        <f t="shared" si="87"/>
        <v/>
      </c>
      <c r="AE257" s="280" t="str">
        <f t="shared" si="88"/>
        <v/>
      </c>
      <c r="AF257" s="280" t="str">
        <f t="shared" si="89"/>
        <v/>
      </c>
      <c r="AG257" s="347" t="str">
        <f t="shared" si="90"/>
        <v/>
      </c>
      <c r="AH257" s="359"/>
      <c r="AI257" s="367" t="str">
        <f t="shared" si="91"/>
        <v/>
      </c>
      <c r="AJ257" s="368" t="str">
        <f t="shared" si="92"/>
        <v/>
      </c>
      <c r="AK257" s="361"/>
      <c r="AL257" s="363" t="str">
        <f t="shared" si="93"/>
        <v/>
      </c>
      <c r="AM257" s="280" t="str">
        <f t="shared" si="94"/>
        <v/>
      </c>
      <c r="AN257" s="347" t="str">
        <f t="shared" si="99"/>
        <v/>
      </c>
      <c r="AO257" s="359"/>
      <c r="AP257" s="363" t="str">
        <f t="shared" si="95"/>
        <v/>
      </c>
      <c r="AQ257" s="300" t="str">
        <f t="shared" si="96"/>
        <v/>
      </c>
      <c r="AR257" s="309"/>
    </row>
    <row r="258" spans="1:44" ht="12.75">
      <c r="A258" s="236"/>
      <c r="B258" s="278"/>
      <c r="C258" s="293"/>
      <c r="D258" s="293"/>
      <c r="E258" s="294"/>
      <c r="F258" s="294"/>
      <c r="G258" s="294"/>
      <c r="H258" s="295" t="str">
        <f t="shared" si="78"/>
        <v/>
      </c>
      <c r="I258" s="296" t="str">
        <f t="shared" si="79"/>
        <v/>
      </c>
      <c r="J258" s="297" t="str">
        <f t="shared" si="97"/>
        <v/>
      </c>
      <c r="K258" s="349"/>
      <c r="L258" s="322"/>
      <c r="M258" s="353" t="str">
        <f t="shared" si="80"/>
        <v/>
      </c>
      <c r="N258" s="298" t="str">
        <f t="shared" si="81"/>
        <v/>
      </c>
      <c r="O258" s="293"/>
      <c r="P258" s="279"/>
      <c r="Q258" s="279"/>
      <c r="R258" s="279"/>
      <c r="S258" s="299"/>
      <c r="T258" s="376" t="str">
        <f t="shared" si="98"/>
        <v/>
      </c>
      <c r="U258" s="372"/>
      <c r="V258" s="308" t="str">
        <f t="shared" si="82"/>
        <v/>
      </c>
      <c r="W258" s="280" t="str">
        <f t="shared" si="83"/>
        <v/>
      </c>
      <c r="X258" s="347" t="str">
        <f t="shared" si="100"/>
        <v/>
      </c>
      <c r="Y258" s="292"/>
      <c r="Z258" s="363" t="str">
        <f t="shared" si="84"/>
        <v/>
      </c>
      <c r="AA258" s="347" t="str">
        <f t="shared" si="85"/>
        <v/>
      </c>
      <c r="AC258" s="363" t="str">
        <f t="shared" si="86"/>
        <v/>
      </c>
      <c r="AD258" s="280" t="str">
        <f t="shared" si="87"/>
        <v/>
      </c>
      <c r="AE258" s="280" t="str">
        <f t="shared" si="88"/>
        <v/>
      </c>
      <c r="AF258" s="280" t="str">
        <f t="shared" si="89"/>
        <v/>
      </c>
      <c r="AG258" s="347" t="str">
        <f t="shared" si="90"/>
        <v/>
      </c>
      <c r="AH258" s="359"/>
      <c r="AI258" s="367" t="str">
        <f t="shared" si="91"/>
        <v/>
      </c>
      <c r="AJ258" s="368" t="str">
        <f t="shared" si="92"/>
        <v/>
      </c>
      <c r="AK258" s="361"/>
      <c r="AL258" s="363" t="str">
        <f t="shared" si="93"/>
        <v/>
      </c>
      <c r="AM258" s="280" t="str">
        <f t="shared" si="94"/>
        <v/>
      </c>
      <c r="AN258" s="347" t="str">
        <f t="shared" si="99"/>
        <v/>
      </c>
      <c r="AO258" s="359"/>
      <c r="AP258" s="363" t="str">
        <f t="shared" si="95"/>
        <v/>
      </c>
      <c r="AQ258" s="300" t="str">
        <f t="shared" si="96"/>
        <v/>
      </c>
      <c r="AR258" s="309"/>
    </row>
    <row r="259" spans="1:44" ht="12.75">
      <c r="A259" s="236"/>
      <c r="B259" s="278"/>
      <c r="C259" s="293"/>
      <c r="D259" s="293"/>
      <c r="E259" s="294"/>
      <c r="F259" s="294"/>
      <c r="G259" s="294"/>
      <c r="H259" s="295" t="str">
        <f t="shared" si="78"/>
        <v/>
      </c>
      <c r="I259" s="296" t="str">
        <f t="shared" si="79"/>
        <v/>
      </c>
      <c r="J259" s="297" t="str">
        <f t="shared" si="97"/>
        <v/>
      </c>
      <c r="K259" s="349"/>
      <c r="L259" s="322"/>
      <c r="M259" s="353" t="str">
        <f t="shared" si="80"/>
        <v/>
      </c>
      <c r="N259" s="298" t="str">
        <f t="shared" si="81"/>
        <v/>
      </c>
      <c r="O259" s="293"/>
      <c r="P259" s="279"/>
      <c r="Q259" s="279"/>
      <c r="R259" s="279"/>
      <c r="S259" s="299"/>
      <c r="T259" s="376" t="str">
        <f t="shared" si="98"/>
        <v/>
      </c>
      <c r="U259" s="372"/>
      <c r="V259" s="308" t="str">
        <f t="shared" si="82"/>
        <v/>
      </c>
      <c r="W259" s="280" t="str">
        <f t="shared" si="83"/>
        <v/>
      </c>
      <c r="X259" s="347" t="str">
        <f t="shared" si="100"/>
        <v/>
      </c>
      <c r="Y259" s="292"/>
      <c r="Z259" s="363" t="str">
        <f t="shared" si="84"/>
        <v/>
      </c>
      <c r="AA259" s="347" t="str">
        <f t="shared" si="85"/>
        <v/>
      </c>
      <c r="AC259" s="363" t="str">
        <f t="shared" si="86"/>
        <v/>
      </c>
      <c r="AD259" s="280" t="str">
        <f t="shared" si="87"/>
        <v/>
      </c>
      <c r="AE259" s="280" t="str">
        <f t="shared" si="88"/>
        <v/>
      </c>
      <c r="AF259" s="280" t="str">
        <f t="shared" si="89"/>
        <v/>
      </c>
      <c r="AG259" s="347" t="str">
        <f t="shared" si="90"/>
        <v/>
      </c>
      <c r="AH259" s="359"/>
      <c r="AI259" s="367" t="str">
        <f t="shared" si="91"/>
        <v/>
      </c>
      <c r="AJ259" s="368" t="str">
        <f t="shared" si="92"/>
        <v/>
      </c>
      <c r="AK259" s="361"/>
      <c r="AL259" s="363" t="str">
        <f t="shared" si="93"/>
        <v/>
      </c>
      <c r="AM259" s="280" t="str">
        <f t="shared" si="94"/>
        <v/>
      </c>
      <c r="AN259" s="347" t="str">
        <f t="shared" si="99"/>
        <v/>
      </c>
      <c r="AO259" s="359"/>
      <c r="AP259" s="363" t="str">
        <f t="shared" si="95"/>
        <v/>
      </c>
      <c r="AQ259" s="300" t="str">
        <f t="shared" si="96"/>
        <v/>
      </c>
      <c r="AR259" s="309"/>
    </row>
    <row r="260" spans="1:44" ht="12.75">
      <c r="A260" s="236"/>
      <c r="B260" s="278"/>
      <c r="C260" s="293"/>
      <c r="D260" s="293"/>
      <c r="E260" s="294"/>
      <c r="F260" s="294"/>
      <c r="G260" s="294"/>
      <c r="H260" s="295" t="str">
        <f t="shared" si="78"/>
        <v/>
      </c>
      <c r="I260" s="296" t="str">
        <f t="shared" si="79"/>
        <v/>
      </c>
      <c r="J260" s="297" t="str">
        <f t="shared" si="97"/>
        <v/>
      </c>
      <c r="K260" s="349"/>
      <c r="L260" s="322"/>
      <c r="M260" s="353" t="str">
        <f t="shared" si="80"/>
        <v/>
      </c>
      <c r="N260" s="298" t="str">
        <f t="shared" si="81"/>
        <v/>
      </c>
      <c r="O260" s="293"/>
      <c r="P260" s="279"/>
      <c r="Q260" s="279"/>
      <c r="R260" s="279"/>
      <c r="S260" s="299"/>
      <c r="T260" s="376" t="str">
        <f t="shared" si="98"/>
        <v/>
      </c>
      <c r="U260" s="372"/>
      <c r="V260" s="308" t="str">
        <f t="shared" si="82"/>
        <v/>
      </c>
      <c r="W260" s="280" t="str">
        <f t="shared" si="83"/>
        <v/>
      </c>
      <c r="X260" s="347" t="str">
        <f t="shared" si="100"/>
        <v/>
      </c>
      <c r="Y260" s="292"/>
      <c r="Z260" s="363" t="str">
        <f t="shared" si="84"/>
        <v/>
      </c>
      <c r="AA260" s="347" t="str">
        <f t="shared" si="85"/>
        <v/>
      </c>
      <c r="AC260" s="363" t="str">
        <f t="shared" si="86"/>
        <v/>
      </c>
      <c r="AD260" s="280" t="str">
        <f t="shared" si="87"/>
        <v/>
      </c>
      <c r="AE260" s="280" t="str">
        <f t="shared" si="88"/>
        <v/>
      </c>
      <c r="AF260" s="280" t="str">
        <f t="shared" si="89"/>
        <v/>
      </c>
      <c r="AG260" s="347" t="str">
        <f t="shared" si="90"/>
        <v/>
      </c>
      <c r="AH260" s="359"/>
      <c r="AI260" s="367" t="str">
        <f t="shared" si="91"/>
        <v/>
      </c>
      <c r="AJ260" s="368" t="str">
        <f t="shared" si="92"/>
        <v/>
      </c>
      <c r="AK260" s="361"/>
      <c r="AL260" s="363" t="str">
        <f t="shared" si="93"/>
        <v/>
      </c>
      <c r="AM260" s="280" t="str">
        <f t="shared" si="94"/>
        <v/>
      </c>
      <c r="AN260" s="347" t="str">
        <f t="shared" si="99"/>
        <v/>
      </c>
      <c r="AO260" s="359"/>
      <c r="AP260" s="363" t="str">
        <f t="shared" si="95"/>
        <v/>
      </c>
      <c r="AQ260" s="300" t="str">
        <f t="shared" si="96"/>
        <v/>
      </c>
      <c r="AR260" s="309"/>
    </row>
    <row r="261" spans="1:44" ht="12.75">
      <c r="A261" s="236"/>
      <c r="B261" s="278"/>
      <c r="C261" s="293"/>
      <c r="D261" s="293"/>
      <c r="E261" s="294"/>
      <c r="F261" s="294"/>
      <c r="G261" s="294"/>
      <c r="H261" s="295" t="str">
        <f t="shared" si="78"/>
        <v/>
      </c>
      <c r="I261" s="296" t="str">
        <f t="shared" si="79"/>
        <v/>
      </c>
      <c r="J261" s="297" t="str">
        <f t="shared" si="97"/>
        <v/>
      </c>
      <c r="K261" s="349"/>
      <c r="L261" s="322"/>
      <c r="M261" s="353" t="str">
        <f t="shared" si="80"/>
        <v/>
      </c>
      <c r="N261" s="298" t="str">
        <f t="shared" si="81"/>
        <v/>
      </c>
      <c r="O261" s="293"/>
      <c r="P261" s="279"/>
      <c r="Q261" s="279"/>
      <c r="R261" s="279"/>
      <c r="S261" s="299"/>
      <c r="T261" s="376" t="str">
        <f t="shared" si="98"/>
        <v/>
      </c>
      <c r="U261" s="372"/>
      <c r="V261" s="308" t="str">
        <f t="shared" si="82"/>
        <v/>
      </c>
      <c r="W261" s="280" t="str">
        <f t="shared" si="83"/>
        <v/>
      </c>
      <c r="X261" s="347" t="str">
        <f t="shared" si="100"/>
        <v/>
      </c>
      <c r="Y261" s="292"/>
      <c r="Z261" s="363" t="str">
        <f t="shared" si="84"/>
        <v/>
      </c>
      <c r="AA261" s="347" t="str">
        <f t="shared" si="85"/>
        <v/>
      </c>
      <c r="AC261" s="363" t="str">
        <f t="shared" si="86"/>
        <v/>
      </c>
      <c r="AD261" s="280" t="str">
        <f t="shared" si="87"/>
        <v/>
      </c>
      <c r="AE261" s="280" t="str">
        <f t="shared" si="88"/>
        <v/>
      </c>
      <c r="AF261" s="280" t="str">
        <f t="shared" si="89"/>
        <v/>
      </c>
      <c r="AG261" s="347" t="str">
        <f t="shared" si="90"/>
        <v/>
      </c>
      <c r="AH261" s="359"/>
      <c r="AI261" s="367" t="str">
        <f t="shared" si="91"/>
        <v/>
      </c>
      <c r="AJ261" s="368" t="str">
        <f t="shared" si="92"/>
        <v/>
      </c>
      <c r="AK261" s="361"/>
      <c r="AL261" s="363" t="str">
        <f t="shared" si="93"/>
        <v/>
      </c>
      <c r="AM261" s="280" t="str">
        <f t="shared" si="94"/>
        <v/>
      </c>
      <c r="AN261" s="347" t="str">
        <f t="shared" si="99"/>
        <v/>
      </c>
      <c r="AO261" s="359"/>
      <c r="AP261" s="363" t="str">
        <f t="shared" si="95"/>
        <v/>
      </c>
      <c r="AQ261" s="300" t="str">
        <f t="shared" si="96"/>
        <v/>
      </c>
      <c r="AR261" s="309"/>
    </row>
    <row r="262" spans="1:44" ht="12.75">
      <c r="A262" s="236"/>
      <c r="B262" s="278"/>
      <c r="C262" s="293"/>
      <c r="D262" s="293"/>
      <c r="E262" s="294"/>
      <c r="F262" s="294"/>
      <c r="G262" s="294"/>
      <c r="H262" s="295" t="str">
        <f t="shared" si="78"/>
        <v/>
      </c>
      <c r="I262" s="296" t="str">
        <f t="shared" si="79"/>
        <v/>
      </c>
      <c r="J262" s="297" t="str">
        <f t="shared" si="97"/>
        <v/>
      </c>
      <c r="K262" s="349"/>
      <c r="L262" s="322"/>
      <c r="M262" s="353" t="str">
        <f t="shared" si="80"/>
        <v/>
      </c>
      <c r="N262" s="298" t="str">
        <f t="shared" si="81"/>
        <v/>
      </c>
      <c r="O262" s="293"/>
      <c r="P262" s="279"/>
      <c r="Q262" s="279"/>
      <c r="R262" s="279"/>
      <c r="S262" s="299"/>
      <c r="T262" s="376" t="str">
        <f t="shared" si="98"/>
        <v/>
      </c>
      <c r="U262" s="372"/>
      <c r="V262" s="308" t="str">
        <f t="shared" si="82"/>
        <v/>
      </c>
      <c r="W262" s="280" t="str">
        <f t="shared" si="83"/>
        <v/>
      </c>
      <c r="X262" s="347" t="str">
        <f t="shared" si="100"/>
        <v/>
      </c>
      <c r="Y262" s="292"/>
      <c r="Z262" s="363" t="str">
        <f t="shared" si="84"/>
        <v/>
      </c>
      <c r="AA262" s="347" t="str">
        <f t="shared" si="85"/>
        <v/>
      </c>
      <c r="AC262" s="363" t="str">
        <f t="shared" si="86"/>
        <v/>
      </c>
      <c r="AD262" s="280" t="str">
        <f t="shared" si="87"/>
        <v/>
      </c>
      <c r="AE262" s="280" t="str">
        <f t="shared" si="88"/>
        <v/>
      </c>
      <c r="AF262" s="280" t="str">
        <f t="shared" si="89"/>
        <v/>
      </c>
      <c r="AG262" s="347" t="str">
        <f t="shared" si="90"/>
        <v/>
      </c>
      <c r="AH262" s="359"/>
      <c r="AI262" s="367" t="str">
        <f t="shared" si="91"/>
        <v/>
      </c>
      <c r="AJ262" s="368" t="str">
        <f t="shared" si="92"/>
        <v/>
      </c>
      <c r="AK262" s="361"/>
      <c r="AL262" s="363" t="str">
        <f t="shared" si="93"/>
        <v/>
      </c>
      <c r="AM262" s="280" t="str">
        <f t="shared" si="94"/>
        <v/>
      </c>
      <c r="AN262" s="347" t="str">
        <f t="shared" si="99"/>
        <v/>
      </c>
      <c r="AO262" s="359"/>
      <c r="AP262" s="363" t="str">
        <f t="shared" si="95"/>
        <v/>
      </c>
      <c r="AQ262" s="300" t="str">
        <f t="shared" si="96"/>
        <v/>
      </c>
      <c r="AR262" s="309"/>
    </row>
    <row r="263" spans="1:44" ht="12.75">
      <c r="A263" s="236"/>
      <c r="B263" s="278"/>
      <c r="C263" s="293"/>
      <c r="D263" s="293"/>
      <c r="E263" s="294"/>
      <c r="F263" s="294"/>
      <c r="G263" s="294"/>
      <c r="H263" s="295" t="str">
        <f t="shared" si="78"/>
        <v/>
      </c>
      <c r="I263" s="296" t="str">
        <f t="shared" si="79"/>
        <v/>
      </c>
      <c r="J263" s="297" t="str">
        <f t="shared" si="97"/>
        <v/>
      </c>
      <c r="K263" s="349"/>
      <c r="L263" s="322"/>
      <c r="M263" s="353" t="str">
        <f t="shared" si="80"/>
        <v/>
      </c>
      <c r="N263" s="298" t="str">
        <f t="shared" si="81"/>
        <v/>
      </c>
      <c r="O263" s="293"/>
      <c r="P263" s="279"/>
      <c r="Q263" s="279"/>
      <c r="R263" s="279"/>
      <c r="S263" s="299"/>
      <c r="T263" s="376" t="str">
        <f t="shared" si="98"/>
        <v/>
      </c>
      <c r="U263" s="372"/>
      <c r="V263" s="308" t="str">
        <f t="shared" si="82"/>
        <v/>
      </c>
      <c r="W263" s="280" t="str">
        <f t="shared" si="83"/>
        <v/>
      </c>
      <c r="X263" s="347" t="str">
        <f t="shared" si="100"/>
        <v/>
      </c>
      <c r="Y263" s="292"/>
      <c r="Z263" s="363" t="str">
        <f t="shared" si="84"/>
        <v/>
      </c>
      <c r="AA263" s="347" t="str">
        <f t="shared" si="85"/>
        <v/>
      </c>
      <c r="AC263" s="363" t="str">
        <f t="shared" si="86"/>
        <v/>
      </c>
      <c r="AD263" s="280" t="str">
        <f t="shared" si="87"/>
        <v/>
      </c>
      <c r="AE263" s="280" t="str">
        <f t="shared" si="88"/>
        <v/>
      </c>
      <c r="AF263" s="280" t="str">
        <f t="shared" si="89"/>
        <v/>
      </c>
      <c r="AG263" s="347" t="str">
        <f t="shared" si="90"/>
        <v/>
      </c>
      <c r="AH263" s="359"/>
      <c r="AI263" s="367" t="str">
        <f t="shared" si="91"/>
        <v/>
      </c>
      <c r="AJ263" s="368" t="str">
        <f t="shared" si="92"/>
        <v/>
      </c>
      <c r="AK263" s="361"/>
      <c r="AL263" s="363" t="str">
        <f t="shared" si="93"/>
        <v/>
      </c>
      <c r="AM263" s="280" t="str">
        <f t="shared" si="94"/>
        <v/>
      </c>
      <c r="AN263" s="347" t="str">
        <f t="shared" si="99"/>
        <v/>
      </c>
      <c r="AO263" s="359"/>
      <c r="AP263" s="363" t="str">
        <f t="shared" si="95"/>
        <v/>
      </c>
      <c r="AQ263" s="300" t="str">
        <f t="shared" si="96"/>
        <v/>
      </c>
      <c r="AR263" s="309"/>
    </row>
    <row r="264" spans="1:44" ht="12.75">
      <c r="A264" s="236"/>
      <c r="B264" s="278"/>
      <c r="C264" s="293"/>
      <c r="D264" s="293"/>
      <c r="E264" s="294"/>
      <c r="F264" s="294"/>
      <c r="G264" s="294"/>
      <c r="H264" s="295" t="str">
        <f t="shared" si="78"/>
        <v/>
      </c>
      <c r="I264" s="296" t="str">
        <f t="shared" si="79"/>
        <v/>
      </c>
      <c r="J264" s="297" t="str">
        <f t="shared" si="97"/>
        <v/>
      </c>
      <c r="K264" s="349"/>
      <c r="L264" s="322"/>
      <c r="M264" s="353" t="str">
        <f t="shared" si="80"/>
        <v/>
      </c>
      <c r="N264" s="298" t="str">
        <f t="shared" si="81"/>
        <v/>
      </c>
      <c r="O264" s="293"/>
      <c r="P264" s="279"/>
      <c r="Q264" s="279"/>
      <c r="R264" s="279"/>
      <c r="S264" s="299"/>
      <c r="T264" s="376" t="str">
        <f t="shared" si="98"/>
        <v/>
      </c>
      <c r="U264" s="372"/>
      <c r="V264" s="308" t="str">
        <f t="shared" si="82"/>
        <v/>
      </c>
      <c r="W264" s="280" t="str">
        <f t="shared" si="83"/>
        <v/>
      </c>
      <c r="X264" s="347" t="str">
        <f t="shared" si="100"/>
        <v/>
      </c>
      <c r="Y264" s="292"/>
      <c r="Z264" s="363" t="str">
        <f t="shared" si="84"/>
        <v/>
      </c>
      <c r="AA264" s="347" t="str">
        <f t="shared" si="85"/>
        <v/>
      </c>
      <c r="AC264" s="363" t="str">
        <f t="shared" si="86"/>
        <v/>
      </c>
      <c r="AD264" s="280" t="str">
        <f t="shared" si="87"/>
        <v/>
      </c>
      <c r="AE264" s="280" t="str">
        <f t="shared" si="88"/>
        <v/>
      </c>
      <c r="AF264" s="280" t="str">
        <f t="shared" si="89"/>
        <v/>
      </c>
      <c r="AG264" s="347" t="str">
        <f t="shared" si="90"/>
        <v/>
      </c>
      <c r="AH264" s="359"/>
      <c r="AI264" s="367" t="str">
        <f t="shared" si="91"/>
        <v/>
      </c>
      <c r="AJ264" s="368" t="str">
        <f t="shared" si="92"/>
        <v/>
      </c>
      <c r="AK264" s="361"/>
      <c r="AL264" s="363" t="str">
        <f t="shared" si="93"/>
        <v/>
      </c>
      <c r="AM264" s="280" t="str">
        <f t="shared" si="94"/>
        <v/>
      </c>
      <c r="AN264" s="347" t="str">
        <f t="shared" si="99"/>
        <v/>
      </c>
      <c r="AO264" s="359"/>
      <c r="AP264" s="363" t="str">
        <f t="shared" si="95"/>
        <v/>
      </c>
      <c r="AQ264" s="300" t="str">
        <f t="shared" si="96"/>
        <v/>
      </c>
      <c r="AR264" s="309"/>
    </row>
    <row r="265" spans="1:44" ht="12.75">
      <c r="A265" s="236"/>
      <c r="B265" s="278"/>
      <c r="C265" s="293"/>
      <c r="D265" s="293"/>
      <c r="E265" s="294"/>
      <c r="F265" s="294"/>
      <c r="G265" s="294"/>
      <c r="H265" s="295" t="str">
        <f t="shared" si="78"/>
        <v/>
      </c>
      <c r="I265" s="296" t="str">
        <f t="shared" si="79"/>
        <v/>
      </c>
      <c r="J265" s="297" t="str">
        <f t="shared" si="97"/>
        <v/>
      </c>
      <c r="K265" s="349"/>
      <c r="L265" s="322"/>
      <c r="M265" s="353" t="str">
        <f t="shared" si="80"/>
        <v/>
      </c>
      <c r="N265" s="298" t="str">
        <f t="shared" si="81"/>
        <v/>
      </c>
      <c r="O265" s="293"/>
      <c r="P265" s="279"/>
      <c r="Q265" s="279"/>
      <c r="R265" s="279"/>
      <c r="S265" s="299"/>
      <c r="T265" s="376" t="str">
        <f t="shared" si="98"/>
        <v/>
      </c>
      <c r="U265" s="372"/>
      <c r="V265" s="308" t="str">
        <f t="shared" si="82"/>
        <v/>
      </c>
      <c r="W265" s="280" t="str">
        <f t="shared" si="83"/>
        <v/>
      </c>
      <c r="X265" s="347" t="str">
        <f t="shared" si="100"/>
        <v/>
      </c>
      <c r="Y265" s="292"/>
      <c r="Z265" s="363" t="str">
        <f t="shared" si="84"/>
        <v/>
      </c>
      <c r="AA265" s="347" t="str">
        <f t="shared" si="85"/>
        <v/>
      </c>
      <c r="AC265" s="363" t="str">
        <f t="shared" si="86"/>
        <v/>
      </c>
      <c r="AD265" s="280" t="str">
        <f t="shared" si="87"/>
        <v/>
      </c>
      <c r="AE265" s="280" t="str">
        <f t="shared" si="88"/>
        <v/>
      </c>
      <c r="AF265" s="280" t="str">
        <f t="shared" si="89"/>
        <v/>
      </c>
      <c r="AG265" s="347" t="str">
        <f t="shared" si="90"/>
        <v/>
      </c>
      <c r="AH265" s="359"/>
      <c r="AI265" s="367" t="str">
        <f t="shared" si="91"/>
        <v/>
      </c>
      <c r="AJ265" s="368" t="str">
        <f t="shared" si="92"/>
        <v/>
      </c>
      <c r="AK265" s="361"/>
      <c r="AL265" s="363" t="str">
        <f t="shared" si="93"/>
        <v/>
      </c>
      <c r="AM265" s="280" t="str">
        <f t="shared" si="94"/>
        <v/>
      </c>
      <c r="AN265" s="347" t="str">
        <f t="shared" si="99"/>
        <v/>
      </c>
      <c r="AO265" s="359"/>
      <c r="AP265" s="363" t="str">
        <f t="shared" si="95"/>
        <v/>
      </c>
      <c r="AQ265" s="300" t="str">
        <f t="shared" si="96"/>
        <v/>
      </c>
      <c r="AR265" s="309"/>
    </row>
    <row r="266" spans="1:44" ht="12.75">
      <c r="A266" s="236"/>
      <c r="B266" s="278"/>
      <c r="C266" s="293"/>
      <c r="D266" s="293"/>
      <c r="E266" s="294"/>
      <c r="F266" s="294"/>
      <c r="G266" s="294"/>
      <c r="H266" s="295" t="str">
        <f t="shared" si="78"/>
        <v/>
      </c>
      <c r="I266" s="296" t="str">
        <f t="shared" si="79"/>
        <v/>
      </c>
      <c r="J266" s="297" t="str">
        <f t="shared" si="97"/>
        <v/>
      </c>
      <c r="K266" s="349"/>
      <c r="L266" s="322"/>
      <c r="M266" s="353" t="str">
        <f t="shared" si="80"/>
        <v/>
      </c>
      <c r="N266" s="298" t="str">
        <f t="shared" si="81"/>
        <v/>
      </c>
      <c r="O266" s="293"/>
      <c r="P266" s="279"/>
      <c r="Q266" s="279"/>
      <c r="R266" s="279"/>
      <c r="S266" s="299"/>
      <c r="T266" s="376" t="str">
        <f t="shared" si="98"/>
        <v/>
      </c>
      <c r="U266" s="372"/>
      <c r="V266" s="308" t="str">
        <f t="shared" si="82"/>
        <v/>
      </c>
      <c r="W266" s="280" t="str">
        <f t="shared" si="83"/>
        <v/>
      </c>
      <c r="X266" s="347" t="str">
        <f t="shared" si="100"/>
        <v/>
      </c>
      <c r="Y266" s="292"/>
      <c r="Z266" s="363" t="str">
        <f t="shared" si="84"/>
        <v/>
      </c>
      <c r="AA266" s="347" t="str">
        <f t="shared" si="85"/>
        <v/>
      </c>
      <c r="AC266" s="363" t="str">
        <f t="shared" si="86"/>
        <v/>
      </c>
      <c r="AD266" s="280" t="str">
        <f t="shared" si="87"/>
        <v/>
      </c>
      <c r="AE266" s="280" t="str">
        <f t="shared" si="88"/>
        <v/>
      </c>
      <c r="AF266" s="280" t="str">
        <f t="shared" si="89"/>
        <v/>
      </c>
      <c r="AG266" s="347" t="str">
        <f t="shared" si="90"/>
        <v/>
      </c>
      <c r="AH266" s="359"/>
      <c r="AI266" s="367" t="str">
        <f t="shared" si="91"/>
        <v/>
      </c>
      <c r="AJ266" s="368" t="str">
        <f t="shared" si="92"/>
        <v/>
      </c>
      <c r="AK266" s="361"/>
      <c r="AL266" s="363" t="str">
        <f t="shared" si="93"/>
        <v/>
      </c>
      <c r="AM266" s="280" t="str">
        <f t="shared" si="94"/>
        <v/>
      </c>
      <c r="AN266" s="347" t="str">
        <f t="shared" si="99"/>
        <v/>
      </c>
      <c r="AO266" s="359"/>
      <c r="AP266" s="363" t="str">
        <f t="shared" si="95"/>
        <v/>
      </c>
      <c r="AQ266" s="300" t="str">
        <f t="shared" si="96"/>
        <v/>
      </c>
      <c r="AR266" s="309"/>
    </row>
    <row r="267" spans="1:44" ht="12.75">
      <c r="A267" s="236"/>
      <c r="B267" s="278"/>
      <c r="C267" s="293"/>
      <c r="D267" s="293"/>
      <c r="E267" s="294"/>
      <c r="F267" s="294"/>
      <c r="G267" s="294"/>
      <c r="H267" s="295" t="str">
        <f aca="true" t="shared" si="101" ref="H267:H330">IF(F267="","",IF(E267&gt;1,ABS(E267-F267),""))</f>
        <v/>
      </c>
      <c r="I267" s="296" t="str">
        <f aca="true" t="shared" si="102" ref="I267:I330">IF(B267&gt;0,I266+W267,"")</f>
        <v/>
      </c>
      <c r="J267" s="297" t="str">
        <f t="shared" si="97"/>
        <v/>
      </c>
      <c r="K267" s="349"/>
      <c r="L267" s="322"/>
      <c r="M267" s="353" t="str">
        <f aca="true" t="shared" si="103" ref="M267:M330">IF(B267&gt;0,J267/Z267,"")</f>
        <v/>
      </c>
      <c r="N267" s="298" t="str">
        <f aca="true" t="shared" si="104" ref="N267:N330">IF(B267&gt;0,(L267*M267),"")</f>
        <v/>
      </c>
      <c r="O267" s="293"/>
      <c r="P267" s="279"/>
      <c r="Q267" s="279"/>
      <c r="R267" s="279"/>
      <c r="S267" s="299"/>
      <c r="T267" s="376" t="str">
        <f t="shared" si="98"/>
        <v/>
      </c>
      <c r="U267" s="372"/>
      <c r="V267" s="308" t="str">
        <f aca="true" t="shared" si="105" ref="V267:V330">IF(B267&gt;0,IF(AI267&gt;0,(Q267-P267)/(P267-R267),""),"")</f>
        <v/>
      </c>
      <c r="W267" s="280" t="str">
        <f aca="true" t="shared" si="106" ref="W267:W330">IF(S267="","",IF(C267&gt;0,AP267,""))</f>
        <v/>
      </c>
      <c r="X267" s="347" t="str">
        <f t="shared" si="100"/>
        <v/>
      </c>
      <c r="Y267" s="292"/>
      <c r="Z267" s="363" t="str">
        <f aca="true" t="shared" si="107" ref="Z267:Z330">IF(B267&gt;0,ABS(P267-R267)*-1,"")</f>
        <v/>
      </c>
      <c r="AA267" s="347" t="str">
        <f aca="true" t="shared" si="108" ref="AA267:AA330">IF(B267="","",IF(O267="LONG",(S267-P267),(P267-S267)))</f>
        <v/>
      </c>
      <c r="AC267" s="363" t="str">
        <f aca="true" t="shared" si="109" ref="AC267:AC330">IF(O267="LONG",IF(B267&gt;0,(AM267)*($AD$3*(H267/365*-1)),""),"")</f>
        <v/>
      </c>
      <c r="AD267" s="280" t="str">
        <f aca="true" t="shared" si="110" ref="AD267:AD330">IF(O267="SHORT",IF(B267&gt;0,(AM267)*($AD$4*(H267/365)),""),"")</f>
        <v/>
      </c>
      <c r="AE267" s="280" t="str">
        <f aca="true" t="shared" si="111" ref="AE267:AE330">IF(B267&gt;0,(AL267*$AD$5*-1),"")</f>
        <v/>
      </c>
      <c r="AF267" s="280" t="str">
        <f aca="true" t="shared" si="112" ref="AF267:AF330">IF(C267&gt;0,(AM267*$AD$5)*-1,"")</f>
        <v/>
      </c>
      <c r="AG267" s="347" t="str">
        <f aca="true" t="shared" si="113" ref="AG267:AG330">IF(B267&gt;0,AE267+AF267,"")</f>
        <v/>
      </c>
      <c r="AH267" s="359"/>
      <c r="AI267" s="367" t="str">
        <f aca="true" t="shared" si="114" ref="AI267:AI330">IF(B267&gt;0,(P267/L267),"")</f>
        <v/>
      </c>
      <c r="AJ267" s="368" t="str">
        <f aca="true" t="shared" si="115" ref="AJ267:AJ330">IF(C267&gt;0,L267/P267,"")</f>
        <v/>
      </c>
      <c r="AK267" s="361"/>
      <c r="AL267" s="363" t="str">
        <f aca="true" t="shared" si="116" ref="AL267:AL330">IF(B267&gt;0,(P267*M267),"")</f>
        <v/>
      </c>
      <c r="AM267" s="280" t="str">
        <f aca="true" t="shared" si="117" ref="AM267:AM330">IF(B267&gt;0,(S267*M267),"")</f>
        <v/>
      </c>
      <c r="AN267" s="347" t="str">
        <f t="shared" si="99"/>
        <v/>
      </c>
      <c r="AO267" s="359"/>
      <c r="AP267" s="363" t="str">
        <f aca="true" t="shared" si="118" ref="AP267:AP330">IF(B267="","",IF(O267="LONG",(AN267+AC267+AG267),(AN267+AD267+AG267))*AND(M267&gt;1))</f>
        <v/>
      </c>
      <c r="AQ267" s="300" t="str">
        <f aca="true" t="shared" si="119" ref="AQ267:AQ330">IF(B267&gt;0,IF(M267&gt;0,(W267/I267),""),"")</f>
        <v/>
      </c>
      <c r="AR267" s="309"/>
    </row>
    <row r="268" spans="1:44" ht="12.75">
      <c r="A268" s="236"/>
      <c r="B268" s="278"/>
      <c r="C268" s="293"/>
      <c r="D268" s="293"/>
      <c r="E268" s="294"/>
      <c r="F268" s="294"/>
      <c r="G268" s="294"/>
      <c r="H268" s="295" t="str">
        <f t="shared" si="101"/>
        <v/>
      </c>
      <c r="I268" s="296" t="str">
        <f t="shared" si="102"/>
        <v/>
      </c>
      <c r="J268" s="297" t="str">
        <f aca="true" t="shared" si="120" ref="J268:J331">IF(B268&gt;0,I267*K268*-1,"")</f>
        <v/>
      </c>
      <c r="K268" s="349"/>
      <c r="L268" s="322"/>
      <c r="M268" s="353" t="str">
        <f t="shared" si="103"/>
        <v/>
      </c>
      <c r="N268" s="298" t="str">
        <f t="shared" si="104"/>
        <v/>
      </c>
      <c r="O268" s="293"/>
      <c r="P268" s="279"/>
      <c r="Q268" s="279"/>
      <c r="R268" s="279"/>
      <c r="S268" s="299"/>
      <c r="T268" s="376" t="str">
        <f aca="true" t="shared" si="121" ref="T268:T331">IF(B268&gt;0,(P268-R268)+P268,"")</f>
        <v/>
      </c>
      <c r="U268" s="372"/>
      <c r="V268" s="308" t="str">
        <f t="shared" si="105"/>
        <v/>
      </c>
      <c r="W268" s="280" t="str">
        <f t="shared" si="106"/>
        <v/>
      </c>
      <c r="X268" s="347" t="str">
        <f t="shared" si="100"/>
        <v/>
      </c>
      <c r="Y268" s="292"/>
      <c r="Z268" s="363" t="str">
        <f t="shared" si="107"/>
        <v/>
      </c>
      <c r="AA268" s="347" t="str">
        <f t="shared" si="108"/>
        <v/>
      </c>
      <c r="AC268" s="363" t="str">
        <f t="shared" si="109"/>
        <v/>
      </c>
      <c r="AD268" s="280" t="str">
        <f t="shared" si="110"/>
        <v/>
      </c>
      <c r="AE268" s="280" t="str">
        <f t="shared" si="111"/>
        <v/>
      </c>
      <c r="AF268" s="280" t="str">
        <f t="shared" si="112"/>
        <v/>
      </c>
      <c r="AG268" s="347" t="str">
        <f t="shared" si="113"/>
        <v/>
      </c>
      <c r="AH268" s="359"/>
      <c r="AI268" s="367" t="str">
        <f t="shared" si="114"/>
        <v/>
      </c>
      <c r="AJ268" s="368" t="str">
        <f t="shared" si="115"/>
        <v/>
      </c>
      <c r="AK268" s="361"/>
      <c r="AL268" s="363" t="str">
        <f t="shared" si="116"/>
        <v/>
      </c>
      <c r="AM268" s="280" t="str">
        <f t="shared" si="117"/>
        <v/>
      </c>
      <c r="AN268" s="347" t="str">
        <f aca="true" t="shared" si="122" ref="AN268:AN331">IF(C268&gt;0,AA268*M268,"")</f>
        <v/>
      </c>
      <c r="AO268" s="359"/>
      <c r="AP268" s="363" t="str">
        <f t="shared" si="118"/>
        <v/>
      </c>
      <c r="AQ268" s="300" t="str">
        <f t="shared" si="119"/>
        <v/>
      </c>
      <c r="AR268" s="309"/>
    </row>
    <row r="269" spans="1:44" ht="12.75">
      <c r="A269" s="236"/>
      <c r="B269" s="278"/>
      <c r="C269" s="293"/>
      <c r="D269" s="293"/>
      <c r="E269" s="294"/>
      <c r="F269" s="294"/>
      <c r="G269" s="294"/>
      <c r="H269" s="295" t="str">
        <f t="shared" si="101"/>
        <v/>
      </c>
      <c r="I269" s="296" t="str">
        <f t="shared" si="102"/>
        <v/>
      </c>
      <c r="J269" s="297" t="str">
        <f t="shared" si="120"/>
        <v/>
      </c>
      <c r="K269" s="349"/>
      <c r="L269" s="322"/>
      <c r="M269" s="353" t="str">
        <f t="shared" si="103"/>
        <v/>
      </c>
      <c r="N269" s="298" t="str">
        <f t="shared" si="104"/>
        <v/>
      </c>
      <c r="O269" s="293"/>
      <c r="P269" s="279"/>
      <c r="Q269" s="279"/>
      <c r="R269" s="279"/>
      <c r="S269" s="299"/>
      <c r="T269" s="376" t="str">
        <f t="shared" si="121"/>
        <v/>
      </c>
      <c r="U269" s="372"/>
      <c r="V269" s="308" t="str">
        <f t="shared" si="105"/>
        <v/>
      </c>
      <c r="W269" s="280" t="str">
        <f t="shared" si="106"/>
        <v/>
      </c>
      <c r="X269" s="347" t="str">
        <f t="shared" si="100"/>
        <v/>
      </c>
      <c r="Y269" s="292"/>
      <c r="Z269" s="363" t="str">
        <f t="shared" si="107"/>
        <v/>
      </c>
      <c r="AA269" s="347" t="str">
        <f t="shared" si="108"/>
        <v/>
      </c>
      <c r="AC269" s="363" t="str">
        <f t="shared" si="109"/>
        <v/>
      </c>
      <c r="AD269" s="280" t="str">
        <f t="shared" si="110"/>
        <v/>
      </c>
      <c r="AE269" s="280" t="str">
        <f t="shared" si="111"/>
        <v/>
      </c>
      <c r="AF269" s="280" t="str">
        <f t="shared" si="112"/>
        <v/>
      </c>
      <c r="AG269" s="347" t="str">
        <f t="shared" si="113"/>
        <v/>
      </c>
      <c r="AH269" s="359"/>
      <c r="AI269" s="367" t="str">
        <f t="shared" si="114"/>
        <v/>
      </c>
      <c r="AJ269" s="368" t="str">
        <f t="shared" si="115"/>
        <v/>
      </c>
      <c r="AK269" s="361"/>
      <c r="AL269" s="363" t="str">
        <f t="shared" si="116"/>
        <v/>
      </c>
      <c r="AM269" s="280" t="str">
        <f t="shared" si="117"/>
        <v/>
      </c>
      <c r="AN269" s="347" t="str">
        <f t="shared" si="122"/>
        <v/>
      </c>
      <c r="AO269" s="359"/>
      <c r="AP269" s="363" t="str">
        <f t="shared" si="118"/>
        <v/>
      </c>
      <c r="AQ269" s="300" t="str">
        <f t="shared" si="119"/>
        <v/>
      </c>
      <c r="AR269" s="309"/>
    </row>
    <row r="270" spans="1:44" ht="12.75">
      <c r="A270" s="236"/>
      <c r="B270" s="278"/>
      <c r="C270" s="293"/>
      <c r="D270" s="293"/>
      <c r="E270" s="294"/>
      <c r="F270" s="294"/>
      <c r="G270" s="294"/>
      <c r="H270" s="295" t="str">
        <f t="shared" si="101"/>
        <v/>
      </c>
      <c r="I270" s="296" t="str">
        <f t="shared" si="102"/>
        <v/>
      </c>
      <c r="J270" s="297" t="str">
        <f t="shared" si="120"/>
        <v/>
      </c>
      <c r="K270" s="349"/>
      <c r="L270" s="322"/>
      <c r="M270" s="353" t="str">
        <f t="shared" si="103"/>
        <v/>
      </c>
      <c r="N270" s="298" t="str">
        <f t="shared" si="104"/>
        <v/>
      </c>
      <c r="O270" s="293"/>
      <c r="P270" s="279"/>
      <c r="Q270" s="279"/>
      <c r="R270" s="279"/>
      <c r="S270" s="299"/>
      <c r="T270" s="376" t="str">
        <f t="shared" si="121"/>
        <v/>
      </c>
      <c r="U270" s="372"/>
      <c r="V270" s="308" t="str">
        <f t="shared" si="105"/>
        <v/>
      </c>
      <c r="W270" s="280" t="str">
        <f t="shared" si="106"/>
        <v/>
      </c>
      <c r="X270" s="347" t="str">
        <f t="shared" si="100"/>
        <v/>
      </c>
      <c r="Y270" s="292"/>
      <c r="Z270" s="363" t="str">
        <f t="shared" si="107"/>
        <v/>
      </c>
      <c r="AA270" s="347" t="str">
        <f t="shared" si="108"/>
        <v/>
      </c>
      <c r="AC270" s="363" t="str">
        <f t="shared" si="109"/>
        <v/>
      </c>
      <c r="AD270" s="280" t="str">
        <f t="shared" si="110"/>
        <v/>
      </c>
      <c r="AE270" s="280" t="str">
        <f t="shared" si="111"/>
        <v/>
      </c>
      <c r="AF270" s="280" t="str">
        <f t="shared" si="112"/>
        <v/>
      </c>
      <c r="AG270" s="347" t="str">
        <f t="shared" si="113"/>
        <v/>
      </c>
      <c r="AH270" s="359"/>
      <c r="AI270" s="367" t="str">
        <f t="shared" si="114"/>
        <v/>
      </c>
      <c r="AJ270" s="368" t="str">
        <f t="shared" si="115"/>
        <v/>
      </c>
      <c r="AK270" s="361"/>
      <c r="AL270" s="363" t="str">
        <f t="shared" si="116"/>
        <v/>
      </c>
      <c r="AM270" s="280" t="str">
        <f t="shared" si="117"/>
        <v/>
      </c>
      <c r="AN270" s="347" t="str">
        <f t="shared" si="122"/>
        <v/>
      </c>
      <c r="AO270" s="359"/>
      <c r="AP270" s="363" t="str">
        <f t="shared" si="118"/>
        <v/>
      </c>
      <c r="AQ270" s="300" t="str">
        <f t="shared" si="119"/>
        <v/>
      </c>
      <c r="AR270" s="309"/>
    </row>
    <row r="271" spans="1:44" ht="12.75">
      <c r="A271" s="236"/>
      <c r="B271" s="278"/>
      <c r="C271" s="293"/>
      <c r="D271" s="293"/>
      <c r="E271" s="294"/>
      <c r="F271" s="294"/>
      <c r="G271" s="294"/>
      <c r="H271" s="295" t="str">
        <f t="shared" si="101"/>
        <v/>
      </c>
      <c r="I271" s="296" t="str">
        <f t="shared" si="102"/>
        <v/>
      </c>
      <c r="J271" s="297" t="str">
        <f t="shared" si="120"/>
        <v/>
      </c>
      <c r="K271" s="349"/>
      <c r="L271" s="322"/>
      <c r="M271" s="353" t="str">
        <f t="shared" si="103"/>
        <v/>
      </c>
      <c r="N271" s="298" t="str">
        <f t="shared" si="104"/>
        <v/>
      </c>
      <c r="O271" s="293"/>
      <c r="P271" s="279"/>
      <c r="Q271" s="279"/>
      <c r="R271" s="279"/>
      <c r="S271" s="299"/>
      <c r="T271" s="376" t="str">
        <f t="shared" si="121"/>
        <v/>
      </c>
      <c r="U271" s="372"/>
      <c r="V271" s="308" t="str">
        <f t="shared" si="105"/>
        <v/>
      </c>
      <c r="W271" s="280" t="str">
        <f t="shared" si="106"/>
        <v/>
      </c>
      <c r="X271" s="347" t="str">
        <f t="shared" si="100"/>
        <v/>
      </c>
      <c r="Y271" s="292"/>
      <c r="Z271" s="363" t="str">
        <f t="shared" si="107"/>
        <v/>
      </c>
      <c r="AA271" s="347" t="str">
        <f t="shared" si="108"/>
        <v/>
      </c>
      <c r="AC271" s="363" t="str">
        <f t="shared" si="109"/>
        <v/>
      </c>
      <c r="AD271" s="280" t="str">
        <f t="shared" si="110"/>
        <v/>
      </c>
      <c r="AE271" s="280" t="str">
        <f t="shared" si="111"/>
        <v/>
      </c>
      <c r="AF271" s="280" t="str">
        <f t="shared" si="112"/>
        <v/>
      </c>
      <c r="AG271" s="347" t="str">
        <f t="shared" si="113"/>
        <v/>
      </c>
      <c r="AH271" s="359"/>
      <c r="AI271" s="367" t="str">
        <f t="shared" si="114"/>
        <v/>
      </c>
      <c r="AJ271" s="368" t="str">
        <f t="shared" si="115"/>
        <v/>
      </c>
      <c r="AK271" s="361"/>
      <c r="AL271" s="363" t="str">
        <f t="shared" si="116"/>
        <v/>
      </c>
      <c r="AM271" s="280" t="str">
        <f t="shared" si="117"/>
        <v/>
      </c>
      <c r="AN271" s="347" t="str">
        <f t="shared" si="122"/>
        <v/>
      </c>
      <c r="AO271" s="359"/>
      <c r="AP271" s="363" t="str">
        <f t="shared" si="118"/>
        <v/>
      </c>
      <c r="AQ271" s="300" t="str">
        <f t="shared" si="119"/>
        <v/>
      </c>
      <c r="AR271" s="309"/>
    </row>
    <row r="272" spans="1:44" ht="12.75">
      <c r="A272" s="236"/>
      <c r="B272" s="278"/>
      <c r="C272" s="293"/>
      <c r="D272" s="293"/>
      <c r="E272" s="294"/>
      <c r="F272" s="294"/>
      <c r="G272" s="294"/>
      <c r="H272" s="295" t="str">
        <f t="shared" si="101"/>
        <v/>
      </c>
      <c r="I272" s="296" t="str">
        <f t="shared" si="102"/>
        <v/>
      </c>
      <c r="J272" s="297" t="str">
        <f t="shared" si="120"/>
        <v/>
      </c>
      <c r="K272" s="349"/>
      <c r="L272" s="322"/>
      <c r="M272" s="353" t="str">
        <f t="shared" si="103"/>
        <v/>
      </c>
      <c r="N272" s="298" t="str">
        <f t="shared" si="104"/>
        <v/>
      </c>
      <c r="O272" s="293"/>
      <c r="P272" s="279"/>
      <c r="Q272" s="279"/>
      <c r="R272" s="279"/>
      <c r="S272" s="299"/>
      <c r="T272" s="376" t="str">
        <f t="shared" si="121"/>
        <v/>
      </c>
      <c r="U272" s="372"/>
      <c r="V272" s="308" t="str">
        <f t="shared" si="105"/>
        <v/>
      </c>
      <c r="W272" s="280" t="str">
        <f t="shared" si="106"/>
        <v/>
      </c>
      <c r="X272" s="347" t="str">
        <f t="shared" si="100"/>
        <v/>
      </c>
      <c r="Y272" s="292"/>
      <c r="Z272" s="363" t="str">
        <f t="shared" si="107"/>
        <v/>
      </c>
      <c r="AA272" s="347" t="str">
        <f t="shared" si="108"/>
        <v/>
      </c>
      <c r="AC272" s="363" t="str">
        <f t="shared" si="109"/>
        <v/>
      </c>
      <c r="AD272" s="280" t="str">
        <f t="shared" si="110"/>
        <v/>
      </c>
      <c r="AE272" s="280" t="str">
        <f t="shared" si="111"/>
        <v/>
      </c>
      <c r="AF272" s="280" t="str">
        <f t="shared" si="112"/>
        <v/>
      </c>
      <c r="AG272" s="347" t="str">
        <f t="shared" si="113"/>
        <v/>
      </c>
      <c r="AH272" s="359"/>
      <c r="AI272" s="367" t="str">
        <f t="shared" si="114"/>
        <v/>
      </c>
      <c r="AJ272" s="368" t="str">
        <f t="shared" si="115"/>
        <v/>
      </c>
      <c r="AK272" s="361"/>
      <c r="AL272" s="363" t="str">
        <f t="shared" si="116"/>
        <v/>
      </c>
      <c r="AM272" s="280" t="str">
        <f t="shared" si="117"/>
        <v/>
      </c>
      <c r="AN272" s="347" t="str">
        <f t="shared" si="122"/>
        <v/>
      </c>
      <c r="AO272" s="359"/>
      <c r="AP272" s="363" t="str">
        <f t="shared" si="118"/>
        <v/>
      </c>
      <c r="AQ272" s="300" t="str">
        <f t="shared" si="119"/>
        <v/>
      </c>
      <c r="AR272" s="309"/>
    </row>
    <row r="273" spans="1:44" ht="12.75">
      <c r="A273" s="236"/>
      <c r="B273" s="278"/>
      <c r="C273" s="293"/>
      <c r="D273" s="293"/>
      <c r="E273" s="294"/>
      <c r="F273" s="294"/>
      <c r="G273" s="294"/>
      <c r="H273" s="295" t="str">
        <f t="shared" si="101"/>
        <v/>
      </c>
      <c r="I273" s="296" t="str">
        <f t="shared" si="102"/>
        <v/>
      </c>
      <c r="J273" s="297" t="str">
        <f t="shared" si="120"/>
        <v/>
      </c>
      <c r="K273" s="349"/>
      <c r="L273" s="322"/>
      <c r="M273" s="353" t="str">
        <f t="shared" si="103"/>
        <v/>
      </c>
      <c r="N273" s="298" t="str">
        <f t="shared" si="104"/>
        <v/>
      </c>
      <c r="O273" s="293"/>
      <c r="P273" s="279"/>
      <c r="Q273" s="279"/>
      <c r="R273" s="279"/>
      <c r="S273" s="299"/>
      <c r="T273" s="376" t="str">
        <f t="shared" si="121"/>
        <v/>
      </c>
      <c r="U273" s="372"/>
      <c r="V273" s="308" t="str">
        <f t="shared" si="105"/>
        <v/>
      </c>
      <c r="W273" s="280" t="str">
        <f t="shared" si="106"/>
        <v/>
      </c>
      <c r="X273" s="347" t="str">
        <f t="shared" si="100"/>
        <v/>
      </c>
      <c r="Y273" s="292"/>
      <c r="Z273" s="363" t="str">
        <f t="shared" si="107"/>
        <v/>
      </c>
      <c r="AA273" s="347" t="str">
        <f t="shared" si="108"/>
        <v/>
      </c>
      <c r="AC273" s="363" t="str">
        <f t="shared" si="109"/>
        <v/>
      </c>
      <c r="AD273" s="280" t="str">
        <f t="shared" si="110"/>
        <v/>
      </c>
      <c r="AE273" s="280" t="str">
        <f t="shared" si="111"/>
        <v/>
      </c>
      <c r="AF273" s="280" t="str">
        <f t="shared" si="112"/>
        <v/>
      </c>
      <c r="AG273" s="347" t="str">
        <f t="shared" si="113"/>
        <v/>
      </c>
      <c r="AH273" s="359"/>
      <c r="AI273" s="367" t="str">
        <f t="shared" si="114"/>
        <v/>
      </c>
      <c r="AJ273" s="368" t="str">
        <f t="shared" si="115"/>
        <v/>
      </c>
      <c r="AK273" s="361"/>
      <c r="AL273" s="363" t="str">
        <f t="shared" si="116"/>
        <v/>
      </c>
      <c r="AM273" s="280" t="str">
        <f t="shared" si="117"/>
        <v/>
      </c>
      <c r="AN273" s="347" t="str">
        <f t="shared" si="122"/>
        <v/>
      </c>
      <c r="AO273" s="359"/>
      <c r="AP273" s="363" t="str">
        <f t="shared" si="118"/>
        <v/>
      </c>
      <c r="AQ273" s="300" t="str">
        <f t="shared" si="119"/>
        <v/>
      </c>
      <c r="AR273" s="309"/>
    </row>
    <row r="274" spans="1:44" ht="12.75">
      <c r="A274" s="236"/>
      <c r="B274" s="278"/>
      <c r="C274" s="293"/>
      <c r="D274" s="293"/>
      <c r="E274" s="294"/>
      <c r="F274" s="294"/>
      <c r="G274" s="294"/>
      <c r="H274" s="295" t="str">
        <f t="shared" si="101"/>
        <v/>
      </c>
      <c r="I274" s="296" t="str">
        <f t="shared" si="102"/>
        <v/>
      </c>
      <c r="J274" s="297" t="str">
        <f t="shared" si="120"/>
        <v/>
      </c>
      <c r="K274" s="349"/>
      <c r="L274" s="322"/>
      <c r="M274" s="353" t="str">
        <f t="shared" si="103"/>
        <v/>
      </c>
      <c r="N274" s="298" t="str">
        <f t="shared" si="104"/>
        <v/>
      </c>
      <c r="O274" s="293"/>
      <c r="P274" s="279"/>
      <c r="Q274" s="279"/>
      <c r="R274" s="279"/>
      <c r="S274" s="299"/>
      <c r="T274" s="376" t="str">
        <f t="shared" si="121"/>
        <v/>
      </c>
      <c r="U274" s="372"/>
      <c r="V274" s="308" t="str">
        <f t="shared" si="105"/>
        <v/>
      </c>
      <c r="W274" s="280" t="str">
        <f t="shared" si="106"/>
        <v/>
      </c>
      <c r="X274" s="347" t="str">
        <f t="shared" si="100"/>
        <v/>
      </c>
      <c r="Y274" s="292"/>
      <c r="Z274" s="363" t="str">
        <f t="shared" si="107"/>
        <v/>
      </c>
      <c r="AA274" s="347" t="str">
        <f t="shared" si="108"/>
        <v/>
      </c>
      <c r="AC274" s="363" t="str">
        <f t="shared" si="109"/>
        <v/>
      </c>
      <c r="AD274" s="280" t="str">
        <f t="shared" si="110"/>
        <v/>
      </c>
      <c r="AE274" s="280" t="str">
        <f t="shared" si="111"/>
        <v/>
      </c>
      <c r="AF274" s="280" t="str">
        <f t="shared" si="112"/>
        <v/>
      </c>
      <c r="AG274" s="347" t="str">
        <f t="shared" si="113"/>
        <v/>
      </c>
      <c r="AH274" s="359"/>
      <c r="AI274" s="367" t="str">
        <f t="shared" si="114"/>
        <v/>
      </c>
      <c r="AJ274" s="368" t="str">
        <f t="shared" si="115"/>
        <v/>
      </c>
      <c r="AK274" s="361"/>
      <c r="AL274" s="363" t="str">
        <f t="shared" si="116"/>
        <v/>
      </c>
      <c r="AM274" s="280" t="str">
        <f t="shared" si="117"/>
        <v/>
      </c>
      <c r="AN274" s="347" t="str">
        <f t="shared" si="122"/>
        <v/>
      </c>
      <c r="AO274" s="359"/>
      <c r="AP274" s="363" t="str">
        <f t="shared" si="118"/>
        <v/>
      </c>
      <c r="AQ274" s="300" t="str">
        <f t="shared" si="119"/>
        <v/>
      </c>
      <c r="AR274" s="309"/>
    </row>
    <row r="275" spans="1:44" ht="12.75">
      <c r="A275" s="236"/>
      <c r="B275" s="278"/>
      <c r="C275" s="293"/>
      <c r="D275" s="293"/>
      <c r="E275" s="294"/>
      <c r="F275" s="294"/>
      <c r="G275" s="294"/>
      <c r="H275" s="295" t="str">
        <f t="shared" si="101"/>
        <v/>
      </c>
      <c r="I275" s="296" t="str">
        <f t="shared" si="102"/>
        <v/>
      </c>
      <c r="J275" s="297" t="str">
        <f t="shared" si="120"/>
        <v/>
      </c>
      <c r="K275" s="349"/>
      <c r="L275" s="322"/>
      <c r="M275" s="353" t="str">
        <f t="shared" si="103"/>
        <v/>
      </c>
      <c r="N275" s="298" t="str">
        <f t="shared" si="104"/>
        <v/>
      </c>
      <c r="O275" s="293"/>
      <c r="P275" s="279"/>
      <c r="Q275" s="279"/>
      <c r="R275" s="279"/>
      <c r="S275" s="299"/>
      <c r="T275" s="376" t="str">
        <f t="shared" si="121"/>
        <v/>
      </c>
      <c r="U275" s="372"/>
      <c r="V275" s="308" t="str">
        <f t="shared" si="105"/>
        <v/>
      </c>
      <c r="W275" s="280" t="str">
        <f t="shared" si="106"/>
        <v/>
      </c>
      <c r="X275" s="347" t="str">
        <f t="shared" si="100"/>
        <v/>
      </c>
      <c r="Y275" s="292"/>
      <c r="Z275" s="363" t="str">
        <f t="shared" si="107"/>
        <v/>
      </c>
      <c r="AA275" s="347" t="str">
        <f t="shared" si="108"/>
        <v/>
      </c>
      <c r="AC275" s="363" t="str">
        <f t="shared" si="109"/>
        <v/>
      </c>
      <c r="AD275" s="280" t="str">
        <f t="shared" si="110"/>
        <v/>
      </c>
      <c r="AE275" s="280" t="str">
        <f t="shared" si="111"/>
        <v/>
      </c>
      <c r="AF275" s="280" t="str">
        <f t="shared" si="112"/>
        <v/>
      </c>
      <c r="AG275" s="347" t="str">
        <f t="shared" si="113"/>
        <v/>
      </c>
      <c r="AH275" s="359"/>
      <c r="AI275" s="367" t="str">
        <f t="shared" si="114"/>
        <v/>
      </c>
      <c r="AJ275" s="368" t="str">
        <f t="shared" si="115"/>
        <v/>
      </c>
      <c r="AK275" s="361"/>
      <c r="AL275" s="363" t="str">
        <f t="shared" si="116"/>
        <v/>
      </c>
      <c r="AM275" s="280" t="str">
        <f t="shared" si="117"/>
        <v/>
      </c>
      <c r="AN275" s="347" t="str">
        <f t="shared" si="122"/>
        <v/>
      </c>
      <c r="AO275" s="359"/>
      <c r="AP275" s="363" t="str">
        <f t="shared" si="118"/>
        <v/>
      </c>
      <c r="AQ275" s="300" t="str">
        <f t="shared" si="119"/>
        <v/>
      </c>
      <c r="AR275" s="309"/>
    </row>
    <row r="276" spans="1:44" ht="12.75">
      <c r="A276" s="236"/>
      <c r="B276" s="278"/>
      <c r="C276" s="293"/>
      <c r="D276" s="293"/>
      <c r="E276" s="294"/>
      <c r="F276" s="294"/>
      <c r="G276" s="294"/>
      <c r="H276" s="295" t="str">
        <f t="shared" si="101"/>
        <v/>
      </c>
      <c r="I276" s="296" t="str">
        <f t="shared" si="102"/>
        <v/>
      </c>
      <c r="J276" s="297" t="str">
        <f t="shared" si="120"/>
        <v/>
      </c>
      <c r="K276" s="349"/>
      <c r="L276" s="322"/>
      <c r="M276" s="353" t="str">
        <f t="shared" si="103"/>
        <v/>
      </c>
      <c r="N276" s="298" t="str">
        <f t="shared" si="104"/>
        <v/>
      </c>
      <c r="O276" s="293"/>
      <c r="P276" s="279"/>
      <c r="Q276" s="279"/>
      <c r="R276" s="279"/>
      <c r="S276" s="299"/>
      <c r="T276" s="376" t="str">
        <f t="shared" si="121"/>
        <v/>
      </c>
      <c r="U276" s="372"/>
      <c r="V276" s="308" t="str">
        <f t="shared" si="105"/>
        <v/>
      </c>
      <c r="W276" s="280" t="str">
        <f t="shared" si="106"/>
        <v/>
      </c>
      <c r="X276" s="347" t="str">
        <f aca="true" t="shared" si="123" ref="X276:X339">IF(F276&gt;0,AP276+X275,"")</f>
        <v/>
      </c>
      <c r="Y276" s="292"/>
      <c r="Z276" s="363" t="str">
        <f t="shared" si="107"/>
        <v/>
      </c>
      <c r="AA276" s="347" t="str">
        <f t="shared" si="108"/>
        <v/>
      </c>
      <c r="AC276" s="363" t="str">
        <f t="shared" si="109"/>
        <v/>
      </c>
      <c r="AD276" s="280" t="str">
        <f t="shared" si="110"/>
        <v/>
      </c>
      <c r="AE276" s="280" t="str">
        <f t="shared" si="111"/>
        <v/>
      </c>
      <c r="AF276" s="280" t="str">
        <f t="shared" si="112"/>
        <v/>
      </c>
      <c r="AG276" s="347" t="str">
        <f t="shared" si="113"/>
        <v/>
      </c>
      <c r="AH276" s="359"/>
      <c r="AI276" s="367" t="str">
        <f t="shared" si="114"/>
        <v/>
      </c>
      <c r="AJ276" s="368" t="str">
        <f t="shared" si="115"/>
        <v/>
      </c>
      <c r="AK276" s="361"/>
      <c r="AL276" s="363" t="str">
        <f t="shared" si="116"/>
        <v/>
      </c>
      <c r="AM276" s="280" t="str">
        <f t="shared" si="117"/>
        <v/>
      </c>
      <c r="AN276" s="347" t="str">
        <f t="shared" si="122"/>
        <v/>
      </c>
      <c r="AO276" s="359"/>
      <c r="AP276" s="363" t="str">
        <f t="shared" si="118"/>
        <v/>
      </c>
      <c r="AQ276" s="300" t="str">
        <f t="shared" si="119"/>
        <v/>
      </c>
      <c r="AR276" s="309"/>
    </row>
    <row r="277" spans="1:44" ht="12.75">
      <c r="A277" s="236"/>
      <c r="B277" s="278"/>
      <c r="C277" s="293"/>
      <c r="D277" s="293"/>
      <c r="E277" s="294"/>
      <c r="F277" s="294"/>
      <c r="G277" s="294"/>
      <c r="H277" s="295" t="str">
        <f t="shared" si="101"/>
        <v/>
      </c>
      <c r="I277" s="296" t="str">
        <f t="shared" si="102"/>
        <v/>
      </c>
      <c r="J277" s="297" t="str">
        <f t="shared" si="120"/>
        <v/>
      </c>
      <c r="K277" s="349"/>
      <c r="L277" s="322"/>
      <c r="M277" s="353" t="str">
        <f t="shared" si="103"/>
        <v/>
      </c>
      <c r="N277" s="298" t="str">
        <f t="shared" si="104"/>
        <v/>
      </c>
      <c r="O277" s="293"/>
      <c r="P277" s="279"/>
      <c r="Q277" s="279"/>
      <c r="R277" s="279"/>
      <c r="S277" s="299"/>
      <c r="T277" s="376" t="str">
        <f t="shared" si="121"/>
        <v/>
      </c>
      <c r="U277" s="372"/>
      <c r="V277" s="308" t="str">
        <f t="shared" si="105"/>
        <v/>
      </c>
      <c r="W277" s="280" t="str">
        <f t="shared" si="106"/>
        <v/>
      </c>
      <c r="X277" s="347" t="str">
        <f t="shared" si="123"/>
        <v/>
      </c>
      <c r="Y277" s="292"/>
      <c r="Z277" s="363" t="str">
        <f t="shared" si="107"/>
        <v/>
      </c>
      <c r="AA277" s="347" t="str">
        <f t="shared" si="108"/>
        <v/>
      </c>
      <c r="AC277" s="363" t="str">
        <f t="shared" si="109"/>
        <v/>
      </c>
      <c r="AD277" s="280" t="str">
        <f t="shared" si="110"/>
        <v/>
      </c>
      <c r="AE277" s="280" t="str">
        <f t="shared" si="111"/>
        <v/>
      </c>
      <c r="AF277" s="280" t="str">
        <f t="shared" si="112"/>
        <v/>
      </c>
      <c r="AG277" s="347" t="str">
        <f t="shared" si="113"/>
        <v/>
      </c>
      <c r="AH277" s="359"/>
      <c r="AI277" s="367" t="str">
        <f t="shared" si="114"/>
        <v/>
      </c>
      <c r="AJ277" s="368" t="str">
        <f t="shared" si="115"/>
        <v/>
      </c>
      <c r="AK277" s="361"/>
      <c r="AL277" s="363" t="str">
        <f t="shared" si="116"/>
        <v/>
      </c>
      <c r="AM277" s="280" t="str">
        <f t="shared" si="117"/>
        <v/>
      </c>
      <c r="AN277" s="347" t="str">
        <f t="shared" si="122"/>
        <v/>
      </c>
      <c r="AO277" s="359"/>
      <c r="AP277" s="363" t="str">
        <f t="shared" si="118"/>
        <v/>
      </c>
      <c r="AQ277" s="300" t="str">
        <f t="shared" si="119"/>
        <v/>
      </c>
      <c r="AR277" s="309"/>
    </row>
    <row r="278" spans="1:44" ht="12.75">
      <c r="A278" s="236"/>
      <c r="B278" s="278"/>
      <c r="C278" s="293"/>
      <c r="D278" s="293"/>
      <c r="E278" s="294"/>
      <c r="F278" s="294"/>
      <c r="G278" s="294"/>
      <c r="H278" s="295" t="str">
        <f t="shared" si="101"/>
        <v/>
      </c>
      <c r="I278" s="296" t="str">
        <f t="shared" si="102"/>
        <v/>
      </c>
      <c r="J278" s="297" t="str">
        <f t="shared" si="120"/>
        <v/>
      </c>
      <c r="K278" s="349"/>
      <c r="L278" s="322"/>
      <c r="M278" s="353" t="str">
        <f t="shared" si="103"/>
        <v/>
      </c>
      <c r="N278" s="298" t="str">
        <f t="shared" si="104"/>
        <v/>
      </c>
      <c r="O278" s="293"/>
      <c r="P278" s="279"/>
      <c r="Q278" s="279"/>
      <c r="R278" s="279"/>
      <c r="S278" s="299"/>
      <c r="T278" s="376" t="str">
        <f t="shared" si="121"/>
        <v/>
      </c>
      <c r="U278" s="372"/>
      <c r="V278" s="308" t="str">
        <f t="shared" si="105"/>
        <v/>
      </c>
      <c r="W278" s="280" t="str">
        <f t="shared" si="106"/>
        <v/>
      </c>
      <c r="X278" s="347" t="str">
        <f t="shared" si="123"/>
        <v/>
      </c>
      <c r="Y278" s="292"/>
      <c r="Z278" s="363" t="str">
        <f t="shared" si="107"/>
        <v/>
      </c>
      <c r="AA278" s="347" t="str">
        <f t="shared" si="108"/>
        <v/>
      </c>
      <c r="AC278" s="363" t="str">
        <f t="shared" si="109"/>
        <v/>
      </c>
      <c r="AD278" s="280" t="str">
        <f t="shared" si="110"/>
        <v/>
      </c>
      <c r="AE278" s="280" t="str">
        <f t="shared" si="111"/>
        <v/>
      </c>
      <c r="AF278" s="280" t="str">
        <f t="shared" si="112"/>
        <v/>
      </c>
      <c r="AG278" s="347" t="str">
        <f t="shared" si="113"/>
        <v/>
      </c>
      <c r="AH278" s="359"/>
      <c r="AI278" s="367" t="str">
        <f t="shared" si="114"/>
        <v/>
      </c>
      <c r="AJ278" s="368" t="str">
        <f t="shared" si="115"/>
        <v/>
      </c>
      <c r="AK278" s="361"/>
      <c r="AL278" s="363" t="str">
        <f t="shared" si="116"/>
        <v/>
      </c>
      <c r="AM278" s="280" t="str">
        <f t="shared" si="117"/>
        <v/>
      </c>
      <c r="AN278" s="347" t="str">
        <f t="shared" si="122"/>
        <v/>
      </c>
      <c r="AO278" s="359"/>
      <c r="AP278" s="363" t="str">
        <f t="shared" si="118"/>
        <v/>
      </c>
      <c r="AQ278" s="300" t="str">
        <f t="shared" si="119"/>
        <v/>
      </c>
      <c r="AR278" s="309"/>
    </row>
    <row r="279" spans="1:44" ht="12.75">
      <c r="A279" s="236"/>
      <c r="B279" s="278"/>
      <c r="C279" s="293"/>
      <c r="D279" s="293"/>
      <c r="E279" s="294"/>
      <c r="F279" s="294"/>
      <c r="G279" s="294"/>
      <c r="H279" s="295" t="str">
        <f t="shared" si="101"/>
        <v/>
      </c>
      <c r="I279" s="296" t="str">
        <f t="shared" si="102"/>
        <v/>
      </c>
      <c r="J279" s="297" t="str">
        <f t="shared" si="120"/>
        <v/>
      </c>
      <c r="K279" s="349"/>
      <c r="L279" s="322"/>
      <c r="M279" s="353" t="str">
        <f t="shared" si="103"/>
        <v/>
      </c>
      <c r="N279" s="298" t="str">
        <f t="shared" si="104"/>
        <v/>
      </c>
      <c r="O279" s="293"/>
      <c r="P279" s="279"/>
      <c r="Q279" s="279"/>
      <c r="R279" s="279"/>
      <c r="S279" s="299"/>
      <c r="T279" s="376" t="str">
        <f t="shared" si="121"/>
        <v/>
      </c>
      <c r="U279" s="372"/>
      <c r="V279" s="308" t="str">
        <f t="shared" si="105"/>
        <v/>
      </c>
      <c r="W279" s="280" t="str">
        <f t="shared" si="106"/>
        <v/>
      </c>
      <c r="X279" s="347" t="str">
        <f t="shared" si="123"/>
        <v/>
      </c>
      <c r="Y279" s="292"/>
      <c r="Z279" s="363" t="str">
        <f t="shared" si="107"/>
        <v/>
      </c>
      <c r="AA279" s="347" t="str">
        <f t="shared" si="108"/>
        <v/>
      </c>
      <c r="AC279" s="363" t="str">
        <f t="shared" si="109"/>
        <v/>
      </c>
      <c r="AD279" s="280" t="str">
        <f t="shared" si="110"/>
        <v/>
      </c>
      <c r="AE279" s="280" t="str">
        <f t="shared" si="111"/>
        <v/>
      </c>
      <c r="AF279" s="280" t="str">
        <f t="shared" si="112"/>
        <v/>
      </c>
      <c r="AG279" s="347" t="str">
        <f t="shared" si="113"/>
        <v/>
      </c>
      <c r="AH279" s="359"/>
      <c r="AI279" s="367" t="str">
        <f t="shared" si="114"/>
        <v/>
      </c>
      <c r="AJ279" s="368" t="str">
        <f t="shared" si="115"/>
        <v/>
      </c>
      <c r="AK279" s="361"/>
      <c r="AL279" s="363" t="str">
        <f t="shared" si="116"/>
        <v/>
      </c>
      <c r="AM279" s="280" t="str">
        <f t="shared" si="117"/>
        <v/>
      </c>
      <c r="AN279" s="347" t="str">
        <f t="shared" si="122"/>
        <v/>
      </c>
      <c r="AO279" s="359"/>
      <c r="AP279" s="363" t="str">
        <f t="shared" si="118"/>
        <v/>
      </c>
      <c r="AQ279" s="300" t="str">
        <f t="shared" si="119"/>
        <v/>
      </c>
      <c r="AR279" s="309"/>
    </row>
    <row r="280" spans="1:44" ht="12.75">
      <c r="A280" s="236"/>
      <c r="B280" s="278"/>
      <c r="C280" s="293"/>
      <c r="D280" s="293"/>
      <c r="E280" s="294"/>
      <c r="F280" s="294"/>
      <c r="G280" s="294"/>
      <c r="H280" s="295" t="str">
        <f t="shared" si="101"/>
        <v/>
      </c>
      <c r="I280" s="296" t="str">
        <f t="shared" si="102"/>
        <v/>
      </c>
      <c r="J280" s="297" t="str">
        <f t="shared" si="120"/>
        <v/>
      </c>
      <c r="K280" s="349"/>
      <c r="L280" s="322"/>
      <c r="M280" s="353" t="str">
        <f t="shared" si="103"/>
        <v/>
      </c>
      <c r="N280" s="298" t="str">
        <f t="shared" si="104"/>
        <v/>
      </c>
      <c r="O280" s="293"/>
      <c r="P280" s="279"/>
      <c r="Q280" s="279"/>
      <c r="R280" s="279"/>
      <c r="S280" s="299"/>
      <c r="T280" s="376" t="str">
        <f t="shared" si="121"/>
        <v/>
      </c>
      <c r="U280" s="372"/>
      <c r="V280" s="308" t="str">
        <f t="shared" si="105"/>
        <v/>
      </c>
      <c r="W280" s="280" t="str">
        <f t="shared" si="106"/>
        <v/>
      </c>
      <c r="X280" s="347" t="str">
        <f t="shared" si="123"/>
        <v/>
      </c>
      <c r="Y280" s="292"/>
      <c r="Z280" s="363" t="str">
        <f t="shared" si="107"/>
        <v/>
      </c>
      <c r="AA280" s="347" t="str">
        <f t="shared" si="108"/>
        <v/>
      </c>
      <c r="AC280" s="363" t="str">
        <f t="shared" si="109"/>
        <v/>
      </c>
      <c r="AD280" s="280" t="str">
        <f t="shared" si="110"/>
        <v/>
      </c>
      <c r="AE280" s="280" t="str">
        <f t="shared" si="111"/>
        <v/>
      </c>
      <c r="AF280" s="280" t="str">
        <f t="shared" si="112"/>
        <v/>
      </c>
      <c r="AG280" s="347" t="str">
        <f t="shared" si="113"/>
        <v/>
      </c>
      <c r="AH280" s="359"/>
      <c r="AI280" s="367" t="str">
        <f t="shared" si="114"/>
        <v/>
      </c>
      <c r="AJ280" s="368" t="str">
        <f t="shared" si="115"/>
        <v/>
      </c>
      <c r="AK280" s="361"/>
      <c r="AL280" s="363" t="str">
        <f t="shared" si="116"/>
        <v/>
      </c>
      <c r="AM280" s="280" t="str">
        <f t="shared" si="117"/>
        <v/>
      </c>
      <c r="AN280" s="347" t="str">
        <f t="shared" si="122"/>
        <v/>
      </c>
      <c r="AO280" s="359"/>
      <c r="AP280" s="363" t="str">
        <f t="shared" si="118"/>
        <v/>
      </c>
      <c r="AQ280" s="300" t="str">
        <f t="shared" si="119"/>
        <v/>
      </c>
      <c r="AR280" s="309"/>
    </row>
    <row r="281" spans="1:44" ht="12.75">
      <c r="A281" s="236"/>
      <c r="B281" s="278"/>
      <c r="C281" s="293"/>
      <c r="D281" s="293"/>
      <c r="E281" s="294"/>
      <c r="F281" s="294"/>
      <c r="G281" s="294"/>
      <c r="H281" s="295" t="str">
        <f t="shared" si="101"/>
        <v/>
      </c>
      <c r="I281" s="296" t="str">
        <f t="shared" si="102"/>
        <v/>
      </c>
      <c r="J281" s="297" t="str">
        <f t="shared" si="120"/>
        <v/>
      </c>
      <c r="K281" s="349"/>
      <c r="L281" s="322"/>
      <c r="M281" s="353" t="str">
        <f t="shared" si="103"/>
        <v/>
      </c>
      <c r="N281" s="298" t="str">
        <f t="shared" si="104"/>
        <v/>
      </c>
      <c r="O281" s="293"/>
      <c r="P281" s="279"/>
      <c r="Q281" s="279"/>
      <c r="R281" s="279"/>
      <c r="S281" s="299"/>
      <c r="T281" s="376" t="str">
        <f t="shared" si="121"/>
        <v/>
      </c>
      <c r="U281" s="372"/>
      <c r="V281" s="308" t="str">
        <f t="shared" si="105"/>
        <v/>
      </c>
      <c r="W281" s="280" t="str">
        <f t="shared" si="106"/>
        <v/>
      </c>
      <c r="X281" s="347" t="str">
        <f t="shared" si="123"/>
        <v/>
      </c>
      <c r="Y281" s="292"/>
      <c r="Z281" s="363" t="str">
        <f t="shared" si="107"/>
        <v/>
      </c>
      <c r="AA281" s="347" t="str">
        <f t="shared" si="108"/>
        <v/>
      </c>
      <c r="AC281" s="363" t="str">
        <f t="shared" si="109"/>
        <v/>
      </c>
      <c r="AD281" s="280" t="str">
        <f t="shared" si="110"/>
        <v/>
      </c>
      <c r="AE281" s="280" t="str">
        <f t="shared" si="111"/>
        <v/>
      </c>
      <c r="AF281" s="280" t="str">
        <f t="shared" si="112"/>
        <v/>
      </c>
      <c r="AG281" s="347" t="str">
        <f t="shared" si="113"/>
        <v/>
      </c>
      <c r="AH281" s="359"/>
      <c r="AI281" s="367" t="str">
        <f t="shared" si="114"/>
        <v/>
      </c>
      <c r="AJ281" s="368" t="str">
        <f t="shared" si="115"/>
        <v/>
      </c>
      <c r="AK281" s="361"/>
      <c r="AL281" s="363" t="str">
        <f t="shared" si="116"/>
        <v/>
      </c>
      <c r="AM281" s="280" t="str">
        <f t="shared" si="117"/>
        <v/>
      </c>
      <c r="AN281" s="347" t="str">
        <f t="shared" si="122"/>
        <v/>
      </c>
      <c r="AO281" s="359"/>
      <c r="AP281" s="363" t="str">
        <f t="shared" si="118"/>
        <v/>
      </c>
      <c r="AQ281" s="300" t="str">
        <f t="shared" si="119"/>
        <v/>
      </c>
      <c r="AR281" s="309"/>
    </row>
    <row r="282" spans="1:44" ht="12.75">
      <c r="A282" s="236"/>
      <c r="B282" s="278"/>
      <c r="C282" s="293"/>
      <c r="D282" s="293"/>
      <c r="E282" s="294"/>
      <c r="F282" s="294"/>
      <c r="G282" s="294"/>
      <c r="H282" s="295" t="str">
        <f t="shared" si="101"/>
        <v/>
      </c>
      <c r="I282" s="296" t="str">
        <f t="shared" si="102"/>
        <v/>
      </c>
      <c r="J282" s="297" t="str">
        <f t="shared" si="120"/>
        <v/>
      </c>
      <c r="K282" s="349"/>
      <c r="L282" s="322"/>
      <c r="M282" s="353" t="str">
        <f t="shared" si="103"/>
        <v/>
      </c>
      <c r="N282" s="298" t="str">
        <f t="shared" si="104"/>
        <v/>
      </c>
      <c r="O282" s="293"/>
      <c r="P282" s="279"/>
      <c r="Q282" s="279"/>
      <c r="R282" s="279"/>
      <c r="S282" s="299"/>
      <c r="T282" s="376" t="str">
        <f t="shared" si="121"/>
        <v/>
      </c>
      <c r="U282" s="372"/>
      <c r="V282" s="308" t="str">
        <f t="shared" si="105"/>
        <v/>
      </c>
      <c r="W282" s="280" t="str">
        <f t="shared" si="106"/>
        <v/>
      </c>
      <c r="X282" s="347" t="str">
        <f t="shared" si="123"/>
        <v/>
      </c>
      <c r="Y282" s="292"/>
      <c r="Z282" s="363" t="str">
        <f t="shared" si="107"/>
        <v/>
      </c>
      <c r="AA282" s="347" t="str">
        <f t="shared" si="108"/>
        <v/>
      </c>
      <c r="AC282" s="363" t="str">
        <f t="shared" si="109"/>
        <v/>
      </c>
      <c r="AD282" s="280" t="str">
        <f t="shared" si="110"/>
        <v/>
      </c>
      <c r="AE282" s="280" t="str">
        <f t="shared" si="111"/>
        <v/>
      </c>
      <c r="AF282" s="280" t="str">
        <f t="shared" si="112"/>
        <v/>
      </c>
      <c r="AG282" s="347" t="str">
        <f t="shared" si="113"/>
        <v/>
      </c>
      <c r="AH282" s="359"/>
      <c r="AI282" s="367" t="str">
        <f t="shared" si="114"/>
        <v/>
      </c>
      <c r="AJ282" s="368" t="str">
        <f t="shared" si="115"/>
        <v/>
      </c>
      <c r="AK282" s="361"/>
      <c r="AL282" s="363" t="str">
        <f t="shared" si="116"/>
        <v/>
      </c>
      <c r="AM282" s="280" t="str">
        <f t="shared" si="117"/>
        <v/>
      </c>
      <c r="AN282" s="347" t="str">
        <f t="shared" si="122"/>
        <v/>
      </c>
      <c r="AO282" s="359"/>
      <c r="AP282" s="363" t="str">
        <f t="shared" si="118"/>
        <v/>
      </c>
      <c r="AQ282" s="300" t="str">
        <f t="shared" si="119"/>
        <v/>
      </c>
      <c r="AR282" s="309"/>
    </row>
    <row r="283" spans="1:44" ht="12.75">
      <c r="A283" s="236"/>
      <c r="B283" s="278"/>
      <c r="C283" s="293"/>
      <c r="D283" s="293"/>
      <c r="E283" s="294"/>
      <c r="F283" s="294"/>
      <c r="G283" s="294"/>
      <c r="H283" s="295" t="str">
        <f t="shared" si="101"/>
        <v/>
      </c>
      <c r="I283" s="296" t="str">
        <f t="shared" si="102"/>
        <v/>
      </c>
      <c r="J283" s="297" t="str">
        <f t="shared" si="120"/>
        <v/>
      </c>
      <c r="K283" s="349"/>
      <c r="L283" s="322"/>
      <c r="M283" s="353" t="str">
        <f t="shared" si="103"/>
        <v/>
      </c>
      <c r="N283" s="298" t="str">
        <f t="shared" si="104"/>
        <v/>
      </c>
      <c r="O283" s="293"/>
      <c r="P283" s="279"/>
      <c r="Q283" s="279"/>
      <c r="R283" s="279"/>
      <c r="S283" s="299"/>
      <c r="T283" s="376" t="str">
        <f t="shared" si="121"/>
        <v/>
      </c>
      <c r="U283" s="372"/>
      <c r="V283" s="308" t="str">
        <f t="shared" si="105"/>
        <v/>
      </c>
      <c r="W283" s="280" t="str">
        <f t="shared" si="106"/>
        <v/>
      </c>
      <c r="X283" s="347" t="str">
        <f t="shared" si="123"/>
        <v/>
      </c>
      <c r="Y283" s="292"/>
      <c r="Z283" s="363" t="str">
        <f t="shared" si="107"/>
        <v/>
      </c>
      <c r="AA283" s="347" t="str">
        <f t="shared" si="108"/>
        <v/>
      </c>
      <c r="AC283" s="363" t="str">
        <f t="shared" si="109"/>
        <v/>
      </c>
      <c r="AD283" s="280" t="str">
        <f t="shared" si="110"/>
        <v/>
      </c>
      <c r="AE283" s="280" t="str">
        <f t="shared" si="111"/>
        <v/>
      </c>
      <c r="AF283" s="280" t="str">
        <f t="shared" si="112"/>
        <v/>
      </c>
      <c r="AG283" s="347" t="str">
        <f t="shared" si="113"/>
        <v/>
      </c>
      <c r="AH283" s="359"/>
      <c r="AI283" s="367" t="str">
        <f t="shared" si="114"/>
        <v/>
      </c>
      <c r="AJ283" s="368" t="str">
        <f t="shared" si="115"/>
        <v/>
      </c>
      <c r="AK283" s="361"/>
      <c r="AL283" s="363" t="str">
        <f t="shared" si="116"/>
        <v/>
      </c>
      <c r="AM283" s="280" t="str">
        <f t="shared" si="117"/>
        <v/>
      </c>
      <c r="AN283" s="347" t="str">
        <f t="shared" si="122"/>
        <v/>
      </c>
      <c r="AO283" s="359"/>
      <c r="AP283" s="363" t="str">
        <f t="shared" si="118"/>
        <v/>
      </c>
      <c r="AQ283" s="300" t="str">
        <f t="shared" si="119"/>
        <v/>
      </c>
      <c r="AR283" s="309"/>
    </row>
    <row r="284" spans="1:44" ht="12.75">
      <c r="A284" s="236"/>
      <c r="B284" s="278"/>
      <c r="C284" s="293"/>
      <c r="D284" s="293"/>
      <c r="E284" s="294"/>
      <c r="F284" s="294"/>
      <c r="G284" s="294"/>
      <c r="H284" s="295" t="str">
        <f t="shared" si="101"/>
        <v/>
      </c>
      <c r="I284" s="296" t="str">
        <f t="shared" si="102"/>
        <v/>
      </c>
      <c r="J284" s="297" t="str">
        <f t="shared" si="120"/>
        <v/>
      </c>
      <c r="K284" s="349"/>
      <c r="L284" s="322"/>
      <c r="M284" s="353" t="str">
        <f t="shared" si="103"/>
        <v/>
      </c>
      <c r="N284" s="298" t="str">
        <f t="shared" si="104"/>
        <v/>
      </c>
      <c r="O284" s="293"/>
      <c r="P284" s="279"/>
      <c r="Q284" s="279"/>
      <c r="R284" s="279"/>
      <c r="S284" s="299"/>
      <c r="T284" s="376" t="str">
        <f t="shared" si="121"/>
        <v/>
      </c>
      <c r="U284" s="372"/>
      <c r="V284" s="308" t="str">
        <f t="shared" si="105"/>
        <v/>
      </c>
      <c r="W284" s="280" t="str">
        <f t="shared" si="106"/>
        <v/>
      </c>
      <c r="X284" s="347" t="str">
        <f t="shared" si="123"/>
        <v/>
      </c>
      <c r="Y284" s="292"/>
      <c r="Z284" s="363" t="str">
        <f t="shared" si="107"/>
        <v/>
      </c>
      <c r="AA284" s="347" t="str">
        <f t="shared" si="108"/>
        <v/>
      </c>
      <c r="AC284" s="363" t="str">
        <f t="shared" si="109"/>
        <v/>
      </c>
      <c r="AD284" s="280" t="str">
        <f t="shared" si="110"/>
        <v/>
      </c>
      <c r="AE284" s="280" t="str">
        <f t="shared" si="111"/>
        <v/>
      </c>
      <c r="AF284" s="280" t="str">
        <f t="shared" si="112"/>
        <v/>
      </c>
      <c r="AG284" s="347" t="str">
        <f t="shared" si="113"/>
        <v/>
      </c>
      <c r="AH284" s="359"/>
      <c r="AI284" s="367" t="str">
        <f t="shared" si="114"/>
        <v/>
      </c>
      <c r="AJ284" s="368" t="str">
        <f t="shared" si="115"/>
        <v/>
      </c>
      <c r="AK284" s="361"/>
      <c r="AL284" s="363" t="str">
        <f t="shared" si="116"/>
        <v/>
      </c>
      <c r="AM284" s="280" t="str">
        <f t="shared" si="117"/>
        <v/>
      </c>
      <c r="AN284" s="347" t="str">
        <f t="shared" si="122"/>
        <v/>
      </c>
      <c r="AO284" s="359"/>
      <c r="AP284" s="363" t="str">
        <f t="shared" si="118"/>
        <v/>
      </c>
      <c r="AQ284" s="300" t="str">
        <f t="shared" si="119"/>
        <v/>
      </c>
      <c r="AR284" s="309"/>
    </row>
    <row r="285" spans="1:44" ht="12.75">
      <c r="A285" s="236"/>
      <c r="B285" s="278"/>
      <c r="C285" s="293"/>
      <c r="D285" s="293"/>
      <c r="E285" s="294"/>
      <c r="F285" s="294"/>
      <c r="G285" s="294"/>
      <c r="H285" s="295" t="str">
        <f t="shared" si="101"/>
        <v/>
      </c>
      <c r="I285" s="296" t="str">
        <f t="shared" si="102"/>
        <v/>
      </c>
      <c r="J285" s="297" t="str">
        <f t="shared" si="120"/>
        <v/>
      </c>
      <c r="K285" s="349"/>
      <c r="L285" s="322"/>
      <c r="M285" s="353" t="str">
        <f t="shared" si="103"/>
        <v/>
      </c>
      <c r="N285" s="298" t="str">
        <f t="shared" si="104"/>
        <v/>
      </c>
      <c r="O285" s="293"/>
      <c r="P285" s="279"/>
      <c r="Q285" s="279"/>
      <c r="R285" s="279"/>
      <c r="S285" s="299"/>
      <c r="T285" s="376" t="str">
        <f t="shared" si="121"/>
        <v/>
      </c>
      <c r="U285" s="372"/>
      <c r="V285" s="308" t="str">
        <f t="shared" si="105"/>
        <v/>
      </c>
      <c r="W285" s="280" t="str">
        <f t="shared" si="106"/>
        <v/>
      </c>
      <c r="X285" s="347" t="str">
        <f t="shared" si="123"/>
        <v/>
      </c>
      <c r="Y285" s="292"/>
      <c r="Z285" s="363" t="str">
        <f t="shared" si="107"/>
        <v/>
      </c>
      <c r="AA285" s="347" t="str">
        <f t="shared" si="108"/>
        <v/>
      </c>
      <c r="AC285" s="363" t="str">
        <f t="shared" si="109"/>
        <v/>
      </c>
      <c r="AD285" s="280" t="str">
        <f t="shared" si="110"/>
        <v/>
      </c>
      <c r="AE285" s="280" t="str">
        <f t="shared" si="111"/>
        <v/>
      </c>
      <c r="AF285" s="280" t="str">
        <f t="shared" si="112"/>
        <v/>
      </c>
      <c r="AG285" s="347" t="str">
        <f t="shared" si="113"/>
        <v/>
      </c>
      <c r="AH285" s="359"/>
      <c r="AI285" s="367" t="str">
        <f t="shared" si="114"/>
        <v/>
      </c>
      <c r="AJ285" s="368" t="str">
        <f t="shared" si="115"/>
        <v/>
      </c>
      <c r="AK285" s="361"/>
      <c r="AL285" s="363" t="str">
        <f t="shared" si="116"/>
        <v/>
      </c>
      <c r="AM285" s="280" t="str">
        <f t="shared" si="117"/>
        <v/>
      </c>
      <c r="AN285" s="347" t="str">
        <f t="shared" si="122"/>
        <v/>
      </c>
      <c r="AO285" s="359"/>
      <c r="AP285" s="363" t="str">
        <f t="shared" si="118"/>
        <v/>
      </c>
      <c r="AQ285" s="300" t="str">
        <f t="shared" si="119"/>
        <v/>
      </c>
      <c r="AR285" s="309"/>
    </row>
    <row r="286" spans="1:44" ht="12.75">
      <c r="A286" s="236"/>
      <c r="B286" s="278"/>
      <c r="C286" s="293"/>
      <c r="D286" s="293"/>
      <c r="E286" s="294"/>
      <c r="F286" s="294"/>
      <c r="G286" s="294"/>
      <c r="H286" s="295" t="str">
        <f t="shared" si="101"/>
        <v/>
      </c>
      <c r="I286" s="296" t="str">
        <f t="shared" si="102"/>
        <v/>
      </c>
      <c r="J286" s="297" t="str">
        <f t="shared" si="120"/>
        <v/>
      </c>
      <c r="K286" s="349"/>
      <c r="L286" s="322"/>
      <c r="M286" s="353" t="str">
        <f t="shared" si="103"/>
        <v/>
      </c>
      <c r="N286" s="298" t="str">
        <f t="shared" si="104"/>
        <v/>
      </c>
      <c r="O286" s="293"/>
      <c r="P286" s="279"/>
      <c r="Q286" s="279"/>
      <c r="R286" s="279"/>
      <c r="S286" s="299"/>
      <c r="T286" s="376" t="str">
        <f t="shared" si="121"/>
        <v/>
      </c>
      <c r="U286" s="372"/>
      <c r="V286" s="308" t="str">
        <f t="shared" si="105"/>
        <v/>
      </c>
      <c r="W286" s="280" t="str">
        <f t="shared" si="106"/>
        <v/>
      </c>
      <c r="X286" s="347" t="str">
        <f t="shared" si="123"/>
        <v/>
      </c>
      <c r="Y286" s="292"/>
      <c r="Z286" s="363" t="str">
        <f t="shared" si="107"/>
        <v/>
      </c>
      <c r="AA286" s="347" t="str">
        <f t="shared" si="108"/>
        <v/>
      </c>
      <c r="AC286" s="363" t="str">
        <f t="shared" si="109"/>
        <v/>
      </c>
      <c r="AD286" s="280" t="str">
        <f t="shared" si="110"/>
        <v/>
      </c>
      <c r="AE286" s="280" t="str">
        <f t="shared" si="111"/>
        <v/>
      </c>
      <c r="AF286" s="280" t="str">
        <f t="shared" si="112"/>
        <v/>
      </c>
      <c r="AG286" s="347" t="str">
        <f t="shared" si="113"/>
        <v/>
      </c>
      <c r="AH286" s="359"/>
      <c r="AI286" s="367" t="str">
        <f t="shared" si="114"/>
        <v/>
      </c>
      <c r="AJ286" s="368" t="str">
        <f t="shared" si="115"/>
        <v/>
      </c>
      <c r="AK286" s="361"/>
      <c r="AL286" s="363" t="str">
        <f t="shared" si="116"/>
        <v/>
      </c>
      <c r="AM286" s="280" t="str">
        <f t="shared" si="117"/>
        <v/>
      </c>
      <c r="AN286" s="347" t="str">
        <f t="shared" si="122"/>
        <v/>
      </c>
      <c r="AO286" s="359"/>
      <c r="AP286" s="363" t="str">
        <f t="shared" si="118"/>
        <v/>
      </c>
      <c r="AQ286" s="300" t="str">
        <f t="shared" si="119"/>
        <v/>
      </c>
      <c r="AR286" s="309"/>
    </row>
    <row r="287" spans="1:44" ht="12.75">
      <c r="A287" s="236"/>
      <c r="B287" s="278"/>
      <c r="C287" s="293"/>
      <c r="D287" s="293"/>
      <c r="E287" s="294"/>
      <c r="F287" s="294"/>
      <c r="G287" s="294"/>
      <c r="H287" s="295" t="str">
        <f t="shared" si="101"/>
        <v/>
      </c>
      <c r="I287" s="296" t="str">
        <f t="shared" si="102"/>
        <v/>
      </c>
      <c r="J287" s="297" t="str">
        <f t="shared" si="120"/>
        <v/>
      </c>
      <c r="K287" s="349"/>
      <c r="L287" s="322"/>
      <c r="M287" s="353" t="str">
        <f t="shared" si="103"/>
        <v/>
      </c>
      <c r="N287" s="298" t="str">
        <f t="shared" si="104"/>
        <v/>
      </c>
      <c r="O287" s="293"/>
      <c r="P287" s="279"/>
      <c r="Q287" s="279"/>
      <c r="R287" s="279"/>
      <c r="S287" s="299"/>
      <c r="T287" s="376" t="str">
        <f t="shared" si="121"/>
        <v/>
      </c>
      <c r="U287" s="372"/>
      <c r="V287" s="308" t="str">
        <f t="shared" si="105"/>
        <v/>
      </c>
      <c r="W287" s="280" t="str">
        <f t="shared" si="106"/>
        <v/>
      </c>
      <c r="X287" s="347" t="str">
        <f t="shared" si="123"/>
        <v/>
      </c>
      <c r="Y287" s="292"/>
      <c r="Z287" s="363" t="str">
        <f t="shared" si="107"/>
        <v/>
      </c>
      <c r="AA287" s="347" t="str">
        <f t="shared" si="108"/>
        <v/>
      </c>
      <c r="AC287" s="363" t="str">
        <f t="shared" si="109"/>
        <v/>
      </c>
      <c r="AD287" s="280" t="str">
        <f t="shared" si="110"/>
        <v/>
      </c>
      <c r="AE287" s="280" t="str">
        <f t="shared" si="111"/>
        <v/>
      </c>
      <c r="AF287" s="280" t="str">
        <f t="shared" si="112"/>
        <v/>
      </c>
      <c r="AG287" s="347" t="str">
        <f t="shared" si="113"/>
        <v/>
      </c>
      <c r="AH287" s="359"/>
      <c r="AI287" s="367" t="str">
        <f t="shared" si="114"/>
        <v/>
      </c>
      <c r="AJ287" s="368" t="str">
        <f t="shared" si="115"/>
        <v/>
      </c>
      <c r="AK287" s="361"/>
      <c r="AL287" s="363" t="str">
        <f t="shared" si="116"/>
        <v/>
      </c>
      <c r="AM287" s="280" t="str">
        <f t="shared" si="117"/>
        <v/>
      </c>
      <c r="AN287" s="347" t="str">
        <f t="shared" si="122"/>
        <v/>
      </c>
      <c r="AO287" s="359"/>
      <c r="AP287" s="363" t="str">
        <f t="shared" si="118"/>
        <v/>
      </c>
      <c r="AQ287" s="300" t="str">
        <f t="shared" si="119"/>
        <v/>
      </c>
      <c r="AR287" s="309"/>
    </row>
    <row r="288" spans="1:44" ht="12.75">
      <c r="A288" s="236"/>
      <c r="B288" s="278"/>
      <c r="C288" s="293"/>
      <c r="D288" s="293"/>
      <c r="E288" s="294"/>
      <c r="F288" s="294"/>
      <c r="G288" s="294"/>
      <c r="H288" s="295" t="str">
        <f t="shared" si="101"/>
        <v/>
      </c>
      <c r="I288" s="296" t="str">
        <f t="shared" si="102"/>
        <v/>
      </c>
      <c r="J288" s="297" t="str">
        <f t="shared" si="120"/>
        <v/>
      </c>
      <c r="K288" s="349"/>
      <c r="L288" s="322"/>
      <c r="M288" s="353" t="str">
        <f t="shared" si="103"/>
        <v/>
      </c>
      <c r="N288" s="298" t="str">
        <f t="shared" si="104"/>
        <v/>
      </c>
      <c r="O288" s="293"/>
      <c r="P288" s="279"/>
      <c r="Q288" s="279"/>
      <c r="R288" s="279"/>
      <c r="S288" s="299"/>
      <c r="T288" s="376" t="str">
        <f t="shared" si="121"/>
        <v/>
      </c>
      <c r="U288" s="372"/>
      <c r="V288" s="308" t="str">
        <f t="shared" si="105"/>
        <v/>
      </c>
      <c r="W288" s="280" t="str">
        <f t="shared" si="106"/>
        <v/>
      </c>
      <c r="X288" s="347" t="str">
        <f t="shared" si="123"/>
        <v/>
      </c>
      <c r="Y288" s="292"/>
      <c r="Z288" s="363" t="str">
        <f t="shared" si="107"/>
        <v/>
      </c>
      <c r="AA288" s="347" t="str">
        <f t="shared" si="108"/>
        <v/>
      </c>
      <c r="AC288" s="363" t="str">
        <f t="shared" si="109"/>
        <v/>
      </c>
      <c r="AD288" s="280" t="str">
        <f t="shared" si="110"/>
        <v/>
      </c>
      <c r="AE288" s="280" t="str">
        <f t="shared" si="111"/>
        <v/>
      </c>
      <c r="AF288" s="280" t="str">
        <f t="shared" si="112"/>
        <v/>
      </c>
      <c r="AG288" s="347" t="str">
        <f t="shared" si="113"/>
        <v/>
      </c>
      <c r="AH288" s="359"/>
      <c r="AI288" s="367" t="str">
        <f t="shared" si="114"/>
        <v/>
      </c>
      <c r="AJ288" s="368" t="str">
        <f t="shared" si="115"/>
        <v/>
      </c>
      <c r="AK288" s="361"/>
      <c r="AL288" s="363" t="str">
        <f t="shared" si="116"/>
        <v/>
      </c>
      <c r="AM288" s="280" t="str">
        <f t="shared" si="117"/>
        <v/>
      </c>
      <c r="AN288" s="347" t="str">
        <f t="shared" si="122"/>
        <v/>
      </c>
      <c r="AO288" s="359"/>
      <c r="AP288" s="363" t="str">
        <f t="shared" si="118"/>
        <v/>
      </c>
      <c r="AQ288" s="300" t="str">
        <f t="shared" si="119"/>
        <v/>
      </c>
      <c r="AR288" s="309"/>
    </row>
    <row r="289" spans="1:44" ht="12.75">
      <c r="A289" s="236"/>
      <c r="B289" s="278"/>
      <c r="C289" s="293"/>
      <c r="D289" s="293"/>
      <c r="E289" s="294"/>
      <c r="F289" s="294"/>
      <c r="G289" s="294"/>
      <c r="H289" s="295" t="str">
        <f t="shared" si="101"/>
        <v/>
      </c>
      <c r="I289" s="296" t="str">
        <f t="shared" si="102"/>
        <v/>
      </c>
      <c r="J289" s="297" t="str">
        <f t="shared" si="120"/>
        <v/>
      </c>
      <c r="K289" s="349"/>
      <c r="L289" s="322"/>
      <c r="M289" s="353" t="str">
        <f t="shared" si="103"/>
        <v/>
      </c>
      <c r="N289" s="298" t="str">
        <f t="shared" si="104"/>
        <v/>
      </c>
      <c r="O289" s="293"/>
      <c r="P289" s="279"/>
      <c r="Q289" s="279"/>
      <c r="R289" s="279"/>
      <c r="S289" s="299"/>
      <c r="T289" s="376" t="str">
        <f t="shared" si="121"/>
        <v/>
      </c>
      <c r="U289" s="372"/>
      <c r="V289" s="308" t="str">
        <f t="shared" si="105"/>
        <v/>
      </c>
      <c r="W289" s="280" t="str">
        <f t="shared" si="106"/>
        <v/>
      </c>
      <c r="X289" s="347" t="str">
        <f t="shared" si="123"/>
        <v/>
      </c>
      <c r="Y289" s="292"/>
      <c r="Z289" s="363" t="str">
        <f t="shared" si="107"/>
        <v/>
      </c>
      <c r="AA289" s="347" t="str">
        <f t="shared" si="108"/>
        <v/>
      </c>
      <c r="AC289" s="363" t="str">
        <f t="shared" si="109"/>
        <v/>
      </c>
      <c r="AD289" s="280" t="str">
        <f t="shared" si="110"/>
        <v/>
      </c>
      <c r="AE289" s="280" t="str">
        <f t="shared" si="111"/>
        <v/>
      </c>
      <c r="AF289" s="280" t="str">
        <f t="shared" si="112"/>
        <v/>
      </c>
      <c r="AG289" s="347" t="str">
        <f t="shared" si="113"/>
        <v/>
      </c>
      <c r="AH289" s="359"/>
      <c r="AI289" s="367" t="str">
        <f t="shared" si="114"/>
        <v/>
      </c>
      <c r="AJ289" s="368" t="str">
        <f t="shared" si="115"/>
        <v/>
      </c>
      <c r="AK289" s="361"/>
      <c r="AL289" s="363" t="str">
        <f t="shared" si="116"/>
        <v/>
      </c>
      <c r="AM289" s="280" t="str">
        <f t="shared" si="117"/>
        <v/>
      </c>
      <c r="AN289" s="347" t="str">
        <f t="shared" si="122"/>
        <v/>
      </c>
      <c r="AO289" s="359"/>
      <c r="AP289" s="363" t="str">
        <f t="shared" si="118"/>
        <v/>
      </c>
      <c r="AQ289" s="300" t="str">
        <f t="shared" si="119"/>
        <v/>
      </c>
      <c r="AR289" s="309"/>
    </row>
    <row r="290" spans="1:44" ht="12.75">
      <c r="A290" s="236"/>
      <c r="B290" s="278"/>
      <c r="C290" s="293"/>
      <c r="D290" s="293"/>
      <c r="E290" s="294"/>
      <c r="F290" s="294"/>
      <c r="G290" s="294"/>
      <c r="H290" s="295" t="str">
        <f t="shared" si="101"/>
        <v/>
      </c>
      <c r="I290" s="296" t="str">
        <f t="shared" si="102"/>
        <v/>
      </c>
      <c r="J290" s="297" t="str">
        <f t="shared" si="120"/>
        <v/>
      </c>
      <c r="K290" s="349"/>
      <c r="L290" s="322"/>
      <c r="M290" s="353" t="str">
        <f t="shared" si="103"/>
        <v/>
      </c>
      <c r="N290" s="298" t="str">
        <f t="shared" si="104"/>
        <v/>
      </c>
      <c r="O290" s="293"/>
      <c r="P290" s="279"/>
      <c r="Q290" s="279"/>
      <c r="R290" s="279"/>
      <c r="S290" s="299"/>
      <c r="T290" s="376" t="str">
        <f t="shared" si="121"/>
        <v/>
      </c>
      <c r="U290" s="372"/>
      <c r="V290" s="308" t="str">
        <f t="shared" si="105"/>
        <v/>
      </c>
      <c r="W290" s="280" t="str">
        <f t="shared" si="106"/>
        <v/>
      </c>
      <c r="X290" s="347" t="str">
        <f t="shared" si="123"/>
        <v/>
      </c>
      <c r="Y290" s="292"/>
      <c r="Z290" s="363" t="str">
        <f t="shared" si="107"/>
        <v/>
      </c>
      <c r="AA290" s="347" t="str">
        <f t="shared" si="108"/>
        <v/>
      </c>
      <c r="AC290" s="363" t="str">
        <f t="shared" si="109"/>
        <v/>
      </c>
      <c r="AD290" s="280" t="str">
        <f t="shared" si="110"/>
        <v/>
      </c>
      <c r="AE290" s="280" t="str">
        <f t="shared" si="111"/>
        <v/>
      </c>
      <c r="AF290" s="280" t="str">
        <f t="shared" si="112"/>
        <v/>
      </c>
      <c r="AG290" s="347" t="str">
        <f t="shared" si="113"/>
        <v/>
      </c>
      <c r="AH290" s="359"/>
      <c r="AI290" s="367" t="str">
        <f t="shared" si="114"/>
        <v/>
      </c>
      <c r="AJ290" s="368" t="str">
        <f t="shared" si="115"/>
        <v/>
      </c>
      <c r="AK290" s="361"/>
      <c r="AL290" s="363" t="str">
        <f t="shared" si="116"/>
        <v/>
      </c>
      <c r="AM290" s="280" t="str">
        <f t="shared" si="117"/>
        <v/>
      </c>
      <c r="AN290" s="347" t="str">
        <f t="shared" si="122"/>
        <v/>
      </c>
      <c r="AO290" s="359"/>
      <c r="AP290" s="363" t="str">
        <f t="shared" si="118"/>
        <v/>
      </c>
      <c r="AQ290" s="300" t="str">
        <f t="shared" si="119"/>
        <v/>
      </c>
      <c r="AR290" s="309"/>
    </row>
    <row r="291" spans="1:44" ht="12.75">
      <c r="A291" s="236"/>
      <c r="B291" s="278"/>
      <c r="C291" s="293"/>
      <c r="D291" s="293"/>
      <c r="E291" s="294"/>
      <c r="F291" s="294"/>
      <c r="G291" s="294"/>
      <c r="H291" s="295" t="str">
        <f t="shared" si="101"/>
        <v/>
      </c>
      <c r="I291" s="296" t="str">
        <f t="shared" si="102"/>
        <v/>
      </c>
      <c r="J291" s="297" t="str">
        <f t="shared" si="120"/>
        <v/>
      </c>
      <c r="K291" s="349"/>
      <c r="L291" s="322"/>
      <c r="M291" s="353" t="str">
        <f t="shared" si="103"/>
        <v/>
      </c>
      <c r="N291" s="298" t="str">
        <f t="shared" si="104"/>
        <v/>
      </c>
      <c r="O291" s="293"/>
      <c r="P291" s="279"/>
      <c r="Q291" s="279"/>
      <c r="R291" s="279"/>
      <c r="S291" s="299"/>
      <c r="T291" s="376" t="str">
        <f t="shared" si="121"/>
        <v/>
      </c>
      <c r="U291" s="372"/>
      <c r="V291" s="308" t="str">
        <f t="shared" si="105"/>
        <v/>
      </c>
      <c r="W291" s="280" t="str">
        <f t="shared" si="106"/>
        <v/>
      </c>
      <c r="X291" s="347" t="str">
        <f t="shared" si="123"/>
        <v/>
      </c>
      <c r="Y291" s="292"/>
      <c r="Z291" s="363" t="str">
        <f t="shared" si="107"/>
        <v/>
      </c>
      <c r="AA291" s="347" t="str">
        <f t="shared" si="108"/>
        <v/>
      </c>
      <c r="AC291" s="363" t="str">
        <f t="shared" si="109"/>
        <v/>
      </c>
      <c r="AD291" s="280" t="str">
        <f t="shared" si="110"/>
        <v/>
      </c>
      <c r="AE291" s="280" t="str">
        <f t="shared" si="111"/>
        <v/>
      </c>
      <c r="AF291" s="280" t="str">
        <f t="shared" si="112"/>
        <v/>
      </c>
      <c r="AG291" s="347" t="str">
        <f t="shared" si="113"/>
        <v/>
      </c>
      <c r="AH291" s="359"/>
      <c r="AI291" s="367" t="str">
        <f t="shared" si="114"/>
        <v/>
      </c>
      <c r="AJ291" s="368" t="str">
        <f t="shared" si="115"/>
        <v/>
      </c>
      <c r="AK291" s="361"/>
      <c r="AL291" s="363" t="str">
        <f t="shared" si="116"/>
        <v/>
      </c>
      <c r="AM291" s="280" t="str">
        <f t="shared" si="117"/>
        <v/>
      </c>
      <c r="AN291" s="347" t="str">
        <f t="shared" si="122"/>
        <v/>
      </c>
      <c r="AO291" s="359"/>
      <c r="AP291" s="363" t="str">
        <f t="shared" si="118"/>
        <v/>
      </c>
      <c r="AQ291" s="300" t="str">
        <f t="shared" si="119"/>
        <v/>
      </c>
      <c r="AR291" s="309"/>
    </row>
    <row r="292" spans="1:44" ht="12.75">
      <c r="A292" s="236"/>
      <c r="B292" s="278"/>
      <c r="C292" s="293"/>
      <c r="D292" s="293"/>
      <c r="E292" s="294"/>
      <c r="F292" s="294"/>
      <c r="G292" s="294"/>
      <c r="H292" s="295" t="str">
        <f t="shared" si="101"/>
        <v/>
      </c>
      <c r="I292" s="296" t="str">
        <f t="shared" si="102"/>
        <v/>
      </c>
      <c r="J292" s="297" t="str">
        <f t="shared" si="120"/>
        <v/>
      </c>
      <c r="K292" s="349"/>
      <c r="L292" s="322"/>
      <c r="M292" s="353" t="str">
        <f t="shared" si="103"/>
        <v/>
      </c>
      <c r="N292" s="298" t="str">
        <f t="shared" si="104"/>
        <v/>
      </c>
      <c r="O292" s="293"/>
      <c r="P292" s="279"/>
      <c r="Q292" s="279"/>
      <c r="R292" s="279"/>
      <c r="S292" s="299"/>
      <c r="T292" s="376" t="str">
        <f t="shared" si="121"/>
        <v/>
      </c>
      <c r="U292" s="372"/>
      <c r="V292" s="308" t="str">
        <f t="shared" si="105"/>
        <v/>
      </c>
      <c r="W292" s="280" t="str">
        <f t="shared" si="106"/>
        <v/>
      </c>
      <c r="X292" s="347" t="str">
        <f t="shared" si="123"/>
        <v/>
      </c>
      <c r="Y292" s="292"/>
      <c r="Z292" s="363" t="str">
        <f t="shared" si="107"/>
        <v/>
      </c>
      <c r="AA292" s="347" t="str">
        <f t="shared" si="108"/>
        <v/>
      </c>
      <c r="AC292" s="363" t="str">
        <f t="shared" si="109"/>
        <v/>
      </c>
      <c r="AD292" s="280" t="str">
        <f t="shared" si="110"/>
        <v/>
      </c>
      <c r="AE292" s="280" t="str">
        <f t="shared" si="111"/>
        <v/>
      </c>
      <c r="AF292" s="280" t="str">
        <f t="shared" si="112"/>
        <v/>
      </c>
      <c r="AG292" s="347" t="str">
        <f t="shared" si="113"/>
        <v/>
      </c>
      <c r="AH292" s="359"/>
      <c r="AI292" s="367" t="str">
        <f t="shared" si="114"/>
        <v/>
      </c>
      <c r="AJ292" s="368" t="str">
        <f t="shared" si="115"/>
        <v/>
      </c>
      <c r="AK292" s="361"/>
      <c r="AL292" s="363" t="str">
        <f t="shared" si="116"/>
        <v/>
      </c>
      <c r="AM292" s="280" t="str">
        <f t="shared" si="117"/>
        <v/>
      </c>
      <c r="AN292" s="347" t="str">
        <f t="shared" si="122"/>
        <v/>
      </c>
      <c r="AO292" s="359"/>
      <c r="AP292" s="363" t="str">
        <f t="shared" si="118"/>
        <v/>
      </c>
      <c r="AQ292" s="300" t="str">
        <f t="shared" si="119"/>
        <v/>
      </c>
      <c r="AR292" s="309"/>
    </row>
    <row r="293" spans="1:44" ht="12.75">
      <c r="A293" s="236"/>
      <c r="B293" s="278"/>
      <c r="C293" s="293"/>
      <c r="D293" s="293"/>
      <c r="E293" s="294"/>
      <c r="F293" s="294"/>
      <c r="G293" s="294"/>
      <c r="H293" s="295" t="str">
        <f t="shared" si="101"/>
        <v/>
      </c>
      <c r="I293" s="296" t="str">
        <f t="shared" si="102"/>
        <v/>
      </c>
      <c r="J293" s="297" t="str">
        <f t="shared" si="120"/>
        <v/>
      </c>
      <c r="K293" s="349"/>
      <c r="L293" s="322"/>
      <c r="M293" s="353" t="str">
        <f t="shared" si="103"/>
        <v/>
      </c>
      <c r="N293" s="298" t="str">
        <f t="shared" si="104"/>
        <v/>
      </c>
      <c r="O293" s="293"/>
      <c r="P293" s="279"/>
      <c r="Q293" s="279"/>
      <c r="R293" s="279"/>
      <c r="S293" s="299"/>
      <c r="T293" s="376" t="str">
        <f t="shared" si="121"/>
        <v/>
      </c>
      <c r="U293" s="372"/>
      <c r="V293" s="308" t="str">
        <f t="shared" si="105"/>
        <v/>
      </c>
      <c r="W293" s="280" t="str">
        <f t="shared" si="106"/>
        <v/>
      </c>
      <c r="X293" s="347" t="str">
        <f t="shared" si="123"/>
        <v/>
      </c>
      <c r="Y293" s="292"/>
      <c r="Z293" s="363" t="str">
        <f t="shared" si="107"/>
        <v/>
      </c>
      <c r="AA293" s="347" t="str">
        <f t="shared" si="108"/>
        <v/>
      </c>
      <c r="AC293" s="363" t="str">
        <f t="shared" si="109"/>
        <v/>
      </c>
      <c r="AD293" s="280" t="str">
        <f t="shared" si="110"/>
        <v/>
      </c>
      <c r="AE293" s="280" t="str">
        <f t="shared" si="111"/>
        <v/>
      </c>
      <c r="AF293" s="280" t="str">
        <f t="shared" si="112"/>
        <v/>
      </c>
      <c r="AG293" s="347" t="str">
        <f t="shared" si="113"/>
        <v/>
      </c>
      <c r="AH293" s="359"/>
      <c r="AI293" s="367" t="str">
        <f t="shared" si="114"/>
        <v/>
      </c>
      <c r="AJ293" s="368" t="str">
        <f t="shared" si="115"/>
        <v/>
      </c>
      <c r="AK293" s="361"/>
      <c r="AL293" s="363" t="str">
        <f t="shared" si="116"/>
        <v/>
      </c>
      <c r="AM293" s="280" t="str">
        <f t="shared" si="117"/>
        <v/>
      </c>
      <c r="AN293" s="347" t="str">
        <f t="shared" si="122"/>
        <v/>
      </c>
      <c r="AO293" s="359"/>
      <c r="AP293" s="363" t="str">
        <f t="shared" si="118"/>
        <v/>
      </c>
      <c r="AQ293" s="300" t="str">
        <f t="shared" si="119"/>
        <v/>
      </c>
      <c r="AR293" s="309"/>
    </row>
    <row r="294" spans="1:44" ht="12.75">
      <c r="A294" s="236"/>
      <c r="B294" s="278"/>
      <c r="C294" s="293"/>
      <c r="D294" s="293"/>
      <c r="E294" s="294"/>
      <c r="F294" s="294"/>
      <c r="G294" s="294"/>
      <c r="H294" s="295" t="str">
        <f t="shared" si="101"/>
        <v/>
      </c>
      <c r="I294" s="296" t="str">
        <f t="shared" si="102"/>
        <v/>
      </c>
      <c r="J294" s="297" t="str">
        <f t="shared" si="120"/>
        <v/>
      </c>
      <c r="K294" s="349"/>
      <c r="L294" s="322"/>
      <c r="M294" s="353" t="str">
        <f t="shared" si="103"/>
        <v/>
      </c>
      <c r="N294" s="298" t="str">
        <f t="shared" si="104"/>
        <v/>
      </c>
      <c r="O294" s="293"/>
      <c r="P294" s="279"/>
      <c r="Q294" s="279"/>
      <c r="R294" s="279"/>
      <c r="S294" s="299"/>
      <c r="T294" s="376" t="str">
        <f t="shared" si="121"/>
        <v/>
      </c>
      <c r="U294" s="372"/>
      <c r="V294" s="308" t="str">
        <f t="shared" si="105"/>
        <v/>
      </c>
      <c r="W294" s="280" t="str">
        <f t="shared" si="106"/>
        <v/>
      </c>
      <c r="X294" s="347" t="str">
        <f t="shared" si="123"/>
        <v/>
      </c>
      <c r="Y294" s="292"/>
      <c r="Z294" s="363" t="str">
        <f t="shared" si="107"/>
        <v/>
      </c>
      <c r="AA294" s="347" t="str">
        <f t="shared" si="108"/>
        <v/>
      </c>
      <c r="AC294" s="363" t="str">
        <f t="shared" si="109"/>
        <v/>
      </c>
      <c r="AD294" s="280" t="str">
        <f t="shared" si="110"/>
        <v/>
      </c>
      <c r="AE294" s="280" t="str">
        <f t="shared" si="111"/>
        <v/>
      </c>
      <c r="AF294" s="280" t="str">
        <f t="shared" si="112"/>
        <v/>
      </c>
      <c r="AG294" s="347" t="str">
        <f t="shared" si="113"/>
        <v/>
      </c>
      <c r="AH294" s="359"/>
      <c r="AI294" s="367" t="str">
        <f t="shared" si="114"/>
        <v/>
      </c>
      <c r="AJ294" s="368" t="str">
        <f t="shared" si="115"/>
        <v/>
      </c>
      <c r="AK294" s="361"/>
      <c r="AL294" s="363" t="str">
        <f t="shared" si="116"/>
        <v/>
      </c>
      <c r="AM294" s="280" t="str">
        <f t="shared" si="117"/>
        <v/>
      </c>
      <c r="AN294" s="347" t="str">
        <f t="shared" si="122"/>
        <v/>
      </c>
      <c r="AO294" s="359"/>
      <c r="AP294" s="363" t="str">
        <f t="shared" si="118"/>
        <v/>
      </c>
      <c r="AQ294" s="300" t="str">
        <f t="shared" si="119"/>
        <v/>
      </c>
      <c r="AR294" s="309"/>
    </row>
    <row r="295" spans="1:44" ht="12.75">
      <c r="A295" s="236"/>
      <c r="B295" s="278"/>
      <c r="C295" s="293"/>
      <c r="D295" s="293"/>
      <c r="E295" s="294"/>
      <c r="F295" s="294"/>
      <c r="G295" s="294"/>
      <c r="H295" s="295" t="str">
        <f t="shared" si="101"/>
        <v/>
      </c>
      <c r="I295" s="296" t="str">
        <f t="shared" si="102"/>
        <v/>
      </c>
      <c r="J295" s="297" t="str">
        <f t="shared" si="120"/>
        <v/>
      </c>
      <c r="K295" s="349"/>
      <c r="L295" s="322"/>
      <c r="M295" s="353" t="str">
        <f t="shared" si="103"/>
        <v/>
      </c>
      <c r="N295" s="298" t="str">
        <f t="shared" si="104"/>
        <v/>
      </c>
      <c r="O295" s="293"/>
      <c r="P295" s="279"/>
      <c r="Q295" s="279"/>
      <c r="R295" s="279"/>
      <c r="S295" s="299"/>
      <c r="T295" s="376" t="str">
        <f t="shared" si="121"/>
        <v/>
      </c>
      <c r="U295" s="372"/>
      <c r="V295" s="308" t="str">
        <f t="shared" si="105"/>
        <v/>
      </c>
      <c r="W295" s="280" t="str">
        <f t="shared" si="106"/>
        <v/>
      </c>
      <c r="X295" s="347" t="str">
        <f t="shared" si="123"/>
        <v/>
      </c>
      <c r="Y295" s="292"/>
      <c r="Z295" s="363" t="str">
        <f t="shared" si="107"/>
        <v/>
      </c>
      <c r="AA295" s="347" t="str">
        <f t="shared" si="108"/>
        <v/>
      </c>
      <c r="AC295" s="363" t="str">
        <f t="shared" si="109"/>
        <v/>
      </c>
      <c r="AD295" s="280" t="str">
        <f t="shared" si="110"/>
        <v/>
      </c>
      <c r="AE295" s="280" t="str">
        <f t="shared" si="111"/>
        <v/>
      </c>
      <c r="AF295" s="280" t="str">
        <f t="shared" si="112"/>
        <v/>
      </c>
      <c r="AG295" s="347" t="str">
        <f t="shared" si="113"/>
        <v/>
      </c>
      <c r="AH295" s="359"/>
      <c r="AI295" s="367" t="str">
        <f t="shared" si="114"/>
        <v/>
      </c>
      <c r="AJ295" s="368" t="str">
        <f t="shared" si="115"/>
        <v/>
      </c>
      <c r="AK295" s="361"/>
      <c r="AL295" s="363" t="str">
        <f t="shared" si="116"/>
        <v/>
      </c>
      <c r="AM295" s="280" t="str">
        <f t="shared" si="117"/>
        <v/>
      </c>
      <c r="AN295" s="347" t="str">
        <f t="shared" si="122"/>
        <v/>
      </c>
      <c r="AO295" s="359"/>
      <c r="AP295" s="363" t="str">
        <f t="shared" si="118"/>
        <v/>
      </c>
      <c r="AQ295" s="300" t="str">
        <f t="shared" si="119"/>
        <v/>
      </c>
      <c r="AR295" s="309"/>
    </row>
    <row r="296" spans="1:44" ht="12.75">
      <c r="A296" s="236"/>
      <c r="B296" s="278"/>
      <c r="C296" s="293"/>
      <c r="D296" s="293"/>
      <c r="E296" s="294"/>
      <c r="F296" s="294"/>
      <c r="G296" s="294"/>
      <c r="H296" s="295" t="str">
        <f t="shared" si="101"/>
        <v/>
      </c>
      <c r="I296" s="296" t="str">
        <f t="shared" si="102"/>
        <v/>
      </c>
      <c r="J296" s="297" t="str">
        <f t="shared" si="120"/>
        <v/>
      </c>
      <c r="K296" s="349"/>
      <c r="L296" s="322"/>
      <c r="M296" s="353" t="str">
        <f t="shared" si="103"/>
        <v/>
      </c>
      <c r="N296" s="298" t="str">
        <f t="shared" si="104"/>
        <v/>
      </c>
      <c r="O296" s="293"/>
      <c r="P296" s="279"/>
      <c r="Q296" s="279"/>
      <c r="R296" s="279"/>
      <c r="S296" s="299"/>
      <c r="T296" s="376" t="str">
        <f t="shared" si="121"/>
        <v/>
      </c>
      <c r="U296" s="372"/>
      <c r="V296" s="308" t="str">
        <f t="shared" si="105"/>
        <v/>
      </c>
      <c r="W296" s="280" t="str">
        <f t="shared" si="106"/>
        <v/>
      </c>
      <c r="X296" s="347" t="str">
        <f t="shared" si="123"/>
        <v/>
      </c>
      <c r="Y296" s="292"/>
      <c r="Z296" s="363" t="str">
        <f t="shared" si="107"/>
        <v/>
      </c>
      <c r="AA296" s="347" t="str">
        <f t="shared" si="108"/>
        <v/>
      </c>
      <c r="AC296" s="363" t="str">
        <f t="shared" si="109"/>
        <v/>
      </c>
      <c r="AD296" s="280" t="str">
        <f t="shared" si="110"/>
        <v/>
      </c>
      <c r="AE296" s="280" t="str">
        <f t="shared" si="111"/>
        <v/>
      </c>
      <c r="AF296" s="280" t="str">
        <f t="shared" si="112"/>
        <v/>
      </c>
      <c r="AG296" s="347" t="str">
        <f t="shared" si="113"/>
        <v/>
      </c>
      <c r="AH296" s="359"/>
      <c r="AI296" s="367" t="str">
        <f t="shared" si="114"/>
        <v/>
      </c>
      <c r="AJ296" s="368" t="str">
        <f t="shared" si="115"/>
        <v/>
      </c>
      <c r="AK296" s="361"/>
      <c r="AL296" s="363" t="str">
        <f t="shared" si="116"/>
        <v/>
      </c>
      <c r="AM296" s="280" t="str">
        <f t="shared" si="117"/>
        <v/>
      </c>
      <c r="AN296" s="347" t="str">
        <f t="shared" si="122"/>
        <v/>
      </c>
      <c r="AO296" s="359"/>
      <c r="AP296" s="363" t="str">
        <f t="shared" si="118"/>
        <v/>
      </c>
      <c r="AQ296" s="300" t="str">
        <f t="shared" si="119"/>
        <v/>
      </c>
      <c r="AR296" s="309"/>
    </row>
    <row r="297" spans="1:44" ht="12.75">
      <c r="A297" s="236"/>
      <c r="B297" s="278"/>
      <c r="C297" s="293"/>
      <c r="D297" s="293"/>
      <c r="E297" s="294"/>
      <c r="F297" s="294"/>
      <c r="G297" s="294"/>
      <c r="H297" s="295" t="str">
        <f t="shared" si="101"/>
        <v/>
      </c>
      <c r="I297" s="296" t="str">
        <f t="shared" si="102"/>
        <v/>
      </c>
      <c r="J297" s="297" t="str">
        <f t="shared" si="120"/>
        <v/>
      </c>
      <c r="K297" s="349"/>
      <c r="L297" s="322"/>
      <c r="M297" s="353" t="str">
        <f t="shared" si="103"/>
        <v/>
      </c>
      <c r="N297" s="298" t="str">
        <f t="shared" si="104"/>
        <v/>
      </c>
      <c r="O297" s="293"/>
      <c r="P297" s="279"/>
      <c r="Q297" s="279"/>
      <c r="R297" s="279"/>
      <c r="S297" s="299"/>
      <c r="T297" s="376" t="str">
        <f t="shared" si="121"/>
        <v/>
      </c>
      <c r="U297" s="372"/>
      <c r="V297" s="308" t="str">
        <f t="shared" si="105"/>
        <v/>
      </c>
      <c r="W297" s="280" t="str">
        <f t="shared" si="106"/>
        <v/>
      </c>
      <c r="X297" s="347" t="str">
        <f t="shared" si="123"/>
        <v/>
      </c>
      <c r="Y297" s="292"/>
      <c r="Z297" s="363" t="str">
        <f t="shared" si="107"/>
        <v/>
      </c>
      <c r="AA297" s="347" t="str">
        <f t="shared" si="108"/>
        <v/>
      </c>
      <c r="AC297" s="363" t="str">
        <f t="shared" si="109"/>
        <v/>
      </c>
      <c r="AD297" s="280" t="str">
        <f t="shared" si="110"/>
        <v/>
      </c>
      <c r="AE297" s="280" t="str">
        <f t="shared" si="111"/>
        <v/>
      </c>
      <c r="AF297" s="280" t="str">
        <f t="shared" si="112"/>
        <v/>
      </c>
      <c r="AG297" s="347" t="str">
        <f t="shared" si="113"/>
        <v/>
      </c>
      <c r="AH297" s="359"/>
      <c r="AI297" s="367" t="str">
        <f t="shared" si="114"/>
        <v/>
      </c>
      <c r="AJ297" s="368" t="str">
        <f t="shared" si="115"/>
        <v/>
      </c>
      <c r="AK297" s="361"/>
      <c r="AL297" s="363" t="str">
        <f t="shared" si="116"/>
        <v/>
      </c>
      <c r="AM297" s="280" t="str">
        <f t="shared" si="117"/>
        <v/>
      </c>
      <c r="AN297" s="347" t="str">
        <f t="shared" si="122"/>
        <v/>
      </c>
      <c r="AO297" s="359"/>
      <c r="AP297" s="363" t="str">
        <f t="shared" si="118"/>
        <v/>
      </c>
      <c r="AQ297" s="300" t="str">
        <f t="shared" si="119"/>
        <v/>
      </c>
      <c r="AR297" s="309"/>
    </row>
    <row r="298" spans="1:44" ht="12.75">
      <c r="A298" s="236"/>
      <c r="B298" s="278"/>
      <c r="C298" s="293"/>
      <c r="D298" s="293"/>
      <c r="E298" s="294"/>
      <c r="F298" s="294"/>
      <c r="G298" s="294"/>
      <c r="H298" s="295" t="str">
        <f t="shared" si="101"/>
        <v/>
      </c>
      <c r="I298" s="296" t="str">
        <f t="shared" si="102"/>
        <v/>
      </c>
      <c r="J298" s="297" t="str">
        <f t="shared" si="120"/>
        <v/>
      </c>
      <c r="K298" s="349"/>
      <c r="L298" s="322"/>
      <c r="M298" s="353" t="str">
        <f t="shared" si="103"/>
        <v/>
      </c>
      <c r="N298" s="298" t="str">
        <f t="shared" si="104"/>
        <v/>
      </c>
      <c r="O298" s="293"/>
      <c r="P298" s="279"/>
      <c r="Q298" s="279"/>
      <c r="R298" s="279"/>
      <c r="S298" s="299"/>
      <c r="T298" s="376" t="str">
        <f t="shared" si="121"/>
        <v/>
      </c>
      <c r="U298" s="372"/>
      <c r="V298" s="308" t="str">
        <f t="shared" si="105"/>
        <v/>
      </c>
      <c r="W298" s="280" t="str">
        <f t="shared" si="106"/>
        <v/>
      </c>
      <c r="X298" s="347" t="str">
        <f t="shared" si="123"/>
        <v/>
      </c>
      <c r="Y298" s="292"/>
      <c r="Z298" s="363" t="str">
        <f t="shared" si="107"/>
        <v/>
      </c>
      <c r="AA298" s="347" t="str">
        <f t="shared" si="108"/>
        <v/>
      </c>
      <c r="AC298" s="363" t="str">
        <f t="shared" si="109"/>
        <v/>
      </c>
      <c r="AD298" s="280" t="str">
        <f t="shared" si="110"/>
        <v/>
      </c>
      <c r="AE298" s="280" t="str">
        <f t="shared" si="111"/>
        <v/>
      </c>
      <c r="AF298" s="280" t="str">
        <f t="shared" si="112"/>
        <v/>
      </c>
      <c r="AG298" s="347" t="str">
        <f t="shared" si="113"/>
        <v/>
      </c>
      <c r="AH298" s="359"/>
      <c r="AI298" s="367" t="str">
        <f t="shared" si="114"/>
        <v/>
      </c>
      <c r="AJ298" s="368" t="str">
        <f t="shared" si="115"/>
        <v/>
      </c>
      <c r="AK298" s="361"/>
      <c r="AL298" s="363" t="str">
        <f t="shared" si="116"/>
        <v/>
      </c>
      <c r="AM298" s="280" t="str">
        <f t="shared" si="117"/>
        <v/>
      </c>
      <c r="AN298" s="347" t="str">
        <f t="shared" si="122"/>
        <v/>
      </c>
      <c r="AO298" s="359"/>
      <c r="AP298" s="363" t="str">
        <f t="shared" si="118"/>
        <v/>
      </c>
      <c r="AQ298" s="300" t="str">
        <f t="shared" si="119"/>
        <v/>
      </c>
      <c r="AR298" s="309"/>
    </row>
    <row r="299" spans="1:44" ht="12.75">
      <c r="A299" s="236"/>
      <c r="B299" s="278"/>
      <c r="C299" s="293"/>
      <c r="D299" s="293"/>
      <c r="E299" s="294"/>
      <c r="F299" s="294"/>
      <c r="G299" s="294"/>
      <c r="H299" s="295" t="str">
        <f t="shared" si="101"/>
        <v/>
      </c>
      <c r="I299" s="296" t="str">
        <f t="shared" si="102"/>
        <v/>
      </c>
      <c r="J299" s="297" t="str">
        <f t="shared" si="120"/>
        <v/>
      </c>
      <c r="K299" s="349"/>
      <c r="L299" s="322"/>
      <c r="M299" s="353" t="str">
        <f t="shared" si="103"/>
        <v/>
      </c>
      <c r="N299" s="298" t="str">
        <f t="shared" si="104"/>
        <v/>
      </c>
      <c r="O299" s="293"/>
      <c r="P299" s="279"/>
      <c r="Q299" s="279"/>
      <c r="R299" s="279"/>
      <c r="S299" s="299"/>
      <c r="T299" s="376" t="str">
        <f t="shared" si="121"/>
        <v/>
      </c>
      <c r="U299" s="372"/>
      <c r="V299" s="308" t="str">
        <f t="shared" si="105"/>
        <v/>
      </c>
      <c r="W299" s="280" t="str">
        <f t="shared" si="106"/>
        <v/>
      </c>
      <c r="X299" s="347" t="str">
        <f t="shared" si="123"/>
        <v/>
      </c>
      <c r="Y299" s="292"/>
      <c r="Z299" s="363" t="str">
        <f t="shared" si="107"/>
        <v/>
      </c>
      <c r="AA299" s="347" t="str">
        <f t="shared" si="108"/>
        <v/>
      </c>
      <c r="AC299" s="363" t="str">
        <f t="shared" si="109"/>
        <v/>
      </c>
      <c r="AD299" s="280" t="str">
        <f t="shared" si="110"/>
        <v/>
      </c>
      <c r="AE299" s="280" t="str">
        <f t="shared" si="111"/>
        <v/>
      </c>
      <c r="AF299" s="280" t="str">
        <f t="shared" si="112"/>
        <v/>
      </c>
      <c r="AG299" s="347" t="str">
        <f t="shared" si="113"/>
        <v/>
      </c>
      <c r="AH299" s="359"/>
      <c r="AI299" s="367" t="str">
        <f t="shared" si="114"/>
        <v/>
      </c>
      <c r="AJ299" s="368" t="str">
        <f t="shared" si="115"/>
        <v/>
      </c>
      <c r="AK299" s="361"/>
      <c r="AL299" s="363" t="str">
        <f t="shared" si="116"/>
        <v/>
      </c>
      <c r="AM299" s="280" t="str">
        <f t="shared" si="117"/>
        <v/>
      </c>
      <c r="AN299" s="347" t="str">
        <f t="shared" si="122"/>
        <v/>
      </c>
      <c r="AO299" s="359"/>
      <c r="AP299" s="363" t="str">
        <f t="shared" si="118"/>
        <v/>
      </c>
      <c r="AQ299" s="300" t="str">
        <f t="shared" si="119"/>
        <v/>
      </c>
      <c r="AR299" s="309"/>
    </row>
    <row r="300" spans="1:44" ht="12.75">
      <c r="A300" s="236"/>
      <c r="B300" s="278"/>
      <c r="C300" s="293"/>
      <c r="D300" s="293"/>
      <c r="E300" s="294"/>
      <c r="F300" s="294"/>
      <c r="G300" s="294"/>
      <c r="H300" s="295" t="str">
        <f t="shared" si="101"/>
        <v/>
      </c>
      <c r="I300" s="296" t="str">
        <f t="shared" si="102"/>
        <v/>
      </c>
      <c r="J300" s="297" t="str">
        <f t="shared" si="120"/>
        <v/>
      </c>
      <c r="K300" s="349"/>
      <c r="L300" s="322"/>
      <c r="M300" s="353" t="str">
        <f t="shared" si="103"/>
        <v/>
      </c>
      <c r="N300" s="298" t="str">
        <f t="shared" si="104"/>
        <v/>
      </c>
      <c r="O300" s="293"/>
      <c r="P300" s="279"/>
      <c r="Q300" s="279"/>
      <c r="R300" s="279"/>
      <c r="S300" s="299"/>
      <c r="T300" s="376" t="str">
        <f t="shared" si="121"/>
        <v/>
      </c>
      <c r="U300" s="372"/>
      <c r="V300" s="308" t="str">
        <f t="shared" si="105"/>
        <v/>
      </c>
      <c r="W300" s="280" t="str">
        <f t="shared" si="106"/>
        <v/>
      </c>
      <c r="X300" s="347" t="str">
        <f t="shared" si="123"/>
        <v/>
      </c>
      <c r="Y300" s="292"/>
      <c r="Z300" s="363" t="str">
        <f t="shared" si="107"/>
        <v/>
      </c>
      <c r="AA300" s="347" t="str">
        <f t="shared" si="108"/>
        <v/>
      </c>
      <c r="AC300" s="363" t="str">
        <f t="shared" si="109"/>
        <v/>
      </c>
      <c r="AD300" s="280" t="str">
        <f t="shared" si="110"/>
        <v/>
      </c>
      <c r="AE300" s="280" t="str">
        <f t="shared" si="111"/>
        <v/>
      </c>
      <c r="AF300" s="280" t="str">
        <f t="shared" si="112"/>
        <v/>
      </c>
      <c r="AG300" s="347" t="str">
        <f t="shared" si="113"/>
        <v/>
      </c>
      <c r="AH300" s="359"/>
      <c r="AI300" s="367" t="str">
        <f t="shared" si="114"/>
        <v/>
      </c>
      <c r="AJ300" s="368" t="str">
        <f t="shared" si="115"/>
        <v/>
      </c>
      <c r="AK300" s="361"/>
      <c r="AL300" s="363" t="str">
        <f t="shared" si="116"/>
        <v/>
      </c>
      <c r="AM300" s="280" t="str">
        <f t="shared" si="117"/>
        <v/>
      </c>
      <c r="AN300" s="347" t="str">
        <f t="shared" si="122"/>
        <v/>
      </c>
      <c r="AO300" s="359"/>
      <c r="AP300" s="363" t="str">
        <f t="shared" si="118"/>
        <v/>
      </c>
      <c r="AQ300" s="300" t="str">
        <f t="shared" si="119"/>
        <v/>
      </c>
      <c r="AR300" s="309"/>
    </row>
    <row r="301" spans="1:44" ht="12.75">
      <c r="A301" s="236"/>
      <c r="B301" s="278"/>
      <c r="C301" s="293"/>
      <c r="D301" s="293"/>
      <c r="E301" s="294"/>
      <c r="F301" s="294"/>
      <c r="G301" s="294"/>
      <c r="H301" s="295" t="str">
        <f t="shared" si="101"/>
        <v/>
      </c>
      <c r="I301" s="296" t="str">
        <f t="shared" si="102"/>
        <v/>
      </c>
      <c r="J301" s="297" t="str">
        <f t="shared" si="120"/>
        <v/>
      </c>
      <c r="K301" s="349"/>
      <c r="L301" s="322"/>
      <c r="M301" s="353" t="str">
        <f t="shared" si="103"/>
        <v/>
      </c>
      <c r="N301" s="298" t="str">
        <f t="shared" si="104"/>
        <v/>
      </c>
      <c r="O301" s="293"/>
      <c r="P301" s="279"/>
      <c r="Q301" s="279"/>
      <c r="R301" s="279"/>
      <c r="S301" s="299"/>
      <c r="T301" s="376" t="str">
        <f t="shared" si="121"/>
        <v/>
      </c>
      <c r="U301" s="372"/>
      <c r="V301" s="308" t="str">
        <f t="shared" si="105"/>
        <v/>
      </c>
      <c r="W301" s="280" t="str">
        <f t="shared" si="106"/>
        <v/>
      </c>
      <c r="X301" s="347" t="str">
        <f t="shared" si="123"/>
        <v/>
      </c>
      <c r="Y301" s="292"/>
      <c r="Z301" s="363" t="str">
        <f t="shared" si="107"/>
        <v/>
      </c>
      <c r="AA301" s="347" t="str">
        <f t="shared" si="108"/>
        <v/>
      </c>
      <c r="AC301" s="363" t="str">
        <f t="shared" si="109"/>
        <v/>
      </c>
      <c r="AD301" s="280" t="str">
        <f t="shared" si="110"/>
        <v/>
      </c>
      <c r="AE301" s="280" t="str">
        <f t="shared" si="111"/>
        <v/>
      </c>
      <c r="AF301" s="280" t="str">
        <f t="shared" si="112"/>
        <v/>
      </c>
      <c r="AG301" s="347" t="str">
        <f t="shared" si="113"/>
        <v/>
      </c>
      <c r="AH301" s="359"/>
      <c r="AI301" s="367" t="str">
        <f t="shared" si="114"/>
        <v/>
      </c>
      <c r="AJ301" s="368" t="str">
        <f t="shared" si="115"/>
        <v/>
      </c>
      <c r="AK301" s="361"/>
      <c r="AL301" s="363" t="str">
        <f t="shared" si="116"/>
        <v/>
      </c>
      <c r="AM301" s="280" t="str">
        <f t="shared" si="117"/>
        <v/>
      </c>
      <c r="AN301" s="347" t="str">
        <f t="shared" si="122"/>
        <v/>
      </c>
      <c r="AO301" s="359"/>
      <c r="AP301" s="363" t="str">
        <f t="shared" si="118"/>
        <v/>
      </c>
      <c r="AQ301" s="300" t="str">
        <f t="shared" si="119"/>
        <v/>
      </c>
      <c r="AR301" s="309"/>
    </row>
    <row r="302" spans="1:44" ht="12.75">
      <c r="A302" s="236"/>
      <c r="B302" s="278"/>
      <c r="C302" s="293"/>
      <c r="D302" s="293"/>
      <c r="E302" s="294"/>
      <c r="F302" s="294"/>
      <c r="G302" s="294"/>
      <c r="H302" s="295" t="str">
        <f t="shared" si="101"/>
        <v/>
      </c>
      <c r="I302" s="296" t="str">
        <f t="shared" si="102"/>
        <v/>
      </c>
      <c r="J302" s="297" t="str">
        <f t="shared" si="120"/>
        <v/>
      </c>
      <c r="K302" s="349"/>
      <c r="L302" s="322"/>
      <c r="M302" s="353" t="str">
        <f t="shared" si="103"/>
        <v/>
      </c>
      <c r="N302" s="298" t="str">
        <f t="shared" si="104"/>
        <v/>
      </c>
      <c r="O302" s="293"/>
      <c r="P302" s="279"/>
      <c r="Q302" s="279"/>
      <c r="R302" s="279"/>
      <c r="S302" s="299"/>
      <c r="T302" s="376" t="str">
        <f t="shared" si="121"/>
        <v/>
      </c>
      <c r="U302" s="372"/>
      <c r="V302" s="308" t="str">
        <f t="shared" si="105"/>
        <v/>
      </c>
      <c r="W302" s="280" t="str">
        <f t="shared" si="106"/>
        <v/>
      </c>
      <c r="X302" s="347" t="str">
        <f t="shared" si="123"/>
        <v/>
      </c>
      <c r="Y302" s="292"/>
      <c r="Z302" s="363" t="str">
        <f t="shared" si="107"/>
        <v/>
      </c>
      <c r="AA302" s="347" t="str">
        <f t="shared" si="108"/>
        <v/>
      </c>
      <c r="AC302" s="363" t="str">
        <f t="shared" si="109"/>
        <v/>
      </c>
      <c r="AD302" s="280" t="str">
        <f t="shared" si="110"/>
        <v/>
      </c>
      <c r="AE302" s="280" t="str">
        <f t="shared" si="111"/>
        <v/>
      </c>
      <c r="AF302" s="280" t="str">
        <f t="shared" si="112"/>
        <v/>
      </c>
      <c r="AG302" s="347" t="str">
        <f t="shared" si="113"/>
        <v/>
      </c>
      <c r="AH302" s="359"/>
      <c r="AI302" s="367" t="str">
        <f t="shared" si="114"/>
        <v/>
      </c>
      <c r="AJ302" s="368" t="str">
        <f t="shared" si="115"/>
        <v/>
      </c>
      <c r="AK302" s="361"/>
      <c r="AL302" s="363" t="str">
        <f t="shared" si="116"/>
        <v/>
      </c>
      <c r="AM302" s="280" t="str">
        <f t="shared" si="117"/>
        <v/>
      </c>
      <c r="AN302" s="347" t="str">
        <f t="shared" si="122"/>
        <v/>
      </c>
      <c r="AO302" s="359"/>
      <c r="AP302" s="363" t="str">
        <f t="shared" si="118"/>
        <v/>
      </c>
      <c r="AQ302" s="300" t="str">
        <f t="shared" si="119"/>
        <v/>
      </c>
      <c r="AR302" s="309"/>
    </row>
    <row r="303" spans="1:44" ht="12.75">
      <c r="A303" s="236"/>
      <c r="B303" s="278"/>
      <c r="C303" s="293"/>
      <c r="D303" s="293"/>
      <c r="E303" s="294"/>
      <c r="F303" s="294"/>
      <c r="G303" s="294"/>
      <c r="H303" s="295" t="str">
        <f t="shared" si="101"/>
        <v/>
      </c>
      <c r="I303" s="296" t="str">
        <f t="shared" si="102"/>
        <v/>
      </c>
      <c r="J303" s="297" t="str">
        <f t="shared" si="120"/>
        <v/>
      </c>
      <c r="K303" s="349"/>
      <c r="L303" s="322"/>
      <c r="M303" s="353" t="str">
        <f t="shared" si="103"/>
        <v/>
      </c>
      <c r="N303" s="298" t="str">
        <f t="shared" si="104"/>
        <v/>
      </c>
      <c r="O303" s="293"/>
      <c r="P303" s="279"/>
      <c r="Q303" s="279"/>
      <c r="R303" s="279"/>
      <c r="S303" s="299"/>
      <c r="T303" s="376" t="str">
        <f t="shared" si="121"/>
        <v/>
      </c>
      <c r="U303" s="372"/>
      <c r="V303" s="308" t="str">
        <f t="shared" si="105"/>
        <v/>
      </c>
      <c r="W303" s="280" t="str">
        <f t="shared" si="106"/>
        <v/>
      </c>
      <c r="X303" s="347" t="str">
        <f t="shared" si="123"/>
        <v/>
      </c>
      <c r="Y303" s="292"/>
      <c r="Z303" s="363" t="str">
        <f t="shared" si="107"/>
        <v/>
      </c>
      <c r="AA303" s="347" t="str">
        <f t="shared" si="108"/>
        <v/>
      </c>
      <c r="AC303" s="363" t="str">
        <f t="shared" si="109"/>
        <v/>
      </c>
      <c r="AD303" s="280" t="str">
        <f t="shared" si="110"/>
        <v/>
      </c>
      <c r="AE303" s="280" t="str">
        <f t="shared" si="111"/>
        <v/>
      </c>
      <c r="AF303" s="280" t="str">
        <f t="shared" si="112"/>
        <v/>
      </c>
      <c r="AG303" s="347" t="str">
        <f t="shared" si="113"/>
        <v/>
      </c>
      <c r="AH303" s="359"/>
      <c r="AI303" s="367" t="str">
        <f t="shared" si="114"/>
        <v/>
      </c>
      <c r="AJ303" s="368" t="str">
        <f t="shared" si="115"/>
        <v/>
      </c>
      <c r="AK303" s="361"/>
      <c r="AL303" s="363" t="str">
        <f t="shared" si="116"/>
        <v/>
      </c>
      <c r="AM303" s="280" t="str">
        <f t="shared" si="117"/>
        <v/>
      </c>
      <c r="AN303" s="347" t="str">
        <f t="shared" si="122"/>
        <v/>
      </c>
      <c r="AO303" s="359"/>
      <c r="AP303" s="363" t="str">
        <f t="shared" si="118"/>
        <v/>
      </c>
      <c r="AQ303" s="300" t="str">
        <f t="shared" si="119"/>
        <v/>
      </c>
      <c r="AR303" s="309"/>
    </row>
    <row r="304" spans="1:44" ht="12.75">
      <c r="A304" s="236"/>
      <c r="B304" s="278"/>
      <c r="C304" s="293"/>
      <c r="D304" s="293"/>
      <c r="E304" s="294"/>
      <c r="F304" s="294"/>
      <c r="G304" s="294"/>
      <c r="H304" s="295" t="str">
        <f t="shared" si="101"/>
        <v/>
      </c>
      <c r="I304" s="296" t="str">
        <f t="shared" si="102"/>
        <v/>
      </c>
      <c r="J304" s="297" t="str">
        <f t="shared" si="120"/>
        <v/>
      </c>
      <c r="K304" s="349"/>
      <c r="L304" s="322"/>
      <c r="M304" s="353" t="str">
        <f t="shared" si="103"/>
        <v/>
      </c>
      <c r="N304" s="298" t="str">
        <f t="shared" si="104"/>
        <v/>
      </c>
      <c r="O304" s="293"/>
      <c r="P304" s="279"/>
      <c r="Q304" s="279"/>
      <c r="R304" s="279"/>
      <c r="S304" s="299"/>
      <c r="T304" s="376" t="str">
        <f t="shared" si="121"/>
        <v/>
      </c>
      <c r="U304" s="372"/>
      <c r="V304" s="308" t="str">
        <f t="shared" si="105"/>
        <v/>
      </c>
      <c r="W304" s="280" t="str">
        <f t="shared" si="106"/>
        <v/>
      </c>
      <c r="X304" s="347" t="str">
        <f t="shared" si="123"/>
        <v/>
      </c>
      <c r="Y304" s="292"/>
      <c r="Z304" s="363" t="str">
        <f t="shared" si="107"/>
        <v/>
      </c>
      <c r="AA304" s="347" t="str">
        <f t="shared" si="108"/>
        <v/>
      </c>
      <c r="AC304" s="363" t="str">
        <f t="shared" si="109"/>
        <v/>
      </c>
      <c r="AD304" s="280" t="str">
        <f t="shared" si="110"/>
        <v/>
      </c>
      <c r="AE304" s="280" t="str">
        <f t="shared" si="111"/>
        <v/>
      </c>
      <c r="AF304" s="280" t="str">
        <f t="shared" si="112"/>
        <v/>
      </c>
      <c r="AG304" s="347" t="str">
        <f t="shared" si="113"/>
        <v/>
      </c>
      <c r="AH304" s="359"/>
      <c r="AI304" s="367" t="str">
        <f t="shared" si="114"/>
        <v/>
      </c>
      <c r="AJ304" s="368" t="str">
        <f t="shared" si="115"/>
        <v/>
      </c>
      <c r="AK304" s="361"/>
      <c r="AL304" s="363" t="str">
        <f t="shared" si="116"/>
        <v/>
      </c>
      <c r="AM304" s="280" t="str">
        <f t="shared" si="117"/>
        <v/>
      </c>
      <c r="AN304" s="347" t="str">
        <f t="shared" si="122"/>
        <v/>
      </c>
      <c r="AO304" s="359"/>
      <c r="AP304" s="363" t="str">
        <f t="shared" si="118"/>
        <v/>
      </c>
      <c r="AQ304" s="300" t="str">
        <f t="shared" si="119"/>
        <v/>
      </c>
      <c r="AR304" s="309"/>
    </row>
    <row r="305" spans="1:44" ht="12.75">
      <c r="A305" s="236"/>
      <c r="B305" s="278"/>
      <c r="C305" s="293"/>
      <c r="D305" s="293"/>
      <c r="E305" s="294"/>
      <c r="F305" s="294"/>
      <c r="G305" s="294"/>
      <c r="H305" s="295" t="str">
        <f t="shared" si="101"/>
        <v/>
      </c>
      <c r="I305" s="296" t="str">
        <f t="shared" si="102"/>
        <v/>
      </c>
      <c r="J305" s="297" t="str">
        <f t="shared" si="120"/>
        <v/>
      </c>
      <c r="K305" s="349"/>
      <c r="L305" s="322"/>
      <c r="M305" s="353" t="str">
        <f t="shared" si="103"/>
        <v/>
      </c>
      <c r="N305" s="298" t="str">
        <f t="shared" si="104"/>
        <v/>
      </c>
      <c r="O305" s="293"/>
      <c r="P305" s="279"/>
      <c r="Q305" s="279"/>
      <c r="R305" s="279"/>
      <c r="S305" s="299"/>
      <c r="T305" s="376" t="str">
        <f t="shared" si="121"/>
        <v/>
      </c>
      <c r="U305" s="372"/>
      <c r="V305" s="308" t="str">
        <f t="shared" si="105"/>
        <v/>
      </c>
      <c r="W305" s="280" t="str">
        <f t="shared" si="106"/>
        <v/>
      </c>
      <c r="X305" s="347" t="str">
        <f t="shared" si="123"/>
        <v/>
      </c>
      <c r="Y305" s="292"/>
      <c r="Z305" s="363" t="str">
        <f t="shared" si="107"/>
        <v/>
      </c>
      <c r="AA305" s="347" t="str">
        <f t="shared" si="108"/>
        <v/>
      </c>
      <c r="AC305" s="363" t="str">
        <f t="shared" si="109"/>
        <v/>
      </c>
      <c r="AD305" s="280" t="str">
        <f t="shared" si="110"/>
        <v/>
      </c>
      <c r="AE305" s="280" t="str">
        <f t="shared" si="111"/>
        <v/>
      </c>
      <c r="AF305" s="280" t="str">
        <f t="shared" si="112"/>
        <v/>
      </c>
      <c r="AG305" s="347" t="str">
        <f t="shared" si="113"/>
        <v/>
      </c>
      <c r="AH305" s="359"/>
      <c r="AI305" s="367" t="str">
        <f t="shared" si="114"/>
        <v/>
      </c>
      <c r="AJ305" s="368" t="str">
        <f t="shared" si="115"/>
        <v/>
      </c>
      <c r="AK305" s="361"/>
      <c r="AL305" s="363" t="str">
        <f t="shared" si="116"/>
        <v/>
      </c>
      <c r="AM305" s="280" t="str">
        <f t="shared" si="117"/>
        <v/>
      </c>
      <c r="AN305" s="347" t="str">
        <f t="shared" si="122"/>
        <v/>
      </c>
      <c r="AO305" s="359"/>
      <c r="AP305" s="363" t="str">
        <f t="shared" si="118"/>
        <v/>
      </c>
      <c r="AQ305" s="300" t="str">
        <f t="shared" si="119"/>
        <v/>
      </c>
      <c r="AR305" s="309"/>
    </row>
    <row r="306" spans="1:44" ht="12.75">
      <c r="A306" s="236"/>
      <c r="B306" s="278"/>
      <c r="C306" s="293"/>
      <c r="D306" s="293"/>
      <c r="E306" s="294"/>
      <c r="F306" s="294"/>
      <c r="G306" s="294"/>
      <c r="H306" s="295" t="str">
        <f t="shared" si="101"/>
        <v/>
      </c>
      <c r="I306" s="296" t="str">
        <f t="shared" si="102"/>
        <v/>
      </c>
      <c r="J306" s="297" t="str">
        <f t="shared" si="120"/>
        <v/>
      </c>
      <c r="K306" s="349"/>
      <c r="L306" s="322"/>
      <c r="M306" s="353" t="str">
        <f t="shared" si="103"/>
        <v/>
      </c>
      <c r="N306" s="298" t="str">
        <f t="shared" si="104"/>
        <v/>
      </c>
      <c r="O306" s="293"/>
      <c r="P306" s="279"/>
      <c r="Q306" s="279"/>
      <c r="R306" s="279"/>
      <c r="S306" s="299"/>
      <c r="T306" s="376" t="str">
        <f t="shared" si="121"/>
        <v/>
      </c>
      <c r="U306" s="372"/>
      <c r="V306" s="308" t="str">
        <f t="shared" si="105"/>
        <v/>
      </c>
      <c r="W306" s="280" t="str">
        <f t="shared" si="106"/>
        <v/>
      </c>
      <c r="X306" s="347" t="str">
        <f t="shared" si="123"/>
        <v/>
      </c>
      <c r="Y306" s="292"/>
      <c r="Z306" s="363" t="str">
        <f t="shared" si="107"/>
        <v/>
      </c>
      <c r="AA306" s="347" t="str">
        <f t="shared" si="108"/>
        <v/>
      </c>
      <c r="AC306" s="363" t="str">
        <f t="shared" si="109"/>
        <v/>
      </c>
      <c r="AD306" s="280" t="str">
        <f t="shared" si="110"/>
        <v/>
      </c>
      <c r="AE306" s="280" t="str">
        <f t="shared" si="111"/>
        <v/>
      </c>
      <c r="AF306" s="280" t="str">
        <f t="shared" si="112"/>
        <v/>
      </c>
      <c r="AG306" s="347" t="str">
        <f t="shared" si="113"/>
        <v/>
      </c>
      <c r="AH306" s="359"/>
      <c r="AI306" s="367" t="str">
        <f t="shared" si="114"/>
        <v/>
      </c>
      <c r="AJ306" s="368" t="str">
        <f t="shared" si="115"/>
        <v/>
      </c>
      <c r="AK306" s="361"/>
      <c r="AL306" s="363" t="str">
        <f t="shared" si="116"/>
        <v/>
      </c>
      <c r="AM306" s="280" t="str">
        <f t="shared" si="117"/>
        <v/>
      </c>
      <c r="AN306" s="347" t="str">
        <f t="shared" si="122"/>
        <v/>
      </c>
      <c r="AO306" s="359"/>
      <c r="AP306" s="363" t="str">
        <f t="shared" si="118"/>
        <v/>
      </c>
      <c r="AQ306" s="300" t="str">
        <f t="shared" si="119"/>
        <v/>
      </c>
      <c r="AR306" s="309"/>
    </row>
    <row r="307" spans="1:44" ht="12.75">
      <c r="A307" s="236"/>
      <c r="B307" s="278"/>
      <c r="C307" s="293"/>
      <c r="D307" s="293"/>
      <c r="E307" s="294"/>
      <c r="F307" s="294"/>
      <c r="G307" s="294"/>
      <c r="H307" s="295" t="str">
        <f t="shared" si="101"/>
        <v/>
      </c>
      <c r="I307" s="296" t="str">
        <f t="shared" si="102"/>
        <v/>
      </c>
      <c r="J307" s="297" t="str">
        <f t="shared" si="120"/>
        <v/>
      </c>
      <c r="K307" s="349"/>
      <c r="L307" s="322"/>
      <c r="M307" s="353" t="str">
        <f t="shared" si="103"/>
        <v/>
      </c>
      <c r="N307" s="298" t="str">
        <f t="shared" si="104"/>
        <v/>
      </c>
      <c r="O307" s="293"/>
      <c r="P307" s="279"/>
      <c r="Q307" s="279"/>
      <c r="R307" s="279"/>
      <c r="S307" s="299"/>
      <c r="T307" s="376" t="str">
        <f t="shared" si="121"/>
        <v/>
      </c>
      <c r="U307" s="372"/>
      <c r="V307" s="308" t="str">
        <f t="shared" si="105"/>
        <v/>
      </c>
      <c r="W307" s="280" t="str">
        <f t="shared" si="106"/>
        <v/>
      </c>
      <c r="X307" s="347" t="str">
        <f t="shared" si="123"/>
        <v/>
      </c>
      <c r="Y307" s="292"/>
      <c r="Z307" s="363" t="str">
        <f t="shared" si="107"/>
        <v/>
      </c>
      <c r="AA307" s="347" t="str">
        <f t="shared" si="108"/>
        <v/>
      </c>
      <c r="AC307" s="363" t="str">
        <f t="shared" si="109"/>
        <v/>
      </c>
      <c r="AD307" s="280" t="str">
        <f t="shared" si="110"/>
        <v/>
      </c>
      <c r="AE307" s="280" t="str">
        <f t="shared" si="111"/>
        <v/>
      </c>
      <c r="AF307" s="280" t="str">
        <f t="shared" si="112"/>
        <v/>
      </c>
      <c r="AG307" s="347" t="str">
        <f t="shared" si="113"/>
        <v/>
      </c>
      <c r="AH307" s="359"/>
      <c r="AI307" s="367" t="str">
        <f t="shared" si="114"/>
        <v/>
      </c>
      <c r="AJ307" s="368" t="str">
        <f t="shared" si="115"/>
        <v/>
      </c>
      <c r="AK307" s="361"/>
      <c r="AL307" s="363" t="str">
        <f t="shared" si="116"/>
        <v/>
      </c>
      <c r="AM307" s="280" t="str">
        <f t="shared" si="117"/>
        <v/>
      </c>
      <c r="AN307" s="347" t="str">
        <f t="shared" si="122"/>
        <v/>
      </c>
      <c r="AO307" s="359"/>
      <c r="AP307" s="363" t="str">
        <f t="shared" si="118"/>
        <v/>
      </c>
      <c r="AQ307" s="300" t="str">
        <f t="shared" si="119"/>
        <v/>
      </c>
      <c r="AR307" s="309"/>
    </row>
    <row r="308" spans="1:44" ht="12.75">
      <c r="A308" s="236"/>
      <c r="B308" s="278"/>
      <c r="C308" s="293"/>
      <c r="D308" s="293"/>
      <c r="E308" s="294"/>
      <c r="F308" s="294"/>
      <c r="G308" s="294"/>
      <c r="H308" s="295" t="str">
        <f t="shared" si="101"/>
        <v/>
      </c>
      <c r="I308" s="296" t="str">
        <f t="shared" si="102"/>
        <v/>
      </c>
      <c r="J308" s="297" t="str">
        <f t="shared" si="120"/>
        <v/>
      </c>
      <c r="K308" s="349"/>
      <c r="L308" s="322"/>
      <c r="M308" s="353" t="str">
        <f t="shared" si="103"/>
        <v/>
      </c>
      <c r="N308" s="298" t="str">
        <f t="shared" si="104"/>
        <v/>
      </c>
      <c r="O308" s="293"/>
      <c r="P308" s="279"/>
      <c r="Q308" s="279"/>
      <c r="R308" s="279"/>
      <c r="S308" s="299"/>
      <c r="T308" s="376" t="str">
        <f t="shared" si="121"/>
        <v/>
      </c>
      <c r="U308" s="372"/>
      <c r="V308" s="308" t="str">
        <f t="shared" si="105"/>
        <v/>
      </c>
      <c r="W308" s="280" t="str">
        <f t="shared" si="106"/>
        <v/>
      </c>
      <c r="X308" s="347" t="str">
        <f t="shared" si="123"/>
        <v/>
      </c>
      <c r="Y308" s="292"/>
      <c r="Z308" s="363" t="str">
        <f t="shared" si="107"/>
        <v/>
      </c>
      <c r="AA308" s="347" t="str">
        <f t="shared" si="108"/>
        <v/>
      </c>
      <c r="AC308" s="363" t="str">
        <f t="shared" si="109"/>
        <v/>
      </c>
      <c r="AD308" s="280" t="str">
        <f t="shared" si="110"/>
        <v/>
      </c>
      <c r="AE308" s="280" t="str">
        <f t="shared" si="111"/>
        <v/>
      </c>
      <c r="AF308" s="280" t="str">
        <f t="shared" si="112"/>
        <v/>
      </c>
      <c r="AG308" s="347" t="str">
        <f t="shared" si="113"/>
        <v/>
      </c>
      <c r="AH308" s="359"/>
      <c r="AI308" s="367" t="str">
        <f t="shared" si="114"/>
        <v/>
      </c>
      <c r="AJ308" s="368" t="str">
        <f t="shared" si="115"/>
        <v/>
      </c>
      <c r="AK308" s="361"/>
      <c r="AL308" s="363" t="str">
        <f t="shared" si="116"/>
        <v/>
      </c>
      <c r="AM308" s="280" t="str">
        <f t="shared" si="117"/>
        <v/>
      </c>
      <c r="AN308" s="347" t="str">
        <f t="shared" si="122"/>
        <v/>
      </c>
      <c r="AO308" s="359"/>
      <c r="AP308" s="363" t="str">
        <f t="shared" si="118"/>
        <v/>
      </c>
      <c r="AQ308" s="300" t="str">
        <f t="shared" si="119"/>
        <v/>
      </c>
      <c r="AR308" s="309"/>
    </row>
    <row r="309" spans="1:44" ht="12.75">
      <c r="A309" s="236"/>
      <c r="B309" s="278"/>
      <c r="C309" s="293"/>
      <c r="D309" s="293"/>
      <c r="E309" s="294"/>
      <c r="F309" s="294"/>
      <c r="G309" s="294"/>
      <c r="H309" s="295" t="str">
        <f t="shared" si="101"/>
        <v/>
      </c>
      <c r="I309" s="296" t="str">
        <f t="shared" si="102"/>
        <v/>
      </c>
      <c r="J309" s="297" t="str">
        <f t="shared" si="120"/>
        <v/>
      </c>
      <c r="K309" s="349"/>
      <c r="L309" s="322"/>
      <c r="M309" s="353" t="str">
        <f t="shared" si="103"/>
        <v/>
      </c>
      <c r="N309" s="298" t="str">
        <f t="shared" si="104"/>
        <v/>
      </c>
      <c r="O309" s="293"/>
      <c r="P309" s="279"/>
      <c r="Q309" s="279"/>
      <c r="R309" s="279"/>
      <c r="S309" s="299"/>
      <c r="T309" s="376" t="str">
        <f t="shared" si="121"/>
        <v/>
      </c>
      <c r="U309" s="372"/>
      <c r="V309" s="308" t="str">
        <f t="shared" si="105"/>
        <v/>
      </c>
      <c r="W309" s="280" t="str">
        <f t="shared" si="106"/>
        <v/>
      </c>
      <c r="X309" s="347" t="str">
        <f t="shared" si="123"/>
        <v/>
      </c>
      <c r="Y309" s="292"/>
      <c r="Z309" s="363" t="str">
        <f t="shared" si="107"/>
        <v/>
      </c>
      <c r="AA309" s="347" t="str">
        <f t="shared" si="108"/>
        <v/>
      </c>
      <c r="AC309" s="363" t="str">
        <f t="shared" si="109"/>
        <v/>
      </c>
      <c r="AD309" s="280" t="str">
        <f t="shared" si="110"/>
        <v/>
      </c>
      <c r="AE309" s="280" t="str">
        <f t="shared" si="111"/>
        <v/>
      </c>
      <c r="AF309" s="280" t="str">
        <f t="shared" si="112"/>
        <v/>
      </c>
      <c r="AG309" s="347" t="str">
        <f t="shared" si="113"/>
        <v/>
      </c>
      <c r="AH309" s="359"/>
      <c r="AI309" s="367" t="str">
        <f t="shared" si="114"/>
        <v/>
      </c>
      <c r="AJ309" s="368" t="str">
        <f t="shared" si="115"/>
        <v/>
      </c>
      <c r="AK309" s="361"/>
      <c r="AL309" s="363" t="str">
        <f t="shared" si="116"/>
        <v/>
      </c>
      <c r="AM309" s="280" t="str">
        <f t="shared" si="117"/>
        <v/>
      </c>
      <c r="AN309" s="347" t="str">
        <f t="shared" si="122"/>
        <v/>
      </c>
      <c r="AO309" s="359"/>
      <c r="AP309" s="363" t="str">
        <f t="shared" si="118"/>
        <v/>
      </c>
      <c r="AQ309" s="300" t="str">
        <f t="shared" si="119"/>
        <v/>
      </c>
      <c r="AR309" s="309"/>
    </row>
    <row r="310" spans="1:44" ht="12.75">
      <c r="A310" s="236"/>
      <c r="B310" s="278"/>
      <c r="C310" s="293"/>
      <c r="D310" s="293"/>
      <c r="E310" s="294"/>
      <c r="F310" s="294"/>
      <c r="G310" s="294"/>
      <c r="H310" s="295" t="str">
        <f t="shared" si="101"/>
        <v/>
      </c>
      <c r="I310" s="296" t="str">
        <f t="shared" si="102"/>
        <v/>
      </c>
      <c r="J310" s="297" t="str">
        <f t="shared" si="120"/>
        <v/>
      </c>
      <c r="K310" s="349"/>
      <c r="L310" s="322"/>
      <c r="M310" s="353" t="str">
        <f t="shared" si="103"/>
        <v/>
      </c>
      <c r="N310" s="298" t="str">
        <f t="shared" si="104"/>
        <v/>
      </c>
      <c r="O310" s="293"/>
      <c r="P310" s="279"/>
      <c r="Q310" s="279"/>
      <c r="R310" s="279"/>
      <c r="S310" s="299"/>
      <c r="T310" s="376" t="str">
        <f t="shared" si="121"/>
        <v/>
      </c>
      <c r="U310" s="372"/>
      <c r="V310" s="308" t="str">
        <f t="shared" si="105"/>
        <v/>
      </c>
      <c r="W310" s="280" t="str">
        <f t="shared" si="106"/>
        <v/>
      </c>
      <c r="X310" s="347" t="str">
        <f t="shared" si="123"/>
        <v/>
      </c>
      <c r="Y310" s="292"/>
      <c r="Z310" s="363" t="str">
        <f t="shared" si="107"/>
        <v/>
      </c>
      <c r="AA310" s="347" t="str">
        <f t="shared" si="108"/>
        <v/>
      </c>
      <c r="AC310" s="363" t="str">
        <f t="shared" si="109"/>
        <v/>
      </c>
      <c r="AD310" s="280" t="str">
        <f t="shared" si="110"/>
        <v/>
      </c>
      <c r="AE310" s="280" t="str">
        <f t="shared" si="111"/>
        <v/>
      </c>
      <c r="AF310" s="280" t="str">
        <f t="shared" si="112"/>
        <v/>
      </c>
      <c r="AG310" s="347" t="str">
        <f t="shared" si="113"/>
        <v/>
      </c>
      <c r="AH310" s="359"/>
      <c r="AI310" s="367" t="str">
        <f t="shared" si="114"/>
        <v/>
      </c>
      <c r="AJ310" s="368" t="str">
        <f t="shared" si="115"/>
        <v/>
      </c>
      <c r="AK310" s="361"/>
      <c r="AL310" s="363" t="str">
        <f t="shared" si="116"/>
        <v/>
      </c>
      <c r="AM310" s="280" t="str">
        <f t="shared" si="117"/>
        <v/>
      </c>
      <c r="AN310" s="347" t="str">
        <f t="shared" si="122"/>
        <v/>
      </c>
      <c r="AO310" s="359"/>
      <c r="AP310" s="363" t="str">
        <f t="shared" si="118"/>
        <v/>
      </c>
      <c r="AQ310" s="300" t="str">
        <f t="shared" si="119"/>
        <v/>
      </c>
      <c r="AR310" s="309"/>
    </row>
    <row r="311" spans="1:44" ht="12.75">
      <c r="A311" s="236"/>
      <c r="B311" s="278"/>
      <c r="C311" s="293"/>
      <c r="D311" s="293"/>
      <c r="E311" s="294"/>
      <c r="F311" s="294"/>
      <c r="G311" s="294"/>
      <c r="H311" s="295" t="str">
        <f t="shared" si="101"/>
        <v/>
      </c>
      <c r="I311" s="296" t="str">
        <f t="shared" si="102"/>
        <v/>
      </c>
      <c r="J311" s="297" t="str">
        <f t="shared" si="120"/>
        <v/>
      </c>
      <c r="K311" s="349"/>
      <c r="L311" s="322"/>
      <c r="M311" s="353" t="str">
        <f t="shared" si="103"/>
        <v/>
      </c>
      <c r="N311" s="298" t="str">
        <f t="shared" si="104"/>
        <v/>
      </c>
      <c r="O311" s="293"/>
      <c r="P311" s="279"/>
      <c r="Q311" s="279"/>
      <c r="R311" s="279"/>
      <c r="S311" s="299"/>
      <c r="T311" s="376" t="str">
        <f t="shared" si="121"/>
        <v/>
      </c>
      <c r="U311" s="372"/>
      <c r="V311" s="308" t="str">
        <f t="shared" si="105"/>
        <v/>
      </c>
      <c r="W311" s="280" t="str">
        <f t="shared" si="106"/>
        <v/>
      </c>
      <c r="X311" s="347" t="str">
        <f t="shared" si="123"/>
        <v/>
      </c>
      <c r="Y311" s="292"/>
      <c r="Z311" s="363" t="str">
        <f t="shared" si="107"/>
        <v/>
      </c>
      <c r="AA311" s="347" t="str">
        <f t="shared" si="108"/>
        <v/>
      </c>
      <c r="AC311" s="363" t="str">
        <f t="shared" si="109"/>
        <v/>
      </c>
      <c r="AD311" s="280" t="str">
        <f t="shared" si="110"/>
        <v/>
      </c>
      <c r="AE311" s="280" t="str">
        <f t="shared" si="111"/>
        <v/>
      </c>
      <c r="AF311" s="280" t="str">
        <f t="shared" si="112"/>
        <v/>
      </c>
      <c r="AG311" s="347" t="str">
        <f t="shared" si="113"/>
        <v/>
      </c>
      <c r="AH311" s="359"/>
      <c r="AI311" s="367" t="str">
        <f t="shared" si="114"/>
        <v/>
      </c>
      <c r="AJ311" s="368" t="str">
        <f t="shared" si="115"/>
        <v/>
      </c>
      <c r="AK311" s="361"/>
      <c r="AL311" s="363" t="str">
        <f t="shared" si="116"/>
        <v/>
      </c>
      <c r="AM311" s="280" t="str">
        <f t="shared" si="117"/>
        <v/>
      </c>
      <c r="AN311" s="347" t="str">
        <f t="shared" si="122"/>
        <v/>
      </c>
      <c r="AO311" s="359"/>
      <c r="AP311" s="363" t="str">
        <f t="shared" si="118"/>
        <v/>
      </c>
      <c r="AQ311" s="300" t="str">
        <f t="shared" si="119"/>
        <v/>
      </c>
      <c r="AR311" s="309"/>
    </row>
    <row r="312" spans="1:44" ht="12.75">
      <c r="A312" s="236"/>
      <c r="B312" s="278"/>
      <c r="C312" s="293"/>
      <c r="D312" s="293"/>
      <c r="E312" s="294"/>
      <c r="F312" s="294"/>
      <c r="G312" s="294"/>
      <c r="H312" s="295" t="str">
        <f t="shared" si="101"/>
        <v/>
      </c>
      <c r="I312" s="296" t="str">
        <f t="shared" si="102"/>
        <v/>
      </c>
      <c r="J312" s="297" t="str">
        <f t="shared" si="120"/>
        <v/>
      </c>
      <c r="K312" s="349"/>
      <c r="L312" s="322"/>
      <c r="M312" s="353" t="str">
        <f t="shared" si="103"/>
        <v/>
      </c>
      <c r="N312" s="298" t="str">
        <f t="shared" si="104"/>
        <v/>
      </c>
      <c r="O312" s="293"/>
      <c r="P312" s="279"/>
      <c r="Q312" s="279"/>
      <c r="R312" s="279"/>
      <c r="S312" s="299"/>
      <c r="T312" s="376" t="str">
        <f t="shared" si="121"/>
        <v/>
      </c>
      <c r="U312" s="372"/>
      <c r="V312" s="308" t="str">
        <f t="shared" si="105"/>
        <v/>
      </c>
      <c r="W312" s="280" t="str">
        <f t="shared" si="106"/>
        <v/>
      </c>
      <c r="X312" s="347" t="str">
        <f t="shared" si="123"/>
        <v/>
      </c>
      <c r="Y312" s="292"/>
      <c r="Z312" s="363" t="str">
        <f t="shared" si="107"/>
        <v/>
      </c>
      <c r="AA312" s="347" t="str">
        <f t="shared" si="108"/>
        <v/>
      </c>
      <c r="AC312" s="363" t="str">
        <f t="shared" si="109"/>
        <v/>
      </c>
      <c r="AD312" s="280" t="str">
        <f t="shared" si="110"/>
        <v/>
      </c>
      <c r="AE312" s="280" t="str">
        <f t="shared" si="111"/>
        <v/>
      </c>
      <c r="AF312" s="280" t="str">
        <f t="shared" si="112"/>
        <v/>
      </c>
      <c r="AG312" s="347" t="str">
        <f t="shared" si="113"/>
        <v/>
      </c>
      <c r="AH312" s="359"/>
      <c r="AI312" s="367" t="str">
        <f t="shared" si="114"/>
        <v/>
      </c>
      <c r="AJ312" s="368" t="str">
        <f t="shared" si="115"/>
        <v/>
      </c>
      <c r="AK312" s="361"/>
      <c r="AL312" s="363" t="str">
        <f t="shared" si="116"/>
        <v/>
      </c>
      <c r="AM312" s="280" t="str">
        <f t="shared" si="117"/>
        <v/>
      </c>
      <c r="AN312" s="347" t="str">
        <f t="shared" si="122"/>
        <v/>
      </c>
      <c r="AO312" s="359"/>
      <c r="AP312" s="363" t="str">
        <f t="shared" si="118"/>
        <v/>
      </c>
      <c r="AQ312" s="300" t="str">
        <f t="shared" si="119"/>
        <v/>
      </c>
      <c r="AR312" s="309"/>
    </row>
    <row r="313" spans="1:44" ht="12.75">
      <c r="A313" s="236"/>
      <c r="B313" s="278"/>
      <c r="C313" s="293"/>
      <c r="D313" s="293"/>
      <c r="E313" s="294"/>
      <c r="F313" s="294"/>
      <c r="G313" s="294"/>
      <c r="H313" s="295" t="str">
        <f t="shared" si="101"/>
        <v/>
      </c>
      <c r="I313" s="296" t="str">
        <f t="shared" si="102"/>
        <v/>
      </c>
      <c r="J313" s="297" t="str">
        <f t="shared" si="120"/>
        <v/>
      </c>
      <c r="K313" s="349"/>
      <c r="L313" s="322"/>
      <c r="M313" s="353" t="str">
        <f t="shared" si="103"/>
        <v/>
      </c>
      <c r="N313" s="298" t="str">
        <f t="shared" si="104"/>
        <v/>
      </c>
      <c r="O313" s="293"/>
      <c r="P313" s="279"/>
      <c r="Q313" s="279"/>
      <c r="R313" s="279"/>
      <c r="S313" s="299"/>
      <c r="T313" s="376" t="str">
        <f t="shared" si="121"/>
        <v/>
      </c>
      <c r="U313" s="372"/>
      <c r="V313" s="308" t="str">
        <f t="shared" si="105"/>
        <v/>
      </c>
      <c r="W313" s="280" t="str">
        <f t="shared" si="106"/>
        <v/>
      </c>
      <c r="X313" s="347" t="str">
        <f t="shared" si="123"/>
        <v/>
      </c>
      <c r="Y313" s="292"/>
      <c r="Z313" s="363" t="str">
        <f t="shared" si="107"/>
        <v/>
      </c>
      <c r="AA313" s="347" t="str">
        <f t="shared" si="108"/>
        <v/>
      </c>
      <c r="AC313" s="363" t="str">
        <f t="shared" si="109"/>
        <v/>
      </c>
      <c r="AD313" s="280" t="str">
        <f t="shared" si="110"/>
        <v/>
      </c>
      <c r="AE313" s="280" t="str">
        <f t="shared" si="111"/>
        <v/>
      </c>
      <c r="AF313" s="280" t="str">
        <f t="shared" si="112"/>
        <v/>
      </c>
      <c r="AG313" s="347" t="str">
        <f t="shared" si="113"/>
        <v/>
      </c>
      <c r="AH313" s="359"/>
      <c r="AI313" s="367" t="str">
        <f t="shared" si="114"/>
        <v/>
      </c>
      <c r="AJ313" s="368" t="str">
        <f t="shared" si="115"/>
        <v/>
      </c>
      <c r="AK313" s="361"/>
      <c r="AL313" s="363" t="str">
        <f t="shared" si="116"/>
        <v/>
      </c>
      <c r="AM313" s="280" t="str">
        <f t="shared" si="117"/>
        <v/>
      </c>
      <c r="AN313" s="347" t="str">
        <f t="shared" si="122"/>
        <v/>
      </c>
      <c r="AO313" s="359"/>
      <c r="AP313" s="363" t="str">
        <f t="shared" si="118"/>
        <v/>
      </c>
      <c r="AQ313" s="300" t="str">
        <f t="shared" si="119"/>
        <v/>
      </c>
      <c r="AR313" s="309"/>
    </row>
    <row r="314" spans="1:44" ht="12.75">
      <c r="A314" s="236"/>
      <c r="B314" s="278"/>
      <c r="C314" s="293"/>
      <c r="D314" s="293"/>
      <c r="E314" s="294"/>
      <c r="F314" s="294"/>
      <c r="G314" s="294"/>
      <c r="H314" s="295" t="str">
        <f t="shared" si="101"/>
        <v/>
      </c>
      <c r="I314" s="296" t="str">
        <f t="shared" si="102"/>
        <v/>
      </c>
      <c r="J314" s="297" t="str">
        <f t="shared" si="120"/>
        <v/>
      </c>
      <c r="K314" s="349"/>
      <c r="L314" s="322"/>
      <c r="M314" s="353" t="str">
        <f t="shared" si="103"/>
        <v/>
      </c>
      <c r="N314" s="298" t="str">
        <f t="shared" si="104"/>
        <v/>
      </c>
      <c r="O314" s="293"/>
      <c r="P314" s="279"/>
      <c r="Q314" s="279"/>
      <c r="R314" s="279"/>
      <c r="S314" s="299"/>
      <c r="T314" s="376" t="str">
        <f t="shared" si="121"/>
        <v/>
      </c>
      <c r="U314" s="372"/>
      <c r="V314" s="308" t="str">
        <f t="shared" si="105"/>
        <v/>
      </c>
      <c r="W314" s="280" t="str">
        <f t="shared" si="106"/>
        <v/>
      </c>
      <c r="X314" s="347" t="str">
        <f t="shared" si="123"/>
        <v/>
      </c>
      <c r="Y314" s="292"/>
      <c r="Z314" s="363" t="str">
        <f t="shared" si="107"/>
        <v/>
      </c>
      <c r="AA314" s="347" t="str">
        <f t="shared" si="108"/>
        <v/>
      </c>
      <c r="AC314" s="363" t="str">
        <f t="shared" si="109"/>
        <v/>
      </c>
      <c r="AD314" s="280" t="str">
        <f t="shared" si="110"/>
        <v/>
      </c>
      <c r="AE314" s="280" t="str">
        <f t="shared" si="111"/>
        <v/>
      </c>
      <c r="AF314" s="280" t="str">
        <f t="shared" si="112"/>
        <v/>
      </c>
      <c r="AG314" s="347" t="str">
        <f t="shared" si="113"/>
        <v/>
      </c>
      <c r="AH314" s="359"/>
      <c r="AI314" s="367" t="str">
        <f t="shared" si="114"/>
        <v/>
      </c>
      <c r="AJ314" s="368" t="str">
        <f t="shared" si="115"/>
        <v/>
      </c>
      <c r="AK314" s="361"/>
      <c r="AL314" s="363" t="str">
        <f t="shared" si="116"/>
        <v/>
      </c>
      <c r="AM314" s="280" t="str">
        <f t="shared" si="117"/>
        <v/>
      </c>
      <c r="AN314" s="347" t="str">
        <f t="shared" si="122"/>
        <v/>
      </c>
      <c r="AO314" s="359"/>
      <c r="AP314" s="363" t="str">
        <f t="shared" si="118"/>
        <v/>
      </c>
      <c r="AQ314" s="300" t="str">
        <f t="shared" si="119"/>
        <v/>
      </c>
      <c r="AR314" s="309"/>
    </row>
    <row r="315" spans="1:44" ht="12.75">
      <c r="A315" s="236"/>
      <c r="B315" s="278"/>
      <c r="C315" s="293"/>
      <c r="D315" s="293"/>
      <c r="E315" s="294"/>
      <c r="F315" s="294"/>
      <c r="G315" s="294"/>
      <c r="H315" s="295" t="str">
        <f t="shared" si="101"/>
        <v/>
      </c>
      <c r="I315" s="296" t="str">
        <f t="shared" si="102"/>
        <v/>
      </c>
      <c r="J315" s="297" t="str">
        <f t="shared" si="120"/>
        <v/>
      </c>
      <c r="K315" s="349"/>
      <c r="L315" s="322"/>
      <c r="M315" s="353" t="str">
        <f t="shared" si="103"/>
        <v/>
      </c>
      <c r="N315" s="298" t="str">
        <f t="shared" si="104"/>
        <v/>
      </c>
      <c r="O315" s="293"/>
      <c r="P315" s="279"/>
      <c r="Q315" s="279"/>
      <c r="R315" s="279"/>
      <c r="S315" s="299"/>
      <c r="T315" s="376" t="str">
        <f t="shared" si="121"/>
        <v/>
      </c>
      <c r="U315" s="372"/>
      <c r="V315" s="308" t="str">
        <f t="shared" si="105"/>
        <v/>
      </c>
      <c r="W315" s="280" t="str">
        <f t="shared" si="106"/>
        <v/>
      </c>
      <c r="X315" s="347" t="str">
        <f t="shared" si="123"/>
        <v/>
      </c>
      <c r="Y315" s="292"/>
      <c r="Z315" s="363" t="str">
        <f t="shared" si="107"/>
        <v/>
      </c>
      <c r="AA315" s="347" t="str">
        <f t="shared" si="108"/>
        <v/>
      </c>
      <c r="AC315" s="363" t="str">
        <f t="shared" si="109"/>
        <v/>
      </c>
      <c r="AD315" s="280" t="str">
        <f t="shared" si="110"/>
        <v/>
      </c>
      <c r="AE315" s="280" t="str">
        <f t="shared" si="111"/>
        <v/>
      </c>
      <c r="AF315" s="280" t="str">
        <f t="shared" si="112"/>
        <v/>
      </c>
      <c r="AG315" s="347" t="str">
        <f t="shared" si="113"/>
        <v/>
      </c>
      <c r="AH315" s="359"/>
      <c r="AI315" s="367" t="str">
        <f t="shared" si="114"/>
        <v/>
      </c>
      <c r="AJ315" s="368" t="str">
        <f t="shared" si="115"/>
        <v/>
      </c>
      <c r="AK315" s="361"/>
      <c r="AL315" s="363" t="str">
        <f t="shared" si="116"/>
        <v/>
      </c>
      <c r="AM315" s="280" t="str">
        <f t="shared" si="117"/>
        <v/>
      </c>
      <c r="AN315" s="347" t="str">
        <f t="shared" si="122"/>
        <v/>
      </c>
      <c r="AO315" s="359"/>
      <c r="AP315" s="363" t="str">
        <f t="shared" si="118"/>
        <v/>
      </c>
      <c r="AQ315" s="300" t="str">
        <f t="shared" si="119"/>
        <v/>
      </c>
      <c r="AR315" s="309"/>
    </row>
    <row r="316" spans="1:44" ht="12.75">
      <c r="A316" s="236"/>
      <c r="B316" s="278"/>
      <c r="C316" s="293"/>
      <c r="D316" s="293"/>
      <c r="E316" s="294"/>
      <c r="F316" s="294"/>
      <c r="G316" s="294"/>
      <c r="H316" s="295" t="str">
        <f t="shared" si="101"/>
        <v/>
      </c>
      <c r="I316" s="296" t="str">
        <f t="shared" si="102"/>
        <v/>
      </c>
      <c r="J316" s="297" t="str">
        <f t="shared" si="120"/>
        <v/>
      </c>
      <c r="K316" s="349"/>
      <c r="L316" s="322"/>
      <c r="M316" s="353" t="str">
        <f t="shared" si="103"/>
        <v/>
      </c>
      <c r="N316" s="298" t="str">
        <f t="shared" si="104"/>
        <v/>
      </c>
      <c r="O316" s="293"/>
      <c r="P316" s="279"/>
      <c r="Q316" s="279"/>
      <c r="R316" s="279"/>
      <c r="S316" s="299"/>
      <c r="T316" s="376" t="str">
        <f t="shared" si="121"/>
        <v/>
      </c>
      <c r="U316" s="372"/>
      <c r="V316" s="308" t="str">
        <f t="shared" si="105"/>
        <v/>
      </c>
      <c r="W316" s="280" t="str">
        <f t="shared" si="106"/>
        <v/>
      </c>
      <c r="X316" s="347" t="str">
        <f t="shared" si="123"/>
        <v/>
      </c>
      <c r="Y316" s="292"/>
      <c r="Z316" s="363" t="str">
        <f t="shared" si="107"/>
        <v/>
      </c>
      <c r="AA316" s="347" t="str">
        <f t="shared" si="108"/>
        <v/>
      </c>
      <c r="AC316" s="363" t="str">
        <f t="shared" si="109"/>
        <v/>
      </c>
      <c r="AD316" s="280" t="str">
        <f t="shared" si="110"/>
        <v/>
      </c>
      <c r="AE316" s="280" t="str">
        <f t="shared" si="111"/>
        <v/>
      </c>
      <c r="AF316" s="280" t="str">
        <f t="shared" si="112"/>
        <v/>
      </c>
      <c r="AG316" s="347" t="str">
        <f t="shared" si="113"/>
        <v/>
      </c>
      <c r="AH316" s="359"/>
      <c r="AI316" s="367" t="str">
        <f t="shared" si="114"/>
        <v/>
      </c>
      <c r="AJ316" s="368" t="str">
        <f t="shared" si="115"/>
        <v/>
      </c>
      <c r="AK316" s="361"/>
      <c r="AL316" s="363" t="str">
        <f t="shared" si="116"/>
        <v/>
      </c>
      <c r="AM316" s="280" t="str">
        <f t="shared" si="117"/>
        <v/>
      </c>
      <c r="AN316" s="347" t="str">
        <f t="shared" si="122"/>
        <v/>
      </c>
      <c r="AO316" s="359"/>
      <c r="AP316" s="363" t="str">
        <f t="shared" si="118"/>
        <v/>
      </c>
      <c r="AQ316" s="300" t="str">
        <f t="shared" si="119"/>
        <v/>
      </c>
      <c r="AR316" s="309"/>
    </row>
    <row r="317" spans="1:44" ht="12.75">
      <c r="A317" s="236"/>
      <c r="B317" s="278"/>
      <c r="C317" s="293"/>
      <c r="D317" s="293"/>
      <c r="E317" s="294"/>
      <c r="F317" s="294"/>
      <c r="G317" s="294"/>
      <c r="H317" s="295" t="str">
        <f t="shared" si="101"/>
        <v/>
      </c>
      <c r="I317" s="296" t="str">
        <f t="shared" si="102"/>
        <v/>
      </c>
      <c r="J317" s="297" t="str">
        <f t="shared" si="120"/>
        <v/>
      </c>
      <c r="K317" s="349"/>
      <c r="L317" s="322"/>
      <c r="M317" s="353" t="str">
        <f t="shared" si="103"/>
        <v/>
      </c>
      <c r="N317" s="298" t="str">
        <f t="shared" si="104"/>
        <v/>
      </c>
      <c r="O317" s="293"/>
      <c r="P317" s="279"/>
      <c r="Q317" s="279"/>
      <c r="R317" s="279"/>
      <c r="S317" s="299"/>
      <c r="T317" s="376" t="str">
        <f t="shared" si="121"/>
        <v/>
      </c>
      <c r="U317" s="372"/>
      <c r="V317" s="308" t="str">
        <f t="shared" si="105"/>
        <v/>
      </c>
      <c r="W317" s="280" t="str">
        <f t="shared" si="106"/>
        <v/>
      </c>
      <c r="X317" s="347" t="str">
        <f t="shared" si="123"/>
        <v/>
      </c>
      <c r="Y317" s="292"/>
      <c r="Z317" s="363" t="str">
        <f t="shared" si="107"/>
        <v/>
      </c>
      <c r="AA317" s="347" t="str">
        <f t="shared" si="108"/>
        <v/>
      </c>
      <c r="AC317" s="363" t="str">
        <f t="shared" si="109"/>
        <v/>
      </c>
      <c r="AD317" s="280" t="str">
        <f t="shared" si="110"/>
        <v/>
      </c>
      <c r="AE317" s="280" t="str">
        <f t="shared" si="111"/>
        <v/>
      </c>
      <c r="AF317" s="280" t="str">
        <f t="shared" si="112"/>
        <v/>
      </c>
      <c r="AG317" s="347" t="str">
        <f t="shared" si="113"/>
        <v/>
      </c>
      <c r="AH317" s="359"/>
      <c r="AI317" s="367" t="str">
        <f t="shared" si="114"/>
        <v/>
      </c>
      <c r="AJ317" s="368" t="str">
        <f t="shared" si="115"/>
        <v/>
      </c>
      <c r="AK317" s="361"/>
      <c r="AL317" s="363" t="str">
        <f t="shared" si="116"/>
        <v/>
      </c>
      <c r="AM317" s="280" t="str">
        <f t="shared" si="117"/>
        <v/>
      </c>
      <c r="AN317" s="347" t="str">
        <f t="shared" si="122"/>
        <v/>
      </c>
      <c r="AO317" s="359"/>
      <c r="AP317" s="363" t="str">
        <f t="shared" si="118"/>
        <v/>
      </c>
      <c r="AQ317" s="300" t="str">
        <f t="shared" si="119"/>
        <v/>
      </c>
      <c r="AR317" s="309"/>
    </row>
    <row r="318" spans="1:44" ht="12.75">
      <c r="A318" s="236"/>
      <c r="B318" s="278"/>
      <c r="C318" s="293"/>
      <c r="D318" s="293"/>
      <c r="E318" s="294"/>
      <c r="F318" s="294"/>
      <c r="G318" s="294"/>
      <c r="H318" s="295" t="str">
        <f t="shared" si="101"/>
        <v/>
      </c>
      <c r="I318" s="296" t="str">
        <f t="shared" si="102"/>
        <v/>
      </c>
      <c r="J318" s="297" t="str">
        <f t="shared" si="120"/>
        <v/>
      </c>
      <c r="K318" s="349"/>
      <c r="L318" s="322"/>
      <c r="M318" s="353" t="str">
        <f t="shared" si="103"/>
        <v/>
      </c>
      <c r="N318" s="298" t="str">
        <f t="shared" si="104"/>
        <v/>
      </c>
      <c r="O318" s="293"/>
      <c r="P318" s="279"/>
      <c r="Q318" s="279"/>
      <c r="R318" s="279"/>
      <c r="S318" s="299"/>
      <c r="T318" s="376" t="str">
        <f t="shared" si="121"/>
        <v/>
      </c>
      <c r="U318" s="372"/>
      <c r="V318" s="308" t="str">
        <f t="shared" si="105"/>
        <v/>
      </c>
      <c r="W318" s="280" t="str">
        <f t="shared" si="106"/>
        <v/>
      </c>
      <c r="X318" s="347" t="str">
        <f t="shared" si="123"/>
        <v/>
      </c>
      <c r="Y318" s="292"/>
      <c r="Z318" s="363" t="str">
        <f t="shared" si="107"/>
        <v/>
      </c>
      <c r="AA318" s="347" t="str">
        <f t="shared" si="108"/>
        <v/>
      </c>
      <c r="AC318" s="363" t="str">
        <f t="shared" si="109"/>
        <v/>
      </c>
      <c r="AD318" s="280" t="str">
        <f t="shared" si="110"/>
        <v/>
      </c>
      <c r="AE318" s="280" t="str">
        <f t="shared" si="111"/>
        <v/>
      </c>
      <c r="AF318" s="280" t="str">
        <f t="shared" si="112"/>
        <v/>
      </c>
      <c r="AG318" s="347" t="str">
        <f t="shared" si="113"/>
        <v/>
      </c>
      <c r="AH318" s="359"/>
      <c r="AI318" s="367" t="str">
        <f t="shared" si="114"/>
        <v/>
      </c>
      <c r="AJ318" s="368" t="str">
        <f t="shared" si="115"/>
        <v/>
      </c>
      <c r="AK318" s="361"/>
      <c r="AL318" s="363" t="str">
        <f t="shared" si="116"/>
        <v/>
      </c>
      <c r="AM318" s="280" t="str">
        <f t="shared" si="117"/>
        <v/>
      </c>
      <c r="AN318" s="347" t="str">
        <f t="shared" si="122"/>
        <v/>
      </c>
      <c r="AO318" s="359"/>
      <c r="AP318" s="363" t="str">
        <f t="shared" si="118"/>
        <v/>
      </c>
      <c r="AQ318" s="300" t="str">
        <f t="shared" si="119"/>
        <v/>
      </c>
      <c r="AR318" s="309"/>
    </row>
    <row r="319" spans="1:44" ht="12.75">
      <c r="A319" s="236"/>
      <c r="B319" s="278"/>
      <c r="C319" s="293"/>
      <c r="D319" s="293"/>
      <c r="E319" s="294"/>
      <c r="F319" s="294"/>
      <c r="G319" s="294"/>
      <c r="H319" s="295" t="str">
        <f t="shared" si="101"/>
        <v/>
      </c>
      <c r="I319" s="296" t="str">
        <f t="shared" si="102"/>
        <v/>
      </c>
      <c r="J319" s="297" t="str">
        <f t="shared" si="120"/>
        <v/>
      </c>
      <c r="K319" s="349"/>
      <c r="L319" s="322"/>
      <c r="M319" s="353" t="str">
        <f t="shared" si="103"/>
        <v/>
      </c>
      <c r="N319" s="298" t="str">
        <f t="shared" si="104"/>
        <v/>
      </c>
      <c r="O319" s="293"/>
      <c r="P319" s="279"/>
      <c r="Q319" s="279"/>
      <c r="R319" s="279"/>
      <c r="S319" s="299"/>
      <c r="T319" s="376" t="str">
        <f t="shared" si="121"/>
        <v/>
      </c>
      <c r="U319" s="372"/>
      <c r="V319" s="308" t="str">
        <f t="shared" si="105"/>
        <v/>
      </c>
      <c r="W319" s="280" t="str">
        <f t="shared" si="106"/>
        <v/>
      </c>
      <c r="X319" s="347" t="str">
        <f t="shared" si="123"/>
        <v/>
      </c>
      <c r="Y319" s="292"/>
      <c r="Z319" s="363" t="str">
        <f t="shared" si="107"/>
        <v/>
      </c>
      <c r="AA319" s="347" t="str">
        <f t="shared" si="108"/>
        <v/>
      </c>
      <c r="AC319" s="363" t="str">
        <f t="shared" si="109"/>
        <v/>
      </c>
      <c r="AD319" s="280" t="str">
        <f t="shared" si="110"/>
        <v/>
      </c>
      <c r="AE319" s="280" t="str">
        <f t="shared" si="111"/>
        <v/>
      </c>
      <c r="AF319" s="280" t="str">
        <f t="shared" si="112"/>
        <v/>
      </c>
      <c r="AG319" s="347" t="str">
        <f t="shared" si="113"/>
        <v/>
      </c>
      <c r="AH319" s="359"/>
      <c r="AI319" s="367" t="str">
        <f t="shared" si="114"/>
        <v/>
      </c>
      <c r="AJ319" s="368" t="str">
        <f t="shared" si="115"/>
        <v/>
      </c>
      <c r="AK319" s="361"/>
      <c r="AL319" s="363" t="str">
        <f t="shared" si="116"/>
        <v/>
      </c>
      <c r="AM319" s="280" t="str">
        <f t="shared" si="117"/>
        <v/>
      </c>
      <c r="AN319" s="347" t="str">
        <f t="shared" si="122"/>
        <v/>
      </c>
      <c r="AO319" s="359"/>
      <c r="AP319" s="363" t="str">
        <f t="shared" si="118"/>
        <v/>
      </c>
      <c r="AQ319" s="300" t="str">
        <f t="shared" si="119"/>
        <v/>
      </c>
      <c r="AR319" s="309"/>
    </row>
    <row r="320" spans="1:44" ht="12.75">
      <c r="A320" s="236"/>
      <c r="B320" s="278"/>
      <c r="C320" s="293"/>
      <c r="D320" s="293"/>
      <c r="E320" s="294"/>
      <c r="F320" s="294"/>
      <c r="G320" s="294"/>
      <c r="H320" s="295" t="str">
        <f t="shared" si="101"/>
        <v/>
      </c>
      <c r="I320" s="296" t="str">
        <f t="shared" si="102"/>
        <v/>
      </c>
      <c r="J320" s="297" t="str">
        <f t="shared" si="120"/>
        <v/>
      </c>
      <c r="K320" s="349"/>
      <c r="L320" s="322"/>
      <c r="M320" s="353" t="str">
        <f t="shared" si="103"/>
        <v/>
      </c>
      <c r="N320" s="298" t="str">
        <f t="shared" si="104"/>
        <v/>
      </c>
      <c r="O320" s="293"/>
      <c r="P320" s="279"/>
      <c r="Q320" s="279"/>
      <c r="R320" s="279"/>
      <c r="S320" s="299"/>
      <c r="T320" s="376" t="str">
        <f t="shared" si="121"/>
        <v/>
      </c>
      <c r="U320" s="372"/>
      <c r="V320" s="308" t="str">
        <f t="shared" si="105"/>
        <v/>
      </c>
      <c r="W320" s="280" t="str">
        <f t="shared" si="106"/>
        <v/>
      </c>
      <c r="X320" s="347" t="str">
        <f t="shared" si="123"/>
        <v/>
      </c>
      <c r="Y320" s="292"/>
      <c r="Z320" s="363" t="str">
        <f t="shared" si="107"/>
        <v/>
      </c>
      <c r="AA320" s="347" t="str">
        <f t="shared" si="108"/>
        <v/>
      </c>
      <c r="AC320" s="363" t="str">
        <f t="shared" si="109"/>
        <v/>
      </c>
      <c r="AD320" s="280" t="str">
        <f t="shared" si="110"/>
        <v/>
      </c>
      <c r="AE320" s="280" t="str">
        <f t="shared" si="111"/>
        <v/>
      </c>
      <c r="AF320" s="280" t="str">
        <f t="shared" si="112"/>
        <v/>
      </c>
      <c r="AG320" s="347" t="str">
        <f t="shared" si="113"/>
        <v/>
      </c>
      <c r="AH320" s="359"/>
      <c r="AI320" s="367" t="str">
        <f t="shared" si="114"/>
        <v/>
      </c>
      <c r="AJ320" s="368" t="str">
        <f t="shared" si="115"/>
        <v/>
      </c>
      <c r="AK320" s="361"/>
      <c r="AL320" s="363" t="str">
        <f t="shared" si="116"/>
        <v/>
      </c>
      <c r="AM320" s="280" t="str">
        <f t="shared" si="117"/>
        <v/>
      </c>
      <c r="AN320" s="347" t="str">
        <f t="shared" si="122"/>
        <v/>
      </c>
      <c r="AO320" s="359"/>
      <c r="AP320" s="363" t="str">
        <f t="shared" si="118"/>
        <v/>
      </c>
      <c r="AQ320" s="300" t="str">
        <f t="shared" si="119"/>
        <v/>
      </c>
      <c r="AR320" s="309"/>
    </row>
    <row r="321" spans="1:44" ht="12.75">
      <c r="A321" s="236"/>
      <c r="B321" s="278"/>
      <c r="C321" s="293"/>
      <c r="D321" s="293"/>
      <c r="E321" s="294"/>
      <c r="F321" s="294"/>
      <c r="G321" s="294"/>
      <c r="H321" s="295" t="str">
        <f t="shared" si="101"/>
        <v/>
      </c>
      <c r="I321" s="296" t="str">
        <f t="shared" si="102"/>
        <v/>
      </c>
      <c r="J321" s="297" t="str">
        <f t="shared" si="120"/>
        <v/>
      </c>
      <c r="K321" s="349"/>
      <c r="L321" s="322"/>
      <c r="M321" s="353" t="str">
        <f t="shared" si="103"/>
        <v/>
      </c>
      <c r="N321" s="298" t="str">
        <f t="shared" si="104"/>
        <v/>
      </c>
      <c r="O321" s="293"/>
      <c r="P321" s="279"/>
      <c r="Q321" s="279"/>
      <c r="R321" s="279"/>
      <c r="S321" s="299"/>
      <c r="T321" s="376" t="str">
        <f t="shared" si="121"/>
        <v/>
      </c>
      <c r="U321" s="372"/>
      <c r="V321" s="308" t="str">
        <f t="shared" si="105"/>
        <v/>
      </c>
      <c r="W321" s="280" t="str">
        <f t="shared" si="106"/>
        <v/>
      </c>
      <c r="X321" s="347" t="str">
        <f t="shared" si="123"/>
        <v/>
      </c>
      <c r="Y321" s="292"/>
      <c r="Z321" s="363" t="str">
        <f t="shared" si="107"/>
        <v/>
      </c>
      <c r="AA321" s="347" t="str">
        <f t="shared" si="108"/>
        <v/>
      </c>
      <c r="AC321" s="363" t="str">
        <f t="shared" si="109"/>
        <v/>
      </c>
      <c r="AD321" s="280" t="str">
        <f t="shared" si="110"/>
        <v/>
      </c>
      <c r="AE321" s="280" t="str">
        <f t="shared" si="111"/>
        <v/>
      </c>
      <c r="AF321" s="280" t="str">
        <f t="shared" si="112"/>
        <v/>
      </c>
      <c r="AG321" s="347" t="str">
        <f t="shared" si="113"/>
        <v/>
      </c>
      <c r="AH321" s="359"/>
      <c r="AI321" s="367" t="str">
        <f t="shared" si="114"/>
        <v/>
      </c>
      <c r="AJ321" s="368" t="str">
        <f t="shared" si="115"/>
        <v/>
      </c>
      <c r="AK321" s="361"/>
      <c r="AL321" s="363" t="str">
        <f t="shared" si="116"/>
        <v/>
      </c>
      <c r="AM321" s="280" t="str">
        <f t="shared" si="117"/>
        <v/>
      </c>
      <c r="AN321" s="347" t="str">
        <f t="shared" si="122"/>
        <v/>
      </c>
      <c r="AO321" s="359"/>
      <c r="AP321" s="363" t="str">
        <f t="shared" si="118"/>
        <v/>
      </c>
      <c r="AQ321" s="300" t="str">
        <f t="shared" si="119"/>
        <v/>
      </c>
      <c r="AR321" s="309"/>
    </row>
    <row r="322" spans="1:44" ht="12.75">
      <c r="A322" s="236"/>
      <c r="B322" s="278"/>
      <c r="C322" s="293"/>
      <c r="D322" s="293"/>
      <c r="E322" s="294"/>
      <c r="F322" s="294"/>
      <c r="G322" s="294"/>
      <c r="H322" s="295" t="str">
        <f t="shared" si="101"/>
        <v/>
      </c>
      <c r="I322" s="296" t="str">
        <f t="shared" si="102"/>
        <v/>
      </c>
      <c r="J322" s="297" t="str">
        <f t="shared" si="120"/>
        <v/>
      </c>
      <c r="K322" s="349"/>
      <c r="L322" s="322"/>
      <c r="M322" s="353" t="str">
        <f t="shared" si="103"/>
        <v/>
      </c>
      <c r="N322" s="298" t="str">
        <f t="shared" si="104"/>
        <v/>
      </c>
      <c r="O322" s="293"/>
      <c r="P322" s="279"/>
      <c r="Q322" s="279"/>
      <c r="R322" s="279"/>
      <c r="S322" s="299"/>
      <c r="T322" s="376" t="str">
        <f t="shared" si="121"/>
        <v/>
      </c>
      <c r="U322" s="372"/>
      <c r="V322" s="308" t="str">
        <f t="shared" si="105"/>
        <v/>
      </c>
      <c r="W322" s="280" t="str">
        <f t="shared" si="106"/>
        <v/>
      </c>
      <c r="X322" s="347" t="str">
        <f t="shared" si="123"/>
        <v/>
      </c>
      <c r="Y322" s="292"/>
      <c r="Z322" s="363" t="str">
        <f t="shared" si="107"/>
        <v/>
      </c>
      <c r="AA322" s="347" t="str">
        <f t="shared" si="108"/>
        <v/>
      </c>
      <c r="AC322" s="363" t="str">
        <f t="shared" si="109"/>
        <v/>
      </c>
      <c r="AD322" s="280" t="str">
        <f t="shared" si="110"/>
        <v/>
      </c>
      <c r="AE322" s="280" t="str">
        <f t="shared" si="111"/>
        <v/>
      </c>
      <c r="AF322" s="280" t="str">
        <f t="shared" si="112"/>
        <v/>
      </c>
      <c r="AG322" s="347" t="str">
        <f t="shared" si="113"/>
        <v/>
      </c>
      <c r="AH322" s="359"/>
      <c r="AI322" s="367" t="str">
        <f t="shared" si="114"/>
        <v/>
      </c>
      <c r="AJ322" s="368" t="str">
        <f t="shared" si="115"/>
        <v/>
      </c>
      <c r="AK322" s="361"/>
      <c r="AL322" s="363" t="str">
        <f t="shared" si="116"/>
        <v/>
      </c>
      <c r="AM322" s="280" t="str">
        <f t="shared" si="117"/>
        <v/>
      </c>
      <c r="AN322" s="347" t="str">
        <f t="shared" si="122"/>
        <v/>
      </c>
      <c r="AO322" s="359"/>
      <c r="AP322" s="363" t="str">
        <f t="shared" si="118"/>
        <v/>
      </c>
      <c r="AQ322" s="300" t="str">
        <f t="shared" si="119"/>
        <v/>
      </c>
      <c r="AR322" s="309"/>
    </row>
    <row r="323" spans="1:44" ht="12.75">
      <c r="A323" s="236"/>
      <c r="B323" s="278"/>
      <c r="C323" s="293"/>
      <c r="D323" s="293"/>
      <c r="E323" s="294"/>
      <c r="F323" s="294"/>
      <c r="G323" s="294"/>
      <c r="H323" s="295" t="str">
        <f t="shared" si="101"/>
        <v/>
      </c>
      <c r="I323" s="296" t="str">
        <f t="shared" si="102"/>
        <v/>
      </c>
      <c r="J323" s="297" t="str">
        <f t="shared" si="120"/>
        <v/>
      </c>
      <c r="K323" s="349"/>
      <c r="L323" s="322"/>
      <c r="M323" s="353" t="str">
        <f t="shared" si="103"/>
        <v/>
      </c>
      <c r="N323" s="298" t="str">
        <f t="shared" si="104"/>
        <v/>
      </c>
      <c r="O323" s="293"/>
      <c r="P323" s="279"/>
      <c r="Q323" s="279"/>
      <c r="R323" s="279"/>
      <c r="S323" s="299"/>
      <c r="T323" s="376" t="str">
        <f t="shared" si="121"/>
        <v/>
      </c>
      <c r="U323" s="372"/>
      <c r="V323" s="308" t="str">
        <f t="shared" si="105"/>
        <v/>
      </c>
      <c r="W323" s="280" t="str">
        <f t="shared" si="106"/>
        <v/>
      </c>
      <c r="X323" s="347" t="str">
        <f t="shared" si="123"/>
        <v/>
      </c>
      <c r="Y323" s="292"/>
      <c r="Z323" s="363" t="str">
        <f t="shared" si="107"/>
        <v/>
      </c>
      <c r="AA323" s="347" t="str">
        <f t="shared" si="108"/>
        <v/>
      </c>
      <c r="AC323" s="363" t="str">
        <f t="shared" si="109"/>
        <v/>
      </c>
      <c r="AD323" s="280" t="str">
        <f t="shared" si="110"/>
        <v/>
      </c>
      <c r="AE323" s="280" t="str">
        <f t="shared" si="111"/>
        <v/>
      </c>
      <c r="AF323" s="280" t="str">
        <f t="shared" si="112"/>
        <v/>
      </c>
      <c r="AG323" s="347" t="str">
        <f t="shared" si="113"/>
        <v/>
      </c>
      <c r="AH323" s="359"/>
      <c r="AI323" s="367" t="str">
        <f t="shared" si="114"/>
        <v/>
      </c>
      <c r="AJ323" s="368" t="str">
        <f t="shared" si="115"/>
        <v/>
      </c>
      <c r="AK323" s="361"/>
      <c r="AL323" s="363" t="str">
        <f t="shared" si="116"/>
        <v/>
      </c>
      <c r="AM323" s="280" t="str">
        <f t="shared" si="117"/>
        <v/>
      </c>
      <c r="AN323" s="347" t="str">
        <f t="shared" si="122"/>
        <v/>
      </c>
      <c r="AO323" s="359"/>
      <c r="AP323" s="363" t="str">
        <f t="shared" si="118"/>
        <v/>
      </c>
      <c r="AQ323" s="300" t="str">
        <f t="shared" si="119"/>
        <v/>
      </c>
      <c r="AR323" s="309"/>
    </row>
    <row r="324" spans="1:44" ht="12.75">
      <c r="A324" s="236"/>
      <c r="B324" s="278"/>
      <c r="C324" s="293"/>
      <c r="D324" s="293"/>
      <c r="E324" s="294"/>
      <c r="F324" s="294"/>
      <c r="G324" s="294"/>
      <c r="H324" s="295" t="str">
        <f t="shared" si="101"/>
        <v/>
      </c>
      <c r="I324" s="296" t="str">
        <f t="shared" si="102"/>
        <v/>
      </c>
      <c r="J324" s="297" t="str">
        <f t="shared" si="120"/>
        <v/>
      </c>
      <c r="K324" s="349"/>
      <c r="L324" s="322"/>
      <c r="M324" s="353" t="str">
        <f t="shared" si="103"/>
        <v/>
      </c>
      <c r="N324" s="298" t="str">
        <f t="shared" si="104"/>
        <v/>
      </c>
      <c r="O324" s="293"/>
      <c r="P324" s="279"/>
      <c r="Q324" s="279"/>
      <c r="R324" s="279"/>
      <c r="S324" s="299"/>
      <c r="T324" s="376" t="str">
        <f t="shared" si="121"/>
        <v/>
      </c>
      <c r="U324" s="372"/>
      <c r="V324" s="308" t="str">
        <f t="shared" si="105"/>
        <v/>
      </c>
      <c r="W324" s="280" t="str">
        <f t="shared" si="106"/>
        <v/>
      </c>
      <c r="X324" s="347" t="str">
        <f t="shared" si="123"/>
        <v/>
      </c>
      <c r="Y324" s="292"/>
      <c r="Z324" s="363" t="str">
        <f t="shared" si="107"/>
        <v/>
      </c>
      <c r="AA324" s="347" t="str">
        <f t="shared" si="108"/>
        <v/>
      </c>
      <c r="AC324" s="363" t="str">
        <f t="shared" si="109"/>
        <v/>
      </c>
      <c r="AD324" s="280" t="str">
        <f t="shared" si="110"/>
        <v/>
      </c>
      <c r="AE324" s="280" t="str">
        <f t="shared" si="111"/>
        <v/>
      </c>
      <c r="AF324" s="280" t="str">
        <f t="shared" si="112"/>
        <v/>
      </c>
      <c r="AG324" s="347" t="str">
        <f t="shared" si="113"/>
        <v/>
      </c>
      <c r="AH324" s="359"/>
      <c r="AI324" s="367" t="str">
        <f t="shared" si="114"/>
        <v/>
      </c>
      <c r="AJ324" s="368" t="str">
        <f t="shared" si="115"/>
        <v/>
      </c>
      <c r="AK324" s="361"/>
      <c r="AL324" s="363" t="str">
        <f t="shared" si="116"/>
        <v/>
      </c>
      <c r="AM324" s="280" t="str">
        <f t="shared" si="117"/>
        <v/>
      </c>
      <c r="AN324" s="347" t="str">
        <f t="shared" si="122"/>
        <v/>
      </c>
      <c r="AO324" s="359"/>
      <c r="AP324" s="363" t="str">
        <f t="shared" si="118"/>
        <v/>
      </c>
      <c r="AQ324" s="300" t="str">
        <f t="shared" si="119"/>
        <v/>
      </c>
      <c r="AR324" s="309"/>
    </row>
    <row r="325" spans="1:44" ht="12.75">
      <c r="A325" s="236"/>
      <c r="B325" s="278"/>
      <c r="C325" s="293"/>
      <c r="D325" s="293"/>
      <c r="E325" s="294"/>
      <c r="F325" s="294"/>
      <c r="G325" s="294"/>
      <c r="H325" s="295" t="str">
        <f t="shared" si="101"/>
        <v/>
      </c>
      <c r="I325" s="296" t="str">
        <f t="shared" si="102"/>
        <v/>
      </c>
      <c r="J325" s="297" t="str">
        <f t="shared" si="120"/>
        <v/>
      </c>
      <c r="K325" s="349"/>
      <c r="L325" s="322"/>
      <c r="M325" s="353" t="str">
        <f t="shared" si="103"/>
        <v/>
      </c>
      <c r="N325" s="298" t="str">
        <f t="shared" si="104"/>
        <v/>
      </c>
      <c r="O325" s="293"/>
      <c r="P325" s="279"/>
      <c r="Q325" s="279"/>
      <c r="R325" s="279"/>
      <c r="S325" s="299"/>
      <c r="T325" s="376" t="str">
        <f t="shared" si="121"/>
        <v/>
      </c>
      <c r="U325" s="372"/>
      <c r="V325" s="308" t="str">
        <f t="shared" si="105"/>
        <v/>
      </c>
      <c r="W325" s="280" t="str">
        <f t="shared" si="106"/>
        <v/>
      </c>
      <c r="X325" s="347" t="str">
        <f t="shared" si="123"/>
        <v/>
      </c>
      <c r="Y325" s="292"/>
      <c r="Z325" s="363" t="str">
        <f t="shared" si="107"/>
        <v/>
      </c>
      <c r="AA325" s="347" t="str">
        <f t="shared" si="108"/>
        <v/>
      </c>
      <c r="AC325" s="363" t="str">
        <f t="shared" si="109"/>
        <v/>
      </c>
      <c r="AD325" s="280" t="str">
        <f t="shared" si="110"/>
        <v/>
      </c>
      <c r="AE325" s="280" t="str">
        <f t="shared" si="111"/>
        <v/>
      </c>
      <c r="AF325" s="280" t="str">
        <f t="shared" si="112"/>
        <v/>
      </c>
      <c r="AG325" s="347" t="str">
        <f t="shared" si="113"/>
        <v/>
      </c>
      <c r="AH325" s="359"/>
      <c r="AI325" s="367" t="str">
        <f t="shared" si="114"/>
        <v/>
      </c>
      <c r="AJ325" s="368" t="str">
        <f t="shared" si="115"/>
        <v/>
      </c>
      <c r="AK325" s="361"/>
      <c r="AL325" s="363" t="str">
        <f t="shared" si="116"/>
        <v/>
      </c>
      <c r="AM325" s="280" t="str">
        <f t="shared" si="117"/>
        <v/>
      </c>
      <c r="AN325" s="347" t="str">
        <f t="shared" si="122"/>
        <v/>
      </c>
      <c r="AO325" s="359"/>
      <c r="AP325" s="363" t="str">
        <f t="shared" si="118"/>
        <v/>
      </c>
      <c r="AQ325" s="300" t="str">
        <f t="shared" si="119"/>
        <v/>
      </c>
      <c r="AR325" s="309"/>
    </row>
    <row r="326" spans="1:44" ht="12.75">
      <c r="A326" s="236"/>
      <c r="B326" s="278"/>
      <c r="C326" s="293"/>
      <c r="D326" s="293"/>
      <c r="E326" s="294"/>
      <c r="F326" s="294"/>
      <c r="G326" s="294"/>
      <c r="H326" s="295" t="str">
        <f t="shared" si="101"/>
        <v/>
      </c>
      <c r="I326" s="296" t="str">
        <f t="shared" si="102"/>
        <v/>
      </c>
      <c r="J326" s="297" t="str">
        <f t="shared" si="120"/>
        <v/>
      </c>
      <c r="K326" s="349"/>
      <c r="L326" s="322"/>
      <c r="M326" s="353" t="str">
        <f t="shared" si="103"/>
        <v/>
      </c>
      <c r="N326" s="298" t="str">
        <f t="shared" si="104"/>
        <v/>
      </c>
      <c r="O326" s="293"/>
      <c r="P326" s="279"/>
      <c r="Q326" s="279"/>
      <c r="R326" s="279"/>
      <c r="S326" s="299"/>
      <c r="T326" s="376" t="str">
        <f t="shared" si="121"/>
        <v/>
      </c>
      <c r="U326" s="372"/>
      <c r="V326" s="308" t="str">
        <f t="shared" si="105"/>
        <v/>
      </c>
      <c r="W326" s="280" t="str">
        <f t="shared" si="106"/>
        <v/>
      </c>
      <c r="X326" s="347" t="str">
        <f t="shared" si="123"/>
        <v/>
      </c>
      <c r="Y326" s="292"/>
      <c r="Z326" s="363" t="str">
        <f t="shared" si="107"/>
        <v/>
      </c>
      <c r="AA326" s="347" t="str">
        <f t="shared" si="108"/>
        <v/>
      </c>
      <c r="AC326" s="363" t="str">
        <f t="shared" si="109"/>
        <v/>
      </c>
      <c r="AD326" s="280" t="str">
        <f t="shared" si="110"/>
        <v/>
      </c>
      <c r="AE326" s="280" t="str">
        <f t="shared" si="111"/>
        <v/>
      </c>
      <c r="AF326" s="280" t="str">
        <f t="shared" si="112"/>
        <v/>
      </c>
      <c r="AG326" s="347" t="str">
        <f t="shared" si="113"/>
        <v/>
      </c>
      <c r="AH326" s="359"/>
      <c r="AI326" s="367" t="str">
        <f t="shared" si="114"/>
        <v/>
      </c>
      <c r="AJ326" s="368" t="str">
        <f t="shared" si="115"/>
        <v/>
      </c>
      <c r="AK326" s="361"/>
      <c r="AL326" s="363" t="str">
        <f t="shared" si="116"/>
        <v/>
      </c>
      <c r="AM326" s="280" t="str">
        <f t="shared" si="117"/>
        <v/>
      </c>
      <c r="AN326" s="347" t="str">
        <f t="shared" si="122"/>
        <v/>
      </c>
      <c r="AO326" s="359"/>
      <c r="AP326" s="363" t="str">
        <f t="shared" si="118"/>
        <v/>
      </c>
      <c r="AQ326" s="300" t="str">
        <f t="shared" si="119"/>
        <v/>
      </c>
      <c r="AR326" s="309"/>
    </row>
    <row r="327" spans="1:44" ht="12.75">
      <c r="A327" s="236"/>
      <c r="B327" s="278"/>
      <c r="C327" s="293"/>
      <c r="D327" s="293"/>
      <c r="E327" s="294"/>
      <c r="F327" s="294"/>
      <c r="G327" s="294"/>
      <c r="H327" s="295" t="str">
        <f t="shared" si="101"/>
        <v/>
      </c>
      <c r="I327" s="296" t="str">
        <f t="shared" si="102"/>
        <v/>
      </c>
      <c r="J327" s="297" t="str">
        <f t="shared" si="120"/>
        <v/>
      </c>
      <c r="K327" s="349"/>
      <c r="L327" s="322"/>
      <c r="M327" s="353" t="str">
        <f t="shared" si="103"/>
        <v/>
      </c>
      <c r="N327" s="298" t="str">
        <f t="shared" si="104"/>
        <v/>
      </c>
      <c r="O327" s="293"/>
      <c r="P327" s="279"/>
      <c r="Q327" s="279"/>
      <c r="R327" s="279"/>
      <c r="S327" s="299"/>
      <c r="T327" s="376" t="str">
        <f t="shared" si="121"/>
        <v/>
      </c>
      <c r="U327" s="372"/>
      <c r="V327" s="308" t="str">
        <f t="shared" si="105"/>
        <v/>
      </c>
      <c r="W327" s="280" t="str">
        <f t="shared" si="106"/>
        <v/>
      </c>
      <c r="X327" s="347" t="str">
        <f t="shared" si="123"/>
        <v/>
      </c>
      <c r="Y327" s="292"/>
      <c r="Z327" s="363" t="str">
        <f t="shared" si="107"/>
        <v/>
      </c>
      <c r="AA327" s="347" t="str">
        <f t="shared" si="108"/>
        <v/>
      </c>
      <c r="AC327" s="363" t="str">
        <f t="shared" si="109"/>
        <v/>
      </c>
      <c r="AD327" s="280" t="str">
        <f t="shared" si="110"/>
        <v/>
      </c>
      <c r="AE327" s="280" t="str">
        <f t="shared" si="111"/>
        <v/>
      </c>
      <c r="AF327" s="280" t="str">
        <f t="shared" si="112"/>
        <v/>
      </c>
      <c r="AG327" s="347" t="str">
        <f t="shared" si="113"/>
        <v/>
      </c>
      <c r="AH327" s="359"/>
      <c r="AI327" s="367" t="str">
        <f t="shared" si="114"/>
        <v/>
      </c>
      <c r="AJ327" s="368" t="str">
        <f t="shared" si="115"/>
        <v/>
      </c>
      <c r="AK327" s="361"/>
      <c r="AL327" s="363" t="str">
        <f t="shared" si="116"/>
        <v/>
      </c>
      <c r="AM327" s="280" t="str">
        <f t="shared" si="117"/>
        <v/>
      </c>
      <c r="AN327" s="347" t="str">
        <f t="shared" si="122"/>
        <v/>
      </c>
      <c r="AO327" s="359"/>
      <c r="AP327" s="363" t="str">
        <f t="shared" si="118"/>
        <v/>
      </c>
      <c r="AQ327" s="300" t="str">
        <f t="shared" si="119"/>
        <v/>
      </c>
      <c r="AR327" s="309"/>
    </row>
    <row r="328" spans="1:44" ht="12.75">
      <c r="A328" s="236"/>
      <c r="B328" s="278"/>
      <c r="C328" s="293"/>
      <c r="D328" s="293"/>
      <c r="E328" s="294"/>
      <c r="F328" s="294"/>
      <c r="G328" s="294"/>
      <c r="H328" s="295" t="str">
        <f t="shared" si="101"/>
        <v/>
      </c>
      <c r="I328" s="296" t="str">
        <f t="shared" si="102"/>
        <v/>
      </c>
      <c r="J328" s="297" t="str">
        <f t="shared" si="120"/>
        <v/>
      </c>
      <c r="K328" s="349"/>
      <c r="L328" s="322"/>
      <c r="M328" s="353" t="str">
        <f t="shared" si="103"/>
        <v/>
      </c>
      <c r="N328" s="298" t="str">
        <f t="shared" si="104"/>
        <v/>
      </c>
      <c r="O328" s="293"/>
      <c r="P328" s="279"/>
      <c r="Q328" s="279"/>
      <c r="R328" s="279"/>
      <c r="S328" s="299"/>
      <c r="T328" s="376" t="str">
        <f t="shared" si="121"/>
        <v/>
      </c>
      <c r="U328" s="372"/>
      <c r="V328" s="308" t="str">
        <f t="shared" si="105"/>
        <v/>
      </c>
      <c r="W328" s="280" t="str">
        <f t="shared" si="106"/>
        <v/>
      </c>
      <c r="X328" s="347" t="str">
        <f t="shared" si="123"/>
        <v/>
      </c>
      <c r="Y328" s="292"/>
      <c r="Z328" s="363" t="str">
        <f t="shared" si="107"/>
        <v/>
      </c>
      <c r="AA328" s="347" t="str">
        <f t="shared" si="108"/>
        <v/>
      </c>
      <c r="AC328" s="363" t="str">
        <f t="shared" si="109"/>
        <v/>
      </c>
      <c r="AD328" s="280" t="str">
        <f t="shared" si="110"/>
        <v/>
      </c>
      <c r="AE328" s="280" t="str">
        <f t="shared" si="111"/>
        <v/>
      </c>
      <c r="AF328" s="280" t="str">
        <f t="shared" si="112"/>
        <v/>
      </c>
      <c r="AG328" s="347" t="str">
        <f t="shared" si="113"/>
        <v/>
      </c>
      <c r="AH328" s="359"/>
      <c r="AI328" s="367" t="str">
        <f t="shared" si="114"/>
        <v/>
      </c>
      <c r="AJ328" s="368" t="str">
        <f t="shared" si="115"/>
        <v/>
      </c>
      <c r="AK328" s="361"/>
      <c r="AL328" s="363" t="str">
        <f t="shared" si="116"/>
        <v/>
      </c>
      <c r="AM328" s="280" t="str">
        <f t="shared" si="117"/>
        <v/>
      </c>
      <c r="AN328" s="347" t="str">
        <f t="shared" si="122"/>
        <v/>
      </c>
      <c r="AO328" s="359"/>
      <c r="AP328" s="363" t="str">
        <f t="shared" si="118"/>
        <v/>
      </c>
      <c r="AQ328" s="300" t="str">
        <f t="shared" si="119"/>
        <v/>
      </c>
      <c r="AR328" s="309"/>
    </row>
    <row r="329" spans="1:44" ht="12.75">
      <c r="A329" s="236"/>
      <c r="B329" s="278"/>
      <c r="C329" s="293"/>
      <c r="D329" s="293"/>
      <c r="E329" s="294"/>
      <c r="F329" s="294"/>
      <c r="G329" s="294"/>
      <c r="H329" s="295" t="str">
        <f t="shared" si="101"/>
        <v/>
      </c>
      <c r="I329" s="296" t="str">
        <f t="shared" si="102"/>
        <v/>
      </c>
      <c r="J329" s="297" t="str">
        <f t="shared" si="120"/>
        <v/>
      </c>
      <c r="K329" s="349"/>
      <c r="L329" s="322"/>
      <c r="M329" s="353" t="str">
        <f t="shared" si="103"/>
        <v/>
      </c>
      <c r="N329" s="298" t="str">
        <f t="shared" si="104"/>
        <v/>
      </c>
      <c r="O329" s="293"/>
      <c r="P329" s="279"/>
      <c r="Q329" s="279"/>
      <c r="R329" s="279"/>
      <c r="S329" s="299"/>
      <c r="T329" s="376" t="str">
        <f t="shared" si="121"/>
        <v/>
      </c>
      <c r="U329" s="372"/>
      <c r="V329" s="308" t="str">
        <f t="shared" si="105"/>
        <v/>
      </c>
      <c r="W329" s="280" t="str">
        <f t="shared" si="106"/>
        <v/>
      </c>
      <c r="X329" s="347" t="str">
        <f t="shared" si="123"/>
        <v/>
      </c>
      <c r="Y329" s="292"/>
      <c r="Z329" s="363" t="str">
        <f t="shared" si="107"/>
        <v/>
      </c>
      <c r="AA329" s="347" t="str">
        <f t="shared" si="108"/>
        <v/>
      </c>
      <c r="AC329" s="363" t="str">
        <f t="shared" si="109"/>
        <v/>
      </c>
      <c r="AD329" s="280" t="str">
        <f t="shared" si="110"/>
        <v/>
      </c>
      <c r="AE329" s="280" t="str">
        <f t="shared" si="111"/>
        <v/>
      </c>
      <c r="AF329" s="280" t="str">
        <f t="shared" si="112"/>
        <v/>
      </c>
      <c r="AG329" s="347" t="str">
        <f t="shared" si="113"/>
        <v/>
      </c>
      <c r="AH329" s="359"/>
      <c r="AI329" s="367" t="str">
        <f t="shared" si="114"/>
        <v/>
      </c>
      <c r="AJ329" s="368" t="str">
        <f t="shared" si="115"/>
        <v/>
      </c>
      <c r="AK329" s="361"/>
      <c r="AL329" s="363" t="str">
        <f t="shared" si="116"/>
        <v/>
      </c>
      <c r="AM329" s="280" t="str">
        <f t="shared" si="117"/>
        <v/>
      </c>
      <c r="AN329" s="347" t="str">
        <f t="shared" si="122"/>
        <v/>
      </c>
      <c r="AO329" s="359"/>
      <c r="AP329" s="363" t="str">
        <f t="shared" si="118"/>
        <v/>
      </c>
      <c r="AQ329" s="300" t="str">
        <f t="shared" si="119"/>
        <v/>
      </c>
      <c r="AR329" s="309"/>
    </row>
    <row r="330" spans="1:44" ht="12.75">
      <c r="A330" s="236"/>
      <c r="B330" s="278"/>
      <c r="C330" s="293"/>
      <c r="D330" s="293"/>
      <c r="E330" s="294"/>
      <c r="F330" s="294"/>
      <c r="G330" s="294"/>
      <c r="H330" s="295" t="str">
        <f t="shared" si="101"/>
        <v/>
      </c>
      <c r="I330" s="296" t="str">
        <f t="shared" si="102"/>
        <v/>
      </c>
      <c r="J330" s="297" t="str">
        <f t="shared" si="120"/>
        <v/>
      </c>
      <c r="K330" s="349"/>
      <c r="L330" s="322"/>
      <c r="M330" s="353" t="str">
        <f t="shared" si="103"/>
        <v/>
      </c>
      <c r="N330" s="298" t="str">
        <f t="shared" si="104"/>
        <v/>
      </c>
      <c r="O330" s="293"/>
      <c r="P330" s="279"/>
      <c r="Q330" s="279"/>
      <c r="R330" s="279"/>
      <c r="S330" s="299"/>
      <c r="T330" s="376" t="str">
        <f t="shared" si="121"/>
        <v/>
      </c>
      <c r="U330" s="372"/>
      <c r="V330" s="308" t="str">
        <f t="shared" si="105"/>
        <v/>
      </c>
      <c r="W330" s="280" t="str">
        <f t="shared" si="106"/>
        <v/>
      </c>
      <c r="X330" s="347" t="str">
        <f t="shared" si="123"/>
        <v/>
      </c>
      <c r="Y330" s="292"/>
      <c r="Z330" s="363" t="str">
        <f t="shared" si="107"/>
        <v/>
      </c>
      <c r="AA330" s="347" t="str">
        <f t="shared" si="108"/>
        <v/>
      </c>
      <c r="AC330" s="363" t="str">
        <f t="shared" si="109"/>
        <v/>
      </c>
      <c r="AD330" s="280" t="str">
        <f t="shared" si="110"/>
        <v/>
      </c>
      <c r="AE330" s="280" t="str">
        <f t="shared" si="111"/>
        <v/>
      </c>
      <c r="AF330" s="280" t="str">
        <f t="shared" si="112"/>
        <v/>
      </c>
      <c r="AG330" s="347" t="str">
        <f t="shared" si="113"/>
        <v/>
      </c>
      <c r="AH330" s="359"/>
      <c r="AI330" s="367" t="str">
        <f t="shared" si="114"/>
        <v/>
      </c>
      <c r="AJ330" s="368" t="str">
        <f t="shared" si="115"/>
        <v/>
      </c>
      <c r="AK330" s="361"/>
      <c r="AL330" s="363" t="str">
        <f t="shared" si="116"/>
        <v/>
      </c>
      <c r="AM330" s="280" t="str">
        <f t="shared" si="117"/>
        <v/>
      </c>
      <c r="AN330" s="347" t="str">
        <f t="shared" si="122"/>
        <v/>
      </c>
      <c r="AO330" s="359"/>
      <c r="AP330" s="363" t="str">
        <f t="shared" si="118"/>
        <v/>
      </c>
      <c r="AQ330" s="300" t="str">
        <f t="shared" si="119"/>
        <v/>
      </c>
      <c r="AR330" s="309"/>
    </row>
    <row r="331" spans="1:44" ht="12.75">
      <c r="A331" s="236"/>
      <c r="B331" s="278"/>
      <c r="C331" s="293"/>
      <c r="D331" s="293"/>
      <c r="E331" s="294"/>
      <c r="F331" s="294"/>
      <c r="G331" s="294"/>
      <c r="H331" s="295" t="str">
        <f aca="true" t="shared" si="124" ref="H331:H394">IF(F331="","",IF(E331&gt;1,ABS(E331-F331),""))</f>
        <v/>
      </c>
      <c r="I331" s="296" t="str">
        <f aca="true" t="shared" si="125" ref="I331:I394">IF(B331&gt;0,I330+W331,"")</f>
        <v/>
      </c>
      <c r="J331" s="297" t="str">
        <f t="shared" si="120"/>
        <v/>
      </c>
      <c r="K331" s="349"/>
      <c r="L331" s="322"/>
      <c r="M331" s="353" t="str">
        <f aca="true" t="shared" si="126" ref="M331:M394">IF(B331&gt;0,J331/Z331,"")</f>
        <v/>
      </c>
      <c r="N331" s="298" t="str">
        <f aca="true" t="shared" si="127" ref="N331:N394">IF(B331&gt;0,(L331*M331),"")</f>
        <v/>
      </c>
      <c r="O331" s="293"/>
      <c r="P331" s="279"/>
      <c r="Q331" s="279"/>
      <c r="R331" s="279"/>
      <c r="S331" s="299"/>
      <c r="T331" s="376" t="str">
        <f t="shared" si="121"/>
        <v/>
      </c>
      <c r="U331" s="372"/>
      <c r="V331" s="308" t="str">
        <f aca="true" t="shared" si="128" ref="V331:V394">IF(B331&gt;0,IF(AI331&gt;0,(Q331-P331)/(P331-R331),""),"")</f>
        <v/>
      </c>
      <c r="W331" s="280" t="str">
        <f aca="true" t="shared" si="129" ref="W331:W394">IF(S331="","",IF(C331&gt;0,AP331,""))</f>
        <v/>
      </c>
      <c r="X331" s="347" t="str">
        <f t="shared" si="123"/>
        <v/>
      </c>
      <c r="Y331" s="292"/>
      <c r="Z331" s="363" t="str">
        <f aca="true" t="shared" si="130" ref="Z331:Z394">IF(B331&gt;0,ABS(P331-R331)*-1,"")</f>
        <v/>
      </c>
      <c r="AA331" s="347" t="str">
        <f aca="true" t="shared" si="131" ref="AA331:AA394">IF(B331="","",IF(O331="LONG",(S331-P331),(P331-S331)))</f>
        <v/>
      </c>
      <c r="AC331" s="363" t="str">
        <f aca="true" t="shared" si="132" ref="AC331:AC394">IF(O331="LONG",IF(B331&gt;0,(AM331)*($AD$3*(H331/365*-1)),""),"")</f>
        <v/>
      </c>
      <c r="AD331" s="280" t="str">
        <f aca="true" t="shared" si="133" ref="AD331:AD394">IF(O331="SHORT",IF(B331&gt;0,(AM331)*($AD$4*(H331/365)),""),"")</f>
        <v/>
      </c>
      <c r="AE331" s="280" t="str">
        <f aca="true" t="shared" si="134" ref="AE331:AE394">IF(B331&gt;0,(AL331*$AD$5*-1),"")</f>
        <v/>
      </c>
      <c r="AF331" s="280" t="str">
        <f aca="true" t="shared" si="135" ref="AF331:AF394">IF(C331&gt;0,(AM331*$AD$5)*-1,"")</f>
        <v/>
      </c>
      <c r="AG331" s="347" t="str">
        <f aca="true" t="shared" si="136" ref="AG331:AG394">IF(B331&gt;0,AE331+AF331,"")</f>
        <v/>
      </c>
      <c r="AH331" s="359"/>
      <c r="AI331" s="367" t="str">
        <f aca="true" t="shared" si="137" ref="AI331:AI394">IF(B331&gt;0,(P331/L331),"")</f>
        <v/>
      </c>
      <c r="AJ331" s="368" t="str">
        <f aca="true" t="shared" si="138" ref="AJ331:AJ394">IF(C331&gt;0,L331/P331,"")</f>
        <v/>
      </c>
      <c r="AK331" s="361"/>
      <c r="AL331" s="363" t="str">
        <f aca="true" t="shared" si="139" ref="AL331:AL394">IF(B331&gt;0,(P331*M331),"")</f>
        <v/>
      </c>
      <c r="AM331" s="280" t="str">
        <f aca="true" t="shared" si="140" ref="AM331:AM394">IF(B331&gt;0,(S331*M331),"")</f>
        <v/>
      </c>
      <c r="AN331" s="347" t="str">
        <f t="shared" si="122"/>
        <v/>
      </c>
      <c r="AO331" s="359"/>
      <c r="AP331" s="363" t="str">
        <f aca="true" t="shared" si="141" ref="AP331:AP394">IF(B331="","",IF(O331="LONG",(AN331+AC331+AG331),(AN331+AD331+AG331))*AND(M331&gt;1))</f>
        <v/>
      </c>
      <c r="AQ331" s="300" t="str">
        <f aca="true" t="shared" si="142" ref="AQ331:AQ394">IF(B331&gt;0,IF(M331&gt;0,(W331/I331),""),"")</f>
        <v/>
      </c>
      <c r="AR331" s="309"/>
    </row>
    <row r="332" spans="1:44" ht="12.75">
      <c r="A332" s="236"/>
      <c r="B332" s="278"/>
      <c r="C332" s="293"/>
      <c r="D332" s="293"/>
      <c r="E332" s="294"/>
      <c r="F332" s="294"/>
      <c r="G332" s="294"/>
      <c r="H332" s="295" t="str">
        <f t="shared" si="124"/>
        <v/>
      </c>
      <c r="I332" s="296" t="str">
        <f t="shared" si="125"/>
        <v/>
      </c>
      <c r="J332" s="297" t="str">
        <f aca="true" t="shared" si="143" ref="J332:J395">IF(B332&gt;0,I331*K332*-1,"")</f>
        <v/>
      </c>
      <c r="K332" s="349"/>
      <c r="L332" s="322"/>
      <c r="M332" s="353" t="str">
        <f t="shared" si="126"/>
        <v/>
      </c>
      <c r="N332" s="298" t="str">
        <f t="shared" si="127"/>
        <v/>
      </c>
      <c r="O332" s="293"/>
      <c r="P332" s="279"/>
      <c r="Q332" s="279"/>
      <c r="R332" s="279"/>
      <c r="S332" s="299"/>
      <c r="T332" s="376" t="str">
        <f aca="true" t="shared" si="144" ref="T332:T395">IF(B332&gt;0,(P332-R332)+P332,"")</f>
        <v/>
      </c>
      <c r="U332" s="372"/>
      <c r="V332" s="308" t="str">
        <f t="shared" si="128"/>
        <v/>
      </c>
      <c r="W332" s="280" t="str">
        <f t="shared" si="129"/>
        <v/>
      </c>
      <c r="X332" s="347" t="str">
        <f t="shared" si="123"/>
        <v/>
      </c>
      <c r="Y332" s="292"/>
      <c r="Z332" s="363" t="str">
        <f t="shared" si="130"/>
        <v/>
      </c>
      <c r="AA332" s="347" t="str">
        <f t="shared" si="131"/>
        <v/>
      </c>
      <c r="AC332" s="363" t="str">
        <f t="shared" si="132"/>
        <v/>
      </c>
      <c r="AD332" s="280" t="str">
        <f t="shared" si="133"/>
        <v/>
      </c>
      <c r="AE332" s="280" t="str">
        <f t="shared" si="134"/>
        <v/>
      </c>
      <c r="AF332" s="280" t="str">
        <f t="shared" si="135"/>
        <v/>
      </c>
      <c r="AG332" s="347" t="str">
        <f t="shared" si="136"/>
        <v/>
      </c>
      <c r="AH332" s="359"/>
      <c r="AI332" s="367" t="str">
        <f t="shared" si="137"/>
        <v/>
      </c>
      <c r="AJ332" s="368" t="str">
        <f t="shared" si="138"/>
        <v/>
      </c>
      <c r="AK332" s="361"/>
      <c r="AL332" s="363" t="str">
        <f t="shared" si="139"/>
        <v/>
      </c>
      <c r="AM332" s="280" t="str">
        <f t="shared" si="140"/>
        <v/>
      </c>
      <c r="AN332" s="347" t="str">
        <f aca="true" t="shared" si="145" ref="AN332:AN395">IF(C332&gt;0,AA332*M332,"")</f>
        <v/>
      </c>
      <c r="AO332" s="359"/>
      <c r="AP332" s="363" t="str">
        <f t="shared" si="141"/>
        <v/>
      </c>
      <c r="AQ332" s="300" t="str">
        <f t="shared" si="142"/>
        <v/>
      </c>
      <c r="AR332" s="309"/>
    </row>
    <row r="333" spans="1:44" ht="12.75">
      <c r="A333" s="236"/>
      <c r="B333" s="278"/>
      <c r="C333" s="293"/>
      <c r="D333" s="293"/>
      <c r="E333" s="294"/>
      <c r="F333" s="294"/>
      <c r="G333" s="294"/>
      <c r="H333" s="295" t="str">
        <f t="shared" si="124"/>
        <v/>
      </c>
      <c r="I333" s="296" t="str">
        <f t="shared" si="125"/>
        <v/>
      </c>
      <c r="J333" s="297" t="str">
        <f t="shared" si="143"/>
        <v/>
      </c>
      <c r="K333" s="349"/>
      <c r="L333" s="322"/>
      <c r="M333" s="353" t="str">
        <f t="shared" si="126"/>
        <v/>
      </c>
      <c r="N333" s="298" t="str">
        <f t="shared" si="127"/>
        <v/>
      </c>
      <c r="O333" s="293"/>
      <c r="P333" s="279"/>
      <c r="Q333" s="279"/>
      <c r="R333" s="279"/>
      <c r="S333" s="299"/>
      <c r="T333" s="376" t="str">
        <f t="shared" si="144"/>
        <v/>
      </c>
      <c r="U333" s="372"/>
      <c r="V333" s="308" t="str">
        <f t="shared" si="128"/>
        <v/>
      </c>
      <c r="W333" s="280" t="str">
        <f t="shared" si="129"/>
        <v/>
      </c>
      <c r="X333" s="347" t="str">
        <f t="shared" si="123"/>
        <v/>
      </c>
      <c r="Y333" s="292"/>
      <c r="Z333" s="363" t="str">
        <f t="shared" si="130"/>
        <v/>
      </c>
      <c r="AA333" s="347" t="str">
        <f t="shared" si="131"/>
        <v/>
      </c>
      <c r="AC333" s="363" t="str">
        <f t="shared" si="132"/>
        <v/>
      </c>
      <c r="AD333" s="280" t="str">
        <f t="shared" si="133"/>
        <v/>
      </c>
      <c r="AE333" s="280" t="str">
        <f t="shared" si="134"/>
        <v/>
      </c>
      <c r="AF333" s="280" t="str">
        <f t="shared" si="135"/>
        <v/>
      </c>
      <c r="AG333" s="347" t="str">
        <f t="shared" si="136"/>
        <v/>
      </c>
      <c r="AH333" s="359"/>
      <c r="AI333" s="367" t="str">
        <f t="shared" si="137"/>
        <v/>
      </c>
      <c r="AJ333" s="368" t="str">
        <f t="shared" si="138"/>
        <v/>
      </c>
      <c r="AK333" s="361"/>
      <c r="AL333" s="363" t="str">
        <f t="shared" si="139"/>
        <v/>
      </c>
      <c r="AM333" s="280" t="str">
        <f t="shared" si="140"/>
        <v/>
      </c>
      <c r="AN333" s="347" t="str">
        <f t="shared" si="145"/>
        <v/>
      </c>
      <c r="AO333" s="359"/>
      <c r="AP333" s="363" t="str">
        <f t="shared" si="141"/>
        <v/>
      </c>
      <c r="AQ333" s="300" t="str">
        <f t="shared" si="142"/>
        <v/>
      </c>
      <c r="AR333" s="309"/>
    </row>
    <row r="334" spans="1:44" ht="12.75">
      <c r="A334" s="236"/>
      <c r="B334" s="278"/>
      <c r="C334" s="293"/>
      <c r="D334" s="293"/>
      <c r="E334" s="294"/>
      <c r="F334" s="294"/>
      <c r="G334" s="294"/>
      <c r="H334" s="295" t="str">
        <f t="shared" si="124"/>
        <v/>
      </c>
      <c r="I334" s="296" t="str">
        <f t="shared" si="125"/>
        <v/>
      </c>
      <c r="J334" s="297" t="str">
        <f t="shared" si="143"/>
        <v/>
      </c>
      <c r="K334" s="349"/>
      <c r="L334" s="322"/>
      <c r="M334" s="353" t="str">
        <f t="shared" si="126"/>
        <v/>
      </c>
      <c r="N334" s="298" t="str">
        <f t="shared" si="127"/>
        <v/>
      </c>
      <c r="O334" s="293"/>
      <c r="P334" s="279"/>
      <c r="Q334" s="279"/>
      <c r="R334" s="279"/>
      <c r="S334" s="299"/>
      <c r="T334" s="376" t="str">
        <f t="shared" si="144"/>
        <v/>
      </c>
      <c r="U334" s="372"/>
      <c r="V334" s="308" t="str">
        <f t="shared" si="128"/>
        <v/>
      </c>
      <c r="W334" s="280" t="str">
        <f t="shared" si="129"/>
        <v/>
      </c>
      <c r="X334" s="347" t="str">
        <f t="shared" si="123"/>
        <v/>
      </c>
      <c r="Y334" s="292"/>
      <c r="Z334" s="363" t="str">
        <f t="shared" si="130"/>
        <v/>
      </c>
      <c r="AA334" s="347" t="str">
        <f t="shared" si="131"/>
        <v/>
      </c>
      <c r="AC334" s="363" t="str">
        <f t="shared" si="132"/>
        <v/>
      </c>
      <c r="AD334" s="280" t="str">
        <f t="shared" si="133"/>
        <v/>
      </c>
      <c r="AE334" s="280" t="str">
        <f t="shared" si="134"/>
        <v/>
      </c>
      <c r="AF334" s="280" t="str">
        <f t="shared" si="135"/>
        <v/>
      </c>
      <c r="AG334" s="347" t="str">
        <f t="shared" si="136"/>
        <v/>
      </c>
      <c r="AH334" s="359"/>
      <c r="AI334" s="367" t="str">
        <f t="shared" si="137"/>
        <v/>
      </c>
      <c r="AJ334" s="368" t="str">
        <f t="shared" si="138"/>
        <v/>
      </c>
      <c r="AK334" s="361"/>
      <c r="AL334" s="363" t="str">
        <f t="shared" si="139"/>
        <v/>
      </c>
      <c r="AM334" s="280" t="str">
        <f t="shared" si="140"/>
        <v/>
      </c>
      <c r="AN334" s="347" t="str">
        <f t="shared" si="145"/>
        <v/>
      </c>
      <c r="AO334" s="359"/>
      <c r="AP334" s="363" t="str">
        <f t="shared" si="141"/>
        <v/>
      </c>
      <c r="AQ334" s="300" t="str">
        <f t="shared" si="142"/>
        <v/>
      </c>
      <c r="AR334" s="309"/>
    </row>
    <row r="335" spans="1:44" ht="12.75">
      <c r="A335" s="236"/>
      <c r="B335" s="278"/>
      <c r="C335" s="293"/>
      <c r="D335" s="293"/>
      <c r="E335" s="294"/>
      <c r="F335" s="294"/>
      <c r="G335" s="294"/>
      <c r="H335" s="295" t="str">
        <f t="shared" si="124"/>
        <v/>
      </c>
      <c r="I335" s="296" t="str">
        <f t="shared" si="125"/>
        <v/>
      </c>
      <c r="J335" s="297" t="str">
        <f t="shared" si="143"/>
        <v/>
      </c>
      <c r="K335" s="349"/>
      <c r="L335" s="322"/>
      <c r="M335" s="353" t="str">
        <f t="shared" si="126"/>
        <v/>
      </c>
      <c r="N335" s="298" t="str">
        <f t="shared" si="127"/>
        <v/>
      </c>
      <c r="O335" s="293"/>
      <c r="P335" s="279"/>
      <c r="Q335" s="279"/>
      <c r="R335" s="279"/>
      <c r="S335" s="299"/>
      <c r="T335" s="376" t="str">
        <f t="shared" si="144"/>
        <v/>
      </c>
      <c r="U335" s="372"/>
      <c r="V335" s="308" t="str">
        <f t="shared" si="128"/>
        <v/>
      </c>
      <c r="W335" s="280" t="str">
        <f t="shared" si="129"/>
        <v/>
      </c>
      <c r="X335" s="347" t="str">
        <f t="shared" si="123"/>
        <v/>
      </c>
      <c r="Y335" s="292"/>
      <c r="Z335" s="363" t="str">
        <f t="shared" si="130"/>
        <v/>
      </c>
      <c r="AA335" s="347" t="str">
        <f t="shared" si="131"/>
        <v/>
      </c>
      <c r="AC335" s="363" t="str">
        <f t="shared" si="132"/>
        <v/>
      </c>
      <c r="AD335" s="280" t="str">
        <f t="shared" si="133"/>
        <v/>
      </c>
      <c r="AE335" s="280" t="str">
        <f t="shared" si="134"/>
        <v/>
      </c>
      <c r="AF335" s="280" t="str">
        <f t="shared" si="135"/>
        <v/>
      </c>
      <c r="AG335" s="347" t="str">
        <f t="shared" si="136"/>
        <v/>
      </c>
      <c r="AH335" s="359"/>
      <c r="AI335" s="367" t="str">
        <f t="shared" si="137"/>
        <v/>
      </c>
      <c r="AJ335" s="368" t="str">
        <f t="shared" si="138"/>
        <v/>
      </c>
      <c r="AK335" s="361"/>
      <c r="AL335" s="363" t="str">
        <f t="shared" si="139"/>
        <v/>
      </c>
      <c r="AM335" s="280" t="str">
        <f t="shared" si="140"/>
        <v/>
      </c>
      <c r="AN335" s="347" t="str">
        <f t="shared" si="145"/>
        <v/>
      </c>
      <c r="AO335" s="359"/>
      <c r="AP335" s="363" t="str">
        <f t="shared" si="141"/>
        <v/>
      </c>
      <c r="AQ335" s="300" t="str">
        <f t="shared" si="142"/>
        <v/>
      </c>
      <c r="AR335" s="309"/>
    </row>
    <row r="336" spans="1:44" ht="12.75">
      <c r="A336" s="236"/>
      <c r="B336" s="278"/>
      <c r="C336" s="293"/>
      <c r="D336" s="293"/>
      <c r="E336" s="294"/>
      <c r="F336" s="294"/>
      <c r="G336" s="294"/>
      <c r="H336" s="295" t="str">
        <f t="shared" si="124"/>
        <v/>
      </c>
      <c r="I336" s="296" t="str">
        <f t="shared" si="125"/>
        <v/>
      </c>
      <c r="J336" s="297" t="str">
        <f t="shared" si="143"/>
        <v/>
      </c>
      <c r="K336" s="349"/>
      <c r="L336" s="322"/>
      <c r="M336" s="353" t="str">
        <f t="shared" si="126"/>
        <v/>
      </c>
      <c r="N336" s="298" t="str">
        <f t="shared" si="127"/>
        <v/>
      </c>
      <c r="O336" s="293"/>
      <c r="P336" s="279"/>
      <c r="Q336" s="279"/>
      <c r="R336" s="279"/>
      <c r="S336" s="299"/>
      <c r="T336" s="376" t="str">
        <f t="shared" si="144"/>
        <v/>
      </c>
      <c r="U336" s="372"/>
      <c r="V336" s="308" t="str">
        <f t="shared" si="128"/>
        <v/>
      </c>
      <c r="W336" s="280" t="str">
        <f t="shared" si="129"/>
        <v/>
      </c>
      <c r="X336" s="347" t="str">
        <f t="shared" si="123"/>
        <v/>
      </c>
      <c r="Y336" s="292"/>
      <c r="Z336" s="363" t="str">
        <f t="shared" si="130"/>
        <v/>
      </c>
      <c r="AA336" s="347" t="str">
        <f t="shared" si="131"/>
        <v/>
      </c>
      <c r="AC336" s="363" t="str">
        <f t="shared" si="132"/>
        <v/>
      </c>
      <c r="AD336" s="280" t="str">
        <f t="shared" si="133"/>
        <v/>
      </c>
      <c r="AE336" s="280" t="str">
        <f t="shared" si="134"/>
        <v/>
      </c>
      <c r="AF336" s="280" t="str">
        <f t="shared" si="135"/>
        <v/>
      </c>
      <c r="AG336" s="347" t="str">
        <f t="shared" si="136"/>
        <v/>
      </c>
      <c r="AH336" s="359"/>
      <c r="AI336" s="367" t="str">
        <f t="shared" si="137"/>
        <v/>
      </c>
      <c r="AJ336" s="368" t="str">
        <f t="shared" si="138"/>
        <v/>
      </c>
      <c r="AK336" s="361"/>
      <c r="AL336" s="363" t="str">
        <f t="shared" si="139"/>
        <v/>
      </c>
      <c r="AM336" s="280" t="str">
        <f t="shared" si="140"/>
        <v/>
      </c>
      <c r="AN336" s="347" t="str">
        <f t="shared" si="145"/>
        <v/>
      </c>
      <c r="AO336" s="359"/>
      <c r="AP336" s="363" t="str">
        <f t="shared" si="141"/>
        <v/>
      </c>
      <c r="AQ336" s="300" t="str">
        <f t="shared" si="142"/>
        <v/>
      </c>
      <c r="AR336" s="309"/>
    </row>
    <row r="337" spans="1:44" ht="12.75">
      <c r="A337" s="236"/>
      <c r="B337" s="278"/>
      <c r="C337" s="293"/>
      <c r="D337" s="293"/>
      <c r="E337" s="294"/>
      <c r="F337" s="294"/>
      <c r="G337" s="294"/>
      <c r="H337" s="295" t="str">
        <f t="shared" si="124"/>
        <v/>
      </c>
      <c r="I337" s="296" t="str">
        <f t="shared" si="125"/>
        <v/>
      </c>
      <c r="J337" s="297" t="str">
        <f t="shared" si="143"/>
        <v/>
      </c>
      <c r="K337" s="349"/>
      <c r="L337" s="322"/>
      <c r="M337" s="353" t="str">
        <f t="shared" si="126"/>
        <v/>
      </c>
      <c r="N337" s="298" t="str">
        <f t="shared" si="127"/>
        <v/>
      </c>
      <c r="O337" s="293"/>
      <c r="P337" s="279"/>
      <c r="Q337" s="279"/>
      <c r="R337" s="279"/>
      <c r="S337" s="299"/>
      <c r="T337" s="376" t="str">
        <f t="shared" si="144"/>
        <v/>
      </c>
      <c r="U337" s="372"/>
      <c r="V337" s="308" t="str">
        <f t="shared" si="128"/>
        <v/>
      </c>
      <c r="W337" s="280" t="str">
        <f t="shared" si="129"/>
        <v/>
      </c>
      <c r="X337" s="347" t="str">
        <f t="shared" si="123"/>
        <v/>
      </c>
      <c r="Y337" s="292"/>
      <c r="Z337" s="363" t="str">
        <f t="shared" si="130"/>
        <v/>
      </c>
      <c r="AA337" s="347" t="str">
        <f t="shared" si="131"/>
        <v/>
      </c>
      <c r="AC337" s="363" t="str">
        <f t="shared" si="132"/>
        <v/>
      </c>
      <c r="AD337" s="280" t="str">
        <f t="shared" si="133"/>
        <v/>
      </c>
      <c r="AE337" s="280" t="str">
        <f t="shared" si="134"/>
        <v/>
      </c>
      <c r="AF337" s="280" t="str">
        <f t="shared" si="135"/>
        <v/>
      </c>
      <c r="AG337" s="347" t="str">
        <f t="shared" si="136"/>
        <v/>
      </c>
      <c r="AH337" s="359"/>
      <c r="AI337" s="367" t="str">
        <f t="shared" si="137"/>
        <v/>
      </c>
      <c r="AJ337" s="368" t="str">
        <f t="shared" si="138"/>
        <v/>
      </c>
      <c r="AK337" s="361"/>
      <c r="AL337" s="363" t="str">
        <f t="shared" si="139"/>
        <v/>
      </c>
      <c r="AM337" s="280" t="str">
        <f t="shared" si="140"/>
        <v/>
      </c>
      <c r="AN337" s="347" t="str">
        <f t="shared" si="145"/>
        <v/>
      </c>
      <c r="AO337" s="359"/>
      <c r="AP337" s="363" t="str">
        <f t="shared" si="141"/>
        <v/>
      </c>
      <c r="AQ337" s="300" t="str">
        <f t="shared" si="142"/>
        <v/>
      </c>
      <c r="AR337" s="309"/>
    </row>
    <row r="338" spans="1:44" ht="12.75">
      <c r="A338" s="236"/>
      <c r="B338" s="278"/>
      <c r="C338" s="293"/>
      <c r="D338" s="293"/>
      <c r="E338" s="294"/>
      <c r="F338" s="294"/>
      <c r="G338" s="294"/>
      <c r="H338" s="295" t="str">
        <f t="shared" si="124"/>
        <v/>
      </c>
      <c r="I338" s="296" t="str">
        <f t="shared" si="125"/>
        <v/>
      </c>
      <c r="J338" s="297" t="str">
        <f t="shared" si="143"/>
        <v/>
      </c>
      <c r="K338" s="349"/>
      <c r="L338" s="322"/>
      <c r="M338" s="353" t="str">
        <f t="shared" si="126"/>
        <v/>
      </c>
      <c r="N338" s="298" t="str">
        <f t="shared" si="127"/>
        <v/>
      </c>
      <c r="O338" s="293"/>
      <c r="P338" s="279"/>
      <c r="Q338" s="279"/>
      <c r="R338" s="279"/>
      <c r="S338" s="299"/>
      <c r="T338" s="376" t="str">
        <f t="shared" si="144"/>
        <v/>
      </c>
      <c r="U338" s="372"/>
      <c r="V338" s="308" t="str">
        <f t="shared" si="128"/>
        <v/>
      </c>
      <c r="W338" s="280" t="str">
        <f t="shared" si="129"/>
        <v/>
      </c>
      <c r="X338" s="347" t="str">
        <f t="shared" si="123"/>
        <v/>
      </c>
      <c r="Y338" s="292"/>
      <c r="Z338" s="363" t="str">
        <f t="shared" si="130"/>
        <v/>
      </c>
      <c r="AA338" s="347" t="str">
        <f t="shared" si="131"/>
        <v/>
      </c>
      <c r="AC338" s="363" t="str">
        <f t="shared" si="132"/>
        <v/>
      </c>
      <c r="AD338" s="280" t="str">
        <f t="shared" si="133"/>
        <v/>
      </c>
      <c r="AE338" s="280" t="str">
        <f t="shared" si="134"/>
        <v/>
      </c>
      <c r="AF338" s="280" t="str">
        <f t="shared" si="135"/>
        <v/>
      </c>
      <c r="AG338" s="347" t="str">
        <f t="shared" si="136"/>
        <v/>
      </c>
      <c r="AH338" s="359"/>
      <c r="AI338" s="367" t="str">
        <f t="shared" si="137"/>
        <v/>
      </c>
      <c r="AJ338" s="368" t="str">
        <f t="shared" si="138"/>
        <v/>
      </c>
      <c r="AK338" s="361"/>
      <c r="AL338" s="363" t="str">
        <f t="shared" si="139"/>
        <v/>
      </c>
      <c r="AM338" s="280" t="str">
        <f t="shared" si="140"/>
        <v/>
      </c>
      <c r="AN338" s="347" t="str">
        <f t="shared" si="145"/>
        <v/>
      </c>
      <c r="AO338" s="359"/>
      <c r="AP338" s="363" t="str">
        <f t="shared" si="141"/>
        <v/>
      </c>
      <c r="AQ338" s="300" t="str">
        <f t="shared" si="142"/>
        <v/>
      </c>
      <c r="AR338" s="309"/>
    </row>
    <row r="339" spans="1:44" ht="12.75">
      <c r="A339" s="236"/>
      <c r="B339" s="278"/>
      <c r="C339" s="293"/>
      <c r="D339" s="293"/>
      <c r="E339" s="294"/>
      <c r="F339" s="294"/>
      <c r="G339" s="294"/>
      <c r="H339" s="295" t="str">
        <f t="shared" si="124"/>
        <v/>
      </c>
      <c r="I339" s="296" t="str">
        <f t="shared" si="125"/>
        <v/>
      </c>
      <c r="J339" s="297" t="str">
        <f t="shared" si="143"/>
        <v/>
      </c>
      <c r="K339" s="349"/>
      <c r="L339" s="322"/>
      <c r="M339" s="353" t="str">
        <f t="shared" si="126"/>
        <v/>
      </c>
      <c r="N339" s="298" t="str">
        <f t="shared" si="127"/>
        <v/>
      </c>
      <c r="O339" s="293"/>
      <c r="P339" s="279"/>
      <c r="Q339" s="279"/>
      <c r="R339" s="279"/>
      <c r="S339" s="299"/>
      <c r="T339" s="376" t="str">
        <f t="shared" si="144"/>
        <v/>
      </c>
      <c r="U339" s="372"/>
      <c r="V339" s="308" t="str">
        <f t="shared" si="128"/>
        <v/>
      </c>
      <c r="W339" s="280" t="str">
        <f t="shared" si="129"/>
        <v/>
      </c>
      <c r="X339" s="347" t="str">
        <f t="shared" si="123"/>
        <v/>
      </c>
      <c r="Y339" s="292"/>
      <c r="Z339" s="363" t="str">
        <f t="shared" si="130"/>
        <v/>
      </c>
      <c r="AA339" s="347" t="str">
        <f t="shared" si="131"/>
        <v/>
      </c>
      <c r="AC339" s="363" t="str">
        <f t="shared" si="132"/>
        <v/>
      </c>
      <c r="AD339" s="280" t="str">
        <f t="shared" si="133"/>
        <v/>
      </c>
      <c r="AE339" s="280" t="str">
        <f t="shared" si="134"/>
        <v/>
      </c>
      <c r="AF339" s="280" t="str">
        <f t="shared" si="135"/>
        <v/>
      </c>
      <c r="AG339" s="347" t="str">
        <f t="shared" si="136"/>
        <v/>
      </c>
      <c r="AH339" s="359"/>
      <c r="AI339" s="367" t="str">
        <f t="shared" si="137"/>
        <v/>
      </c>
      <c r="AJ339" s="368" t="str">
        <f t="shared" si="138"/>
        <v/>
      </c>
      <c r="AK339" s="361"/>
      <c r="AL339" s="363" t="str">
        <f t="shared" si="139"/>
        <v/>
      </c>
      <c r="AM339" s="280" t="str">
        <f t="shared" si="140"/>
        <v/>
      </c>
      <c r="AN339" s="347" t="str">
        <f t="shared" si="145"/>
        <v/>
      </c>
      <c r="AO339" s="359"/>
      <c r="AP339" s="363" t="str">
        <f t="shared" si="141"/>
        <v/>
      </c>
      <c r="AQ339" s="300" t="str">
        <f t="shared" si="142"/>
        <v/>
      </c>
      <c r="AR339" s="309"/>
    </row>
    <row r="340" spans="1:44" ht="12.75">
      <c r="A340" s="236"/>
      <c r="B340" s="278"/>
      <c r="C340" s="293"/>
      <c r="D340" s="293"/>
      <c r="E340" s="294"/>
      <c r="F340" s="294"/>
      <c r="G340" s="294"/>
      <c r="H340" s="295" t="str">
        <f t="shared" si="124"/>
        <v/>
      </c>
      <c r="I340" s="296" t="str">
        <f t="shared" si="125"/>
        <v/>
      </c>
      <c r="J340" s="297" t="str">
        <f t="shared" si="143"/>
        <v/>
      </c>
      <c r="K340" s="349"/>
      <c r="L340" s="322"/>
      <c r="M340" s="353" t="str">
        <f t="shared" si="126"/>
        <v/>
      </c>
      <c r="N340" s="298" t="str">
        <f t="shared" si="127"/>
        <v/>
      </c>
      <c r="O340" s="293"/>
      <c r="P340" s="279"/>
      <c r="Q340" s="279"/>
      <c r="R340" s="279"/>
      <c r="S340" s="299"/>
      <c r="T340" s="376" t="str">
        <f t="shared" si="144"/>
        <v/>
      </c>
      <c r="U340" s="372"/>
      <c r="V340" s="308" t="str">
        <f t="shared" si="128"/>
        <v/>
      </c>
      <c r="W340" s="280" t="str">
        <f t="shared" si="129"/>
        <v/>
      </c>
      <c r="X340" s="347" t="str">
        <f aca="true" t="shared" si="146" ref="X340:X403">IF(F340&gt;0,AP340+X339,"")</f>
        <v/>
      </c>
      <c r="Y340" s="292"/>
      <c r="Z340" s="363" t="str">
        <f t="shared" si="130"/>
        <v/>
      </c>
      <c r="AA340" s="347" t="str">
        <f t="shared" si="131"/>
        <v/>
      </c>
      <c r="AC340" s="363" t="str">
        <f t="shared" si="132"/>
        <v/>
      </c>
      <c r="AD340" s="280" t="str">
        <f t="shared" si="133"/>
        <v/>
      </c>
      <c r="AE340" s="280" t="str">
        <f t="shared" si="134"/>
        <v/>
      </c>
      <c r="AF340" s="280" t="str">
        <f t="shared" si="135"/>
        <v/>
      </c>
      <c r="AG340" s="347" t="str">
        <f t="shared" si="136"/>
        <v/>
      </c>
      <c r="AH340" s="359"/>
      <c r="AI340" s="367" t="str">
        <f t="shared" si="137"/>
        <v/>
      </c>
      <c r="AJ340" s="368" t="str">
        <f t="shared" si="138"/>
        <v/>
      </c>
      <c r="AK340" s="361"/>
      <c r="AL340" s="363" t="str">
        <f t="shared" si="139"/>
        <v/>
      </c>
      <c r="AM340" s="280" t="str">
        <f t="shared" si="140"/>
        <v/>
      </c>
      <c r="AN340" s="347" t="str">
        <f t="shared" si="145"/>
        <v/>
      </c>
      <c r="AO340" s="359"/>
      <c r="AP340" s="363" t="str">
        <f t="shared" si="141"/>
        <v/>
      </c>
      <c r="AQ340" s="300" t="str">
        <f t="shared" si="142"/>
        <v/>
      </c>
      <c r="AR340" s="309"/>
    </row>
    <row r="341" spans="1:44" ht="12.75">
      <c r="A341" s="236"/>
      <c r="B341" s="278"/>
      <c r="C341" s="293"/>
      <c r="D341" s="293"/>
      <c r="E341" s="294"/>
      <c r="F341" s="294"/>
      <c r="G341" s="294"/>
      <c r="H341" s="295" t="str">
        <f t="shared" si="124"/>
        <v/>
      </c>
      <c r="I341" s="296" t="str">
        <f t="shared" si="125"/>
        <v/>
      </c>
      <c r="J341" s="297" t="str">
        <f t="shared" si="143"/>
        <v/>
      </c>
      <c r="K341" s="349"/>
      <c r="L341" s="322"/>
      <c r="M341" s="353" t="str">
        <f t="shared" si="126"/>
        <v/>
      </c>
      <c r="N341" s="298" t="str">
        <f t="shared" si="127"/>
        <v/>
      </c>
      <c r="O341" s="293"/>
      <c r="P341" s="279"/>
      <c r="Q341" s="279"/>
      <c r="R341" s="279"/>
      <c r="S341" s="299"/>
      <c r="T341" s="376" t="str">
        <f t="shared" si="144"/>
        <v/>
      </c>
      <c r="U341" s="372"/>
      <c r="V341" s="308" t="str">
        <f t="shared" si="128"/>
        <v/>
      </c>
      <c r="W341" s="280" t="str">
        <f t="shared" si="129"/>
        <v/>
      </c>
      <c r="X341" s="347" t="str">
        <f t="shared" si="146"/>
        <v/>
      </c>
      <c r="Y341" s="292"/>
      <c r="Z341" s="363" t="str">
        <f t="shared" si="130"/>
        <v/>
      </c>
      <c r="AA341" s="347" t="str">
        <f t="shared" si="131"/>
        <v/>
      </c>
      <c r="AC341" s="363" t="str">
        <f t="shared" si="132"/>
        <v/>
      </c>
      <c r="AD341" s="280" t="str">
        <f t="shared" si="133"/>
        <v/>
      </c>
      <c r="AE341" s="280" t="str">
        <f t="shared" si="134"/>
        <v/>
      </c>
      <c r="AF341" s="280" t="str">
        <f t="shared" si="135"/>
        <v/>
      </c>
      <c r="AG341" s="347" t="str">
        <f t="shared" si="136"/>
        <v/>
      </c>
      <c r="AH341" s="359"/>
      <c r="AI341" s="367" t="str">
        <f t="shared" si="137"/>
        <v/>
      </c>
      <c r="AJ341" s="368" t="str">
        <f t="shared" si="138"/>
        <v/>
      </c>
      <c r="AK341" s="361"/>
      <c r="AL341" s="363" t="str">
        <f t="shared" si="139"/>
        <v/>
      </c>
      <c r="AM341" s="280" t="str">
        <f t="shared" si="140"/>
        <v/>
      </c>
      <c r="AN341" s="347" t="str">
        <f t="shared" si="145"/>
        <v/>
      </c>
      <c r="AO341" s="359"/>
      <c r="AP341" s="363" t="str">
        <f t="shared" si="141"/>
        <v/>
      </c>
      <c r="AQ341" s="300" t="str">
        <f t="shared" si="142"/>
        <v/>
      </c>
      <c r="AR341" s="309"/>
    </row>
    <row r="342" spans="1:44" ht="12.75">
      <c r="A342" s="236"/>
      <c r="B342" s="278"/>
      <c r="C342" s="293"/>
      <c r="D342" s="293"/>
      <c r="E342" s="294"/>
      <c r="F342" s="294"/>
      <c r="G342" s="294"/>
      <c r="H342" s="295" t="str">
        <f t="shared" si="124"/>
        <v/>
      </c>
      <c r="I342" s="296" t="str">
        <f t="shared" si="125"/>
        <v/>
      </c>
      <c r="J342" s="297" t="str">
        <f t="shared" si="143"/>
        <v/>
      </c>
      <c r="K342" s="349"/>
      <c r="L342" s="322"/>
      <c r="M342" s="353" t="str">
        <f t="shared" si="126"/>
        <v/>
      </c>
      <c r="N342" s="298" t="str">
        <f t="shared" si="127"/>
        <v/>
      </c>
      <c r="O342" s="293"/>
      <c r="P342" s="279"/>
      <c r="Q342" s="279"/>
      <c r="R342" s="279"/>
      <c r="S342" s="299"/>
      <c r="T342" s="376" t="str">
        <f t="shared" si="144"/>
        <v/>
      </c>
      <c r="U342" s="372"/>
      <c r="V342" s="308" t="str">
        <f t="shared" si="128"/>
        <v/>
      </c>
      <c r="W342" s="280" t="str">
        <f t="shared" si="129"/>
        <v/>
      </c>
      <c r="X342" s="347" t="str">
        <f t="shared" si="146"/>
        <v/>
      </c>
      <c r="Y342" s="292"/>
      <c r="Z342" s="363" t="str">
        <f t="shared" si="130"/>
        <v/>
      </c>
      <c r="AA342" s="347" t="str">
        <f t="shared" si="131"/>
        <v/>
      </c>
      <c r="AC342" s="363" t="str">
        <f t="shared" si="132"/>
        <v/>
      </c>
      <c r="AD342" s="280" t="str">
        <f t="shared" si="133"/>
        <v/>
      </c>
      <c r="AE342" s="280" t="str">
        <f t="shared" si="134"/>
        <v/>
      </c>
      <c r="AF342" s="280" t="str">
        <f t="shared" si="135"/>
        <v/>
      </c>
      <c r="AG342" s="347" t="str">
        <f t="shared" si="136"/>
        <v/>
      </c>
      <c r="AH342" s="359"/>
      <c r="AI342" s="367" t="str">
        <f t="shared" si="137"/>
        <v/>
      </c>
      <c r="AJ342" s="368" t="str">
        <f t="shared" si="138"/>
        <v/>
      </c>
      <c r="AK342" s="361"/>
      <c r="AL342" s="363" t="str">
        <f t="shared" si="139"/>
        <v/>
      </c>
      <c r="AM342" s="280" t="str">
        <f t="shared" si="140"/>
        <v/>
      </c>
      <c r="AN342" s="347" t="str">
        <f t="shared" si="145"/>
        <v/>
      </c>
      <c r="AO342" s="359"/>
      <c r="AP342" s="363" t="str">
        <f t="shared" si="141"/>
        <v/>
      </c>
      <c r="AQ342" s="300" t="str">
        <f t="shared" si="142"/>
        <v/>
      </c>
      <c r="AR342" s="309"/>
    </row>
    <row r="343" spans="1:44" ht="12.75">
      <c r="A343" s="236"/>
      <c r="B343" s="278"/>
      <c r="C343" s="293"/>
      <c r="D343" s="293"/>
      <c r="E343" s="294"/>
      <c r="F343" s="294"/>
      <c r="G343" s="294"/>
      <c r="H343" s="295" t="str">
        <f t="shared" si="124"/>
        <v/>
      </c>
      <c r="I343" s="296" t="str">
        <f t="shared" si="125"/>
        <v/>
      </c>
      <c r="J343" s="297" t="str">
        <f t="shared" si="143"/>
        <v/>
      </c>
      <c r="K343" s="349"/>
      <c r="L343" s="322"/>
      <c r="M343" s="353" t="str">
        <f t="shared" si="126"/>
        <v/>
      </c>
      <c r="N343" s="298" t="str">
        <f t="shared" si="127"/>
        <v/>
      </c>
      <c r="O343" s="293"/>
      <c r="P343" s="279"/>
      <c r="Q343" s="279"/>
      <c r="R343" s="279"/>
      <c r="S343" s="299"/>
      <c r="T343" s="376" t="str">
        <f t="shared" si="144"/>
        <v/>
      </c>
      <c r="U343" s="372"/>
      <c r="V343" s="308" t="str">
        <f t="shared" si="128"/>
        <v/>
      </c>
      <c r="W343" s="280" t="str">
        <f t="shared" si="129"/>
        <v/>
      </c>
      <c r="X343" s="347" t="str">
        <f t="shared" si="146"/>
        <v/>
      </c>
      <c r="Y343" s="292"/>
      <c r="Z343" s="363" t="str">
        <f t="shared" si="130"/>
        <v/>
      </c>
      <c r="AA343" s="347" t="str">
        <f t="shared" si="131"/>
        <v/>
      </c>
      <c r="AC343" s="363" t="str">
        <f t="shared" si="132"/>
        <v/>
      </c>
      <c r="AD343" s="280" t="str">
        <f t="shared" si="133"/>
        <v/>
      </c>
      <c r="AE343" s="280" t="str">
        <f t="shared" si="134"/>
        <v/>
      </c>
      <c r="AF343" s="280" t="str">
        <f t="shared" si="135"/>
        <v/>
      </c>
      <c r="AG343" s="347" t="str">
        <f t="shared" si="136"/>
        <v/>
      </c>
      <c r="AH343" s="359"/>
      <c r="AI343" s="367" t="str">
        <f t="shared" si="137"/>
        <v/>
      </c>
      <c r="AJ343" s="368" t="str">
        <f t="shared" si="138"/>
        <v/>
      </c>
      <c r="AK343" s="361"/>
      <c r="AL343" s="363" t="str">
        <f t="shared" si="139"/>
        <v/>
      </c>
      <c r="AM343" s="280" t="str">
        <f t="shared" si="140"/>
        <v/>
      </c>
      <c r="AN343" s="347" t="str">
        <f t="shared" si="145"/>
        <v/>
      </c>
      <c r="AO343" s="359"/>
      <c r="AP343" s="363" t="str">
        <f t="shared" si="141"/>
        <v/>
      </c>
      <c r="AQ343" s="300" t="str">
        <f t="shared" si="142"/>
        <v/>
      </c>
      <c r="AR343" s="309"/>
    </row>
    <row r="344" spans="1:44" ht="12.75">
      <c r="A344" s="236"/>
      <c r="B344" s="278"/>
      <c r="C344" s="293"/>
      <c r="D344" s="293"/>
      <c r="E344" s="294"/>
      <c r="F344" s="294"/>
      <c r="G344" s="294"/>
      <c r="H344" s="295" t="str">
        <f t="shared" si="124"/>
        <v/>
      </c>
      <c r="I344" s="296" t="str">
        <f t="shared" si="125"/>
        <v/>
      </c>
      <c r="J344" s="297" t="str">
        <f t="shared" si="143"/>
        <v/>
      </c>
      <c r="K344" s="349"/>
      <c r="L344" s="322"/>
      <c r="M344" s="353" t="str">
        <f t="shared" si="126"/>
        <v/>
      </c>
      <c r="N344" s="298" t="str">
        <f t="shared" si="127"/>
        <v/>
      </c>
      <c r="O344" s="293"/>
      <c r="P344" s="279"/>
      <c r="Q344" s="279"/>
      <c r="R344" s="279"/>
      <c r="S344" s="299"/>
      <c r="T344" s="376" t="str">
        <f t="shared" si="144"/>
        <v/>
      </c>
      <c r="U344" s="372"/>
      <c r="V344" s="308" t="str">
        <f t="shared" si="128"/>
        <v/>
      </c>
      <c r="W344" s="280" t="str">
        <f t="shared" si="129"/>
        <v/>
      </c>
      <c r="X344" s="347" t="str">
        <f t="shared" si="146"/>
        <v/>
      </c>
      <c r="Y344" s="292"/>
      <c r="Z344" s="363" t="str">
        <f t="shared" si="130"/>
        <v/>
      </c>
      <c r="AA344" s="347" t="str">
        <f t="shared" si="131"/>
        <v/>
      </c>
      <c r="AC344" s="363" t="str">
        <f t="shared" si="132"/>
        <v/>
      </c>
      <c r="AD344" s="280" t="str">
        <f t="shared" si="133"/>
        <v/>
      </c>
      <c r="AE344" s="280" t="str">
        <f t="shared" si="134"/>
        <v/>
      </c>
      <c r="AF344" s="280" t="str">
        <f t="shared" si="135"/>
        <v/>
      </c>
      <c r="AG344" s="347" t="str">
        <f t="shared" si="136"/>
        <v/>
      </c>
      <c r="AH344" s="359"/>
      <c r="AI344" s="367" t="str">
        <f t="shared" si="137"/>
        <v/>
      </c>
      <c r="AJ344" s="368" t="str">
        <f t="shared" si="138"/>
        <v/>
      </c>
      <c r="AK344" s="361"/>
      <c r="AL344" s="363" t="str">
        <f t="shared" si="139"/>
        <v/>
      </c>
      <c r="AM344" s="280" t="str">
        <f t="shared" si="140"/>
        <v/>
      </c>
      <c r="AN344" s="347" t="str">
        <f t="shared" si="145"/>
        <v/>
      </c>
      <c r="AO344" s="359"/>
      <c r="AP344" s="363" t="str">
        <f t="shared" si="141"/>
        <v/>
      </c>
      <c r="AQ344" s="300" t="str">
        <f t="shared" si="142"/>
        <v/>
      </c>
      <c r="AR344" s="309"/>
    </row>
    <row r="345" spans="1:44" ht="12.75">
      <c r="A345" s="236"/>
      <c r="B345" s="278"/>
      <c r="C345" s="293"/>
      <c r="D345" s="293"/>
      <c r="E345" s="294"/>
      <c r="F345" s="294"/>
      <c r="G345" s="294"/>
      <c r="H345" s="295" t="str">
        <f t="shared" si="124"/>
        <v/>
      </c>
      <c r="I345" s="296" t="str">
        <f t="shared" si="125"/>
        <v/>
      </c>
      <c r="J345" s="297" t="str">
        <f t="shared" si="143"/>
        <v/>
      </c>
      <c r="K345" s="349"/>
      <c r="L345" s="322"/>
      <c r="M345" s="353" t="str">
        <f t="shared" si="126"/>
        <v/>
      </c>
      <c r="N345" s="298" t="str">
        <f t="shared" si="127"/>
        <v/>
      </c>
      <c r="O345" s="293"/>
      <c r="P345" s="279"/>
      <c r="Q345" s="279"/>
      <c r="R345" s="279"/>
      <c r="S345" s="299"/>
      <c r="T345" s="376" t="str">
        <f t="shared" si="144"/>
        <v/>
      </c>
      <c r="U345" s="372"/>
      <c r="V345" s="308" t="str">
        <f t="shared" si="128"/>
        <v/>
      </c>
      <c r="W345" s="280" t="str">
        <f t="shared" si="129"/>
        <v/>
      </c>
      <c r="X345" s="347" t="str">
        <f t="shared" si="146"/>
        <v/>
      </c>
      <c r="Y345" s="292"/>
      <c r="Z345" s="363" t="str">
        <f t="shared" si="130"/>
        <v/>
      </c>
      <c r="AA345" s="347" t="str">
        <f t="shared" si="131"/>
        <v/>
      </c>
      <c r="AC345" s="363" t="str">
        <f t="shared" si="132"/>
        <v/>
      </c>
      <c r="AD345" s="280" t="str">
        <f t="shared" si="133"/>
        <v/>
      </c>
      <c r="AE345" s="280" t="str">
        <f t="shared" si="134"/>
        <v/>
      </c>
      <c r="AF345" s="280" t="str">
        <f t="shared" si="135"/>
        <v/>
      </c>
      <c r="AG345" s="347" t="str">
        <f t="shared" si="136"/>
        <v/>
      </c>
      <c r="AH345" s="359"/>
      <c r="AI345" s="367" t="str">
        <f t="shared" si="137"/>
        <v/>
      </c>
      <c r="AJ345" s="368" t="str">
        <f t="shared" si="138"/>
        <v/>
      </c>
      <c r="AK345" s="361"/>
      <c r="AL345" s="363" t="str">
        <f t="shared" si="139"/>
        <v/>
      </c>
      <c r="AM345" s="280" t="str">
        <f t="shared" si="140"/>
        <v/>
      </c>
      <c r="AN345" s="347" t="str">
        <f t="shared" si="145"/>
        <v/>
      </c>
      <c r="AO345" s="359"/>
      <c r="AP345" s="363" t="str">
        <f t="shared" si="141"/>
        <v/>
      </c>
      <c r="AQ345" s="300" t="str">
        <f t="shared" si="142"/>
        <v/>
      </c>
      <c r="AR345" s="309"/>
    </row>
    <row r="346" spans="1:44" ht="12.75">
      <c r="A346" s="236"/>
      <c r="B346" s="278"/>
      <c r="C346" s="293"/>
      <c r="D346" s="293"/>
      <c r="E346" s="294"/>
      <c r="F346" s="294"/>
      <c r="G346" s="294"/>
      <c r="H346" s="295" t="str">
        <f t="shared" si="124"/>
        <v/>
      </c>
      <c r="I346" s="296" t="str">
        <f t="shared" si="125"/>
        <v/>
      </c>
      <c r="J346" s="297" t="str">
        <f t="shared" si="143"/>
        <v/>
      </c>
      <c r="K346" s="349"/>
      <c r="L346" s="322"/>
      <c r="M346" s="353" t="str">
        <f t="shared" si="126"/>
        <v/>
      </c>
      <c r="N346" s="298" t="str">
        <f t="shared" si="127"/>
        <v/>
      </c>
      <c r="O346" s="293"/>
      <c r="P346" s="279"/>
      <c r="Q346" s="279"/>
      <c r="R346" s="279"/>
      <c r="S346" s="299"/>
      <c r="T346" s="376" t="str">
        <f t="shared" si="144"/>
        <v/>
      </c>
      <c r="U346" s="372"/>
      <c r="V346" s="308" t="str">
        <f t="shared" si="128"/>
        <v/>
      </c>
      <c r="W346" s="280" t="str">
        <f t="shared" si="129"/>
        <v/>
      </c>
      <c r="X346" s="347" t="str">
        <f t="shared" si="146"/>
        <v/>
      </c>
      <c r="Y346" s="292"/>
      <c r="Z346" s="363" t="str">
        <f t="shared" si="130"/>
        <v/>
      </c>
      <c r="AA346" s="347" t="str">
        <f t="shared" si="131"/>
        <v/>
      </c>
      <c r="AC346" s="363" t="str">
        <f t="shared" si="132"/>
        <v/>
      </c>
      <c r="AD346" s="280" t="str">
        <f t="shared" si="133"/>
        <v/>
      </c>
      <c r="AE346" s="280" t="str">
        <f t="shared" si="134"/>
        <v/>
      </c>
      <c r="AF346" s="280" t="str">
        <f t="shared" si="135"/>
        <v/>
      </c>
      <c r="AG346" s="347" t="str">
        <f t="shared" si="136"/>
        <v/>
      </c>
      <c r="AH346" s="359"/>
      <c r="AI346" s="367" t="str">
        <f t="shared" si="137"/>
        <v/>
      </c>
      <c r="AJ346" s="368" t="str">
        <f t="shared" si="138"/>
        <v/>
      </c>
      <c r="AK346" s="361"/>
      <c r="AL346" s="363" t="str">
        <f t="shared" si="139"/>
        <v/>
      </c>
      <c r="AM346" s="280" t="str">
        <f t="shared" si="140"/>
        <v/>
      </c>
      <c r="AN346" s="347" t="str">
        <f t="shared" si="145"/>
        <v/>
      </c>
      <c r="AO346" s="359"/>
      <c r="AP346" s="363" t="str">
        <f t="shared" si="141"/>
        <v/>
      </c>
      <c r="AQ346" s="300" t="str">
        <f t="shared" si="142"/>
        <v/>
      </c>
      <c r="AR346" s="309"/>
    </row>
    <row r="347" spans="1:44" ht="12.75">
      <c r="A347" s="236"/>
      <c r="B347" s="278"/>
      <c r="C347" s="293"/>
      <c r="D347" s="293"/>
      <c r="E347" s="294"/>
      <c r="F347" s="294"/>
      <c r="G347" s="294"/>
      <c r="H347" s="295" t="str">
        <f t="shared" si="124"/>
        <v/>
      </c>
      <c r="I347" s="296" t="str">
        <f t="shared" si="125"/>
        <v/>
      </c>
      <c r="J347" s="297" t="str">
        <f t="shared" si="143"/>
        <v/>
      </c>
      <c r="K347" s="349"/>
      <c r="L347" s="322"/>
      <c r="M347" s="353" t="str">
        <f t="shared" si="126"/>
        <v/>
      </c>
      <c r="N347" s="298" t="str">
        <f t="shared" si="127"/>
        <v/>
      </c>
      <c r="O347" s="293"/>
      <c r="P347" s="279"/>
      <c r="Q347" s="279"/>
      <c r="R347" s="279"/>
      <c r="S347" s="299"/>
      <c r="T347" s="376" t="str">
        <f t="shared" si="144"/>
        <v/>
      </c>
      <c r="U347" s="372"/>
      <c r="V347" s="308" t="str">
        <f t="shared" si="128"/>
        <v/>
      </c>
      <c r="W347" s="280" t="str">
        <f t="shared" si="129"/>
        <v/>
      </c>
      <c r="X347" s="347" t="str">
        <f t="shared" si="146"/>
        <v/>
      </c>
      <c r="Y347" s="292"/>
      <c r="Z347" s="363" t="str">
        <f t="shared" si="130"/>
        <v/>
      </c>
      <c r="AA347" s="347" t="str">
        <f t="shared" si="131"/>
        <v/>
      </c>
      <c r="AC347" s="363" t="str">
        <f t="shared" si="132"/>
        <v/>
      </c>
      <c r="AD347" s="280" t="str">
        <f t="shared" si="133"/>
        <v/>
      </c>
      <c r="AE347" s="280" t="str">
        <f t="shared" si="134"/>
        <v/>
      </c>
      <c r="AF347" s="280" t="str">
        <f t="shared" si="135"/>
        <v/>
      </c>
      <c r="AG347" s="347" t="str">
        <f t="shared" si="136"/>
        <v/>
      </c>
      <c r="AH347" s="359"/>
      <c r="AI347" s="367" t="str">
        <f t="shared" si="137"/>
        <v/>
      </c>
      <c r="AJ347" s="368" t="str">
        <f t="shared" si="138"/>
        <v/>
      </c>
      <c r="AK347" s="361"/>
      <c r="AL347" s="363" t="str">
        <f t="shared" si="139"/>
        <v/>
      </c>
      <c r="AM347" s="280" t="str">
        <f t="shared" si="140"/>
        <v/>
      </c>
      <c r="AN347" s="347" t="str">
        <f t="shared" si="145"/>
        <v/>
      </c>
      <c r="AO347" s="359"/>
      <c r="AP347" s="363" t="str">
        <f t="shared" si="141"/>
        <v/>
      </c>
      <c r="AQ347" s="300" t="str">
        <f t="shared" si="142"/>
        <v/>
      </c>
      <c r="AR347" s="309"/>
    </row>
    <row r="348" spans="1:44" ht="12.75">
      <c r="A348" s="236"/>
      <c r="B348" s="278"/>
      <c r="C348" s="293"/>
      <c r="D348" s="293"/>
      <c r="E348" s="294"/>
      <c r="F348" s="294"/>
      <c r="G348" s="294"/>
      <c r="H348" s="295" t="str">
        <f t="shared" si="124"/>
        <v/>
      </c>
      <c r="I348" s="296" t="str">
        <f t="shared" si="125"/>
        <v/>
      </c>
      <c r="J348" s="297" t="str">
        <f t="shared" si="143"/>
        <v/>
      </c>
      <c r="K348" s="349"/>
      <c r="L348" s="322"/>
      <c r="M348" s="353" t="str">
        <f t="shared" si="126"/>
        <v/>
      </c>
      <c r="N348" s="298" t="str">
        <f t="shared" si="127"/>
        <v/>
      </c>
      <c r="O348" s="293"/>
      <c r="P348" s="279"/>
      <c r="Q348" s="279"/>
      <c r="R348" s="279"/>
      <c r="S348" s="299"/>
      <c r="T348" s="376" t="str">
        <f t="shared" si="144"/>
        <v/>
      </c>
      <c r="U348" s="372"/>
      <c r="V348" s="308" t="str">
        <f t="shared" si="128"/>
        <v/>
      </c>
      <c r="W348" s="280" t="str">
        <f t="shared" si="129"/>
        <v/>
      </c>
      <c r="X348" s="347" t="str">
        <f t="shared" si="146"/>
        <v/>
      </c>
      <c r="Y348" s="292"/>
      <c r="Z348" s="363" t="str">
        <f t="shared" si="130"/>
        <v/>
      </c>
      <c r="AA348" s="347" t="str">
        <f t="shared" si="131"/>
        <v/>
      </c>
      <c r="AC348" s="363" t="str">
        <f t="shared" si="132"/>
        <v/>
      </c>
      <c r="AD348" s="280" t="str">
        <f t="shared" si="133"/>
        <v/>
      </c>
      <c r="AE348" s="280" t="str">
        <f t="shared" si="134"/>
        <v/>
      </c>
      <c r="AF348" s="280" t="str">
        <f t="shared" si="135"/>
        <v/>
      </c>
      <c r="AG348" s="347" t="str">
        <f t="shared" si="136"/>
        <v/>
      </c>
      <c r="AH348" s="359"/>
      <c r="AI348" s="367" t="str">
        <f t="shared" si="137"/>
        <v/>
      </c>
      <c r="AJ348" s="368" t="str">
        <f t="shared" si="138"/>
        <v/>
      </c>
      <c r="AK348" s="361"/>
      <c r="AL348" s="363" t="str">
        <f t="shared" si="139"/>
        <v/>
      </c>
      <c r="AM348" s="280" t="str">
        <f t="shared" si="140"/>
        <v/>
      </c>
      <c r="AN348" s="347" t="str">
        <f t="shared" si="145"/>
        <v/>
      </c>
      <c r="AO348" s="359"/>
      <c r="AP348" s="363" t="str">
        <f t="shared" si="141"/>
        <v/>
      </c>
      <c r="AQ348" s="300" t="str">
        <f t="shared" si="142"/>
        <v/>
      </c>
      <c r="AR348" s="309"/>
    </row>
    <row r="349" spans="1:44" ht="12.75">
      <c r="A349" s="236"/>
      <c r="B349" s="278"/>
      <c r="C349" s="293"/>
      <c r="D349" s="293"/>
      <c r="E349" s="294"/>
      <c r="F349" s="294"/>
      <c r="G349" s="294"/>
      <c r="H349" s="295" t="str">
        <f t="shared" si="124"/>
        <v/>
      </c>
      <c r="I349" s="296" t="str">
        <f t="shared" si="125"/>
        <v/>
      </c>
      <c r="J349" s="297" t="str">
        <f t="shared" si="143"/>
        <v/>
      </c>
      <c r="K349" s="349"/>
      <c r="L349" s="322"/>
      <c r="M349" s="353" t="str">
        <f t="shared" si="126"/>
        <v/>
      </c>
      <c r="N349" s="298" t="str">
        <f t="shared" si="127"/>
        <v/>
      </c>
      <c r="O349" s="293"/>
      <c r="P349" s="279"/>
      <c r="Q349" s="279"/>
      <c r="R349" s="279"/>
      <c r="S349" s="299"/>
      <c r="T349" s="376" t="str">
        <f t="shared" si="144"/>
        <v/>
      </c>
      <c r="U349" s="372"/>
      <c r="V349" s="308" t="str">
        <f t="shared" si="128"/>
        <v/>
      </c>
      <c r="W349" s="280" t="str">
        <f t="shared" si="129"/>
        <v/>
      </c>
      <c r="X349" s="347" t="str">
        <f t="shared" si="146"/>
        <v/>
      </c>
      <c r="Y349" s="292"/>
      <c r="Z349" s="363" t="str">
        <f t="shared" si="130"/>
        <v/>
      </c>
      <c r="AA349" s="347" t="str">
        <f t="shared" si="131"/>
        <v/>
      </c>
      <c r="AC349" s="363" t="str">
        <f t="shared" si="132"/>
        <v/>
      </c>
      <c r="AD349" s="280" t="str">
        <f t="shared" si="133"/>
        <v/>
      </c>
      <c r="AE349" s="280" t="str">
        <f t="shared" si="134"/>
        <v/>
      </c>
      <c r="AF349" s="280" t="str">
        <f t="shared" si="135"/>
        <v/>
      </c>
      <c r="AG349" s="347" t="str">
        <f t="shared" si="136"/>
        <v/>
      </c>
      <c r="AH349" s="359"/>
      <c r="AI349" s="367" t="str">
        <f t="shared" si="137"/>
        <v/>
      </c>
      <c r="AJ349" s="368" t="str">
        <f t="shared" si="138"/>
        <v/>
      </c>
      <c r="AK349" s="361"/>
      <c r="AL349" s="363" t="str">
        <f t="shared" si="139"/>
        <v/>
      </c>
      <c r="AM349" s="280" t="str">
        <f t="shared" si="140"/>
        <v/>
      </c>
      <c r="AN349" s="347" t="str">
        <f t="shared" si="145"/>
        <v/>
      </c>
      <c r="AO349" s="359"/>
      <c r="AP349" s="363" t="str">
        <f t="shared" si="141"/>
        <v/>
      </c>
      <c r="AQ349" s="300" t="str">
        <f t="shared" si="142"/>
        <v/>
      </c>
      <c r="AR349" s="309"/>
    </row>
    <row r="350" spans="1:44" ht="12.75">
      <c r="A350" s="236"/>
      <c r="B350" s="278"/>
      <c r="C350" s="293"/>
      <c r="D350" s="293"/>
      <c r="E350" s="294"/>
      <c r="F350" s="294"/>
      <c r="G350" s="294"/>
      <c r="H350" s="295" t="str">
        <f t="shared" si="124"/>
        <v/>
      </c>
      <c r="I350" s="296" t="str">
        <f t="shared" si="125"/>
        <v/>
      </c>
      <c r="J350" s="297" t="str">
        <f t="shared" si="143"/>
        <v/>
      </c>
      <c r="K350" s="349"/>
      <c r="L350" s="322"/>
      <c r="M350" s="353" t="str">
        <f t="shared" si="126"/>
        <v/>
      </c>
      <c r="N350" s="298" t="str">
        <f t="shared" si="127"/>
        <v/>
      </c>
      <c r="O350" s="293"/>
      <c r="P350" s="279"/>
      <c r="Q350" s="279"/>
      <c r="R350" s="279"/>
      <c r="S350" s="299"/>
      <c r="T350" s="376" t="str">
        <f t="shared" si="144"/>
        <v/>
      </c>
      <c r="U350" s="372"/>
      <c r="V350" s="308" t="str">
        <f t="shared" si="128"/>
        <v/>
      </c>
      <c r="W350" s="280" t="str">
        <f t="shared" si="129"/>
        <v/>
      </c>
      <c r="X350" s="347" t="str">
        <f t="shared" si="146"/>
        <v/>
      </c>
      <c r="Y350" s="292"/>
      <c r="Z350" s="363" t="str">
        <f t="shared" si="130"/>
        <v/>
      </c>
      <c r="AA350" s="347" t="str">
        <f t="shared" si="131"/>
        <v/>
      </c>
      <c r="AC350" s="363" t="str">
        <f t="shared" si="132"/>
        <v/>
      </c>
      <c r="AD350" s="280" t="str">
        <f t="shared" si="133"/>
        <v/>
      </c>
      <c r="AE350" s="280" t="str">
        <f t="shared" si="134"/>
        <v/>
      </c>
      <c r="AF350" s="280" t="str">
        <f t="shared" si="135"/>
        <v/>
      </c>
      <c r="AG350" s="347" t="str">
        <f t="shared" si="136"/>
        <v/>
      </c>
      <c r="AH350" s="359"/>
      <c r="AI350" s="367" t="str">
        <f t="shared" si="137"/>
        <v/>
      </c>
      <c r="AJ350" s="368" t="str">
        <f t="shared" si="138"/>
        <v/>
      </c>
      <c r="AK350" s="361"/>
      <c r="AL350" s="363" t="str">
        <f t="shared" si="139"/>
        <v/>
      </c>
      <c r="AM350" s="280" t="str">
        <f t="shared" si="140"/>
        <v/>
      </c>
      <c r="AN350" s="347" t="str">
        <f t="shared" si="145"/>
        <v/>
      </c>
      <c r="AO350" s="359"/>
      <c r="AP350" s="363" t="str">
        <f t="shared" si="141"/>
        <v/>
      </c>
      <c r="AQ350" s="300" t="str">
        <f t="shared" si="142"/>
        <v/>
      </c>
      <c r="AR350" s="309"/>
    </row>
    <row r="351" spans="1:44" ht="12.75">
      <c r="A351" s="236"/>
      <c r="B351" s="278"/>
      <c r="C351" s="293"/>
      <c r="D351" s="293"/>
      <c r="E351" s="294"/>
      <c r="F351" s="294"/>
      <c r="G351" s="294"/>
      <c r="H351" s="295" t="str">
        <f t="shared" si="124"/>
        <v/>
      </c>
      <c r="I351" s="296" t="str">
        <f t="shared" si="125"/>
        <v/>
      </c>
      <c r="J351" s="297" t="str">
        <f t="shared" si="143"/>
        <v/>
      </c>
      <c r="K351" s="349"/>
      <c r="L351" s="322"/>
      <c r="M351" s="353" t="str">
        <f t="shared" si="126"/>
        <v/>
      </c>
      <c r="N351" s="298" t="str">
        <f t="shared" si="127"/>
        <v/>
      </c>
      <c r="O351" s="293"/>
      <c r="P351" s="279"/>
      <c r="Q351" s="279"/>
      <c r="R351" s="279"/>
      <c r="S351" s="299"/>
      <c r="T351" s="376" t="str">
        <f t="shared" si="144"/>
        <v/>
      </c>
      <c r="U351" s="372"/>
      <c r="V351" s="308" t="str">
        <f t="shared" si="128"/>
        <v/>
      </c>
      <c r="W351" s="280" t="str">
        <f t="shared" si="129"/>
        <v/>
      </c>
      <c r="X351" s="347" t="str">
        <f t="shared" si="146"/>
        <v/>
      </c>
      <c r="Y351" s="292"/>
      <c r="Z351" s="363" t="str">
        <f t="shared" si="130"/>
        <v/>
      </c>
      <c r="AA351" s="347" t="str">
        <f t="shared" si="131"/>
        <v/>
      </c>
      <c r="AC351" s="363" t="str">
        <f t="shared" si="132"/>
        <v/>
      </c>
      <c r="AD351" s="280" t="str">
        <f t="shared" si="133"/>
        <v/>
      </c>
      <c r="AE351" s="280" t="str">
        <f t="shared" si="134"/>
        <v/>
      </c>
      <c r="AF351" s="280" t="str">
        <f t="shared" si="135"/>
        <v/>
      </c>
      <c r="AG351" s="347" t="str">
        <f t="shared" si="136"/>
        <v/>
      </c>
      <c r="AH351" s="359"/>
      <c r="AI351" s="367" t="str">
        <f t="shared" si="137"/>
        <v/>
      </c>
      <c r="AJ351" s="368" t="str">
        <f t="shared" si="138"/>
        <v/>
      </c>
      <c r="AK351" s="361"/>
      <c r="AL351" s="363" t="str">
        <f t="shared" si="139"/>
        <v/>
      </c>
      <c r="AM351" s="280" t="str">
        <f t="shared" si="140"/>
        <v/>
      </c>
      <c r="AN351" s="347" t="str">
        <f t="shared" si="145"/>
        <v/>
      </c>
      <c r="AO351" s="359"/>
      <c r="AP351" s="363" t="str">
        <f t="shared" si="141"/>
        <v/>
      </c>
      <c r="AQ351" s="300" t="str">
        <f t="shared" si="142"/>
        <v/>
      </c>
      <c r="AR351" s="309"/>
    </row>
    <row r="352" spans="1:44" ht="12.75">
      <c r="A352" s="236"/>
      <c r="B352" s="278"/>
      <c r="C352" s="293"/>
      <c r="D352" s="293"/>
      <c r="E352" s="294"/>
      <c r="F352" s="294"/>
      <c r="G352" s="294"/>
      <c r="H352" s="295" t="str">
        <f t="shared" si="124"/>
        <v/>
      </c>
      <c r="I352" s="296" t="str">
        <f t="shared" si="125"/>
        <v/>
      </c>
      <c r="J352" s="297" t="str">
        <f t="shared" si="143"/>
        <v/>
      </c>
      <c r="K352" s="349"/>
      <c r="L352" s="322"/>
      <c r="M352" s="353" t="str">
        <f t="shared" si="126"/>
        <v/>
      </c>
      <c r="N352" s="298" t="str">
        <f t="shared" si="127"/>
        <v/>
      </c>
      <c r="O352" s="293"/>
      <c r="P352" s="279"/>
      <c r="Q352" s="279"/>
      <c r="R352" s="279"/>
      <c r="S352" s="299"/>
      <c r="T352" s="376" t="str">
        <f t="shared" si="144"/>
        <v/>
      </c>
      <c r="U352" s="372"/>
      <c r="V352" s="308" t="str">
        <f t="shared" si="128"/>
        <v/>
      </c>
      <c r="W352" s="280" t="str">
        <f t="shared" si="129"/>
        <v/>
      </c>
      <c r="X352" s="347" t="str">
        <f t="shared" si="146"/>
        <v/>
      </c>
      <c r="Y352" s="292"/>
      <c r="Z352" s="363" t="str">
        <f t="shared" si="130"/>
        <v/>
      </c>
      <c r="AA352" s="347" t="str">
        <f t="shared" si="131"/>
        <v/>
      </c>
      <c r="AC352" s="363" t="str">
        <f t="shared" si="132"/>
        <v/>
      </c>
      <c r="AD352" s="280" t="str">
        <f t="shared" si="133"/>
        <v/>
      </c>
      <c r="AE352" s="280" t="str">
        <f t="shared" si="134"/>
        <v/>
      </c>
      <c r="AF352" s="280" t="str">
        <f t="shared" si="135"/>
        <v/>
      </c>
      <c r="AG352" s="347" t="str">
        <f t="shared" si="136"/>
        <v/>
      </c>
      <c r="AH352" s="359"/>
      <c r="AI352" s="367" t="str">
        <f t="shared" si="137"/>
        <v/>
      </c>
      <c r="AJ352" s="368" t="str">
        <f t="shared" si="138"/>
        <v/>
      </c>
      <c r="AK352" s="361"/>
      <c r="AL352" s="363" t="str">
        <f t="shared" si="139"/>
        <v/>
      </c>
      <c r="AM352" s="280" t="str">
        <f t="shared" si="140"/>
        <v/>
      </c>
      <c r="AN352" s="347" t="str">
        <f t="shared" si="145"/>
        <v/>
      </c>
      <c r="AO352" s="359"/>
      <c r="AP352" s="363" t="str">
        <f t="shared" si="141"/>
        <v/>
      </c>
      <c r="AQ352" s="300" t="str">
        <f t="shared" si="142"/>
        <v/>
      </c>
      <c r="AR352" s="309"/>
    </row>
    <row r="353" spans="1:44" ht="12.75">
      <c r="A353" s="236"/>
      <c r="B353" s="278"/>
      <c r="C353" s="293"/>
      <c r="D353" s="293"/>
      <c r="E353" s="294"/>
      <c r="F353" s="294"/>
      <c r="G353" s="294"/>
      <c r="H353" s="295" t="str">
        <f t="shared" si="124"/>
        <v/>
      </c>
      <c r="I353" s="296" t="str">
        <f t="shared" si="125"/>
        <v/>
      </c>
      <c r="J353" s="297" t="str">
        <f t="shared" si="143"/>
        <v/>
      </c>
      <c r="K353" s="349"/>
      <c r="L353" s="322"/>
      <c r="M353" s="353" t="str">
        <f t="shared" si="126"/>
        <v/>
      </c>
      <c r="N353" s="298" t="str">
        <f t="shared" si="127"/>
        <v/>
      </c>
      <c r="O353" s="293"/>
      <c r="P353" s="279"/>
      <c r="Q353" s="279"/>
      <c r="R353" s="279"/>
      <c r="S353" s="299"/>
      <c r="T353" s="376" t="str">
        <f t="shared" si="144"/>
        <v/>
      </c>
      <c r="U353" s="372"/>
      <c r="V353" s="308" t="str">
        <f t="shared" si="128"/>
        <v/>
      </c>
      <c r="W353" s="280" t="str">
        <f t="shared" si="129"/>
        <v/>
      </c>
      <c r="X353" s="347" t="str">
        <f t="shared" si="146"/>
        <v/>
      </c>
      <c r="Y353" s="292"/>
      <c r="Z353" s="363" t="str">
        <f t="shared" si="130"/>
        <v/>
      </c>
      <c r="AA353" s="347" t="str">
        <f t="shared" si="131"/>
        <v/>
      </c>
      <c r="AC353" s="363" t="str">
        <f t="shared" si="132"/>
        <v/>
      </c>
      <c r="AD353" s="280" t="str">
        <f t="shared" si="133"/>
        <v/>
      </c>
      <c r="AE353" s="280" t="str">
        <f t="shared" si="134"/>
        <v/>
      </c>
      <c r="AF353" s="280" t="str">
        <f t="shared" si="135"/>
        <v/>
      </c>
      <c r="AG353" s="347" t="str">
        <f t="shared" si="136"/>
        <v/>
      </c>
      <c r="AH353" s="359"/>
      <c r="AI353" s="367" t="str">
        <f t="shared" si="137"/>
        <v/>
      </c>
      <c r="AJ353" s="368" t="str">
        <f t="shared" si="138"/>
        <v/>
      </c>
      <c r="AK353" s="361"/>
      <c r="AL353" s="363" t="str">
        <f t="shared" si="139"/>
        <v/>
      </c>
      <c r="AM353" s="280" t="str">
        <f t="shared" si="140"/>
        <v/>
      </c>
      <c r="AN353" s="347" t="str">
        <f t="shared" si="145"/>
        <v/>
      </c>
      <c r="AO353" s="359"/>
      <c r="AP353" s="363" t="str">
        <f t="shared" si="141"/>
        <v/>
      </c>
      <c r="AQ353" s="300" t="str">
        <f t="shared" si="142"/>
        <v/>
      </c>
      <c r="AR353" s="309"/>
    </row>
    <row r="354" spans="1:44" ht="12.75">
      <c r="A354" s="236"/>
      <c r="B354" s="278"/>
      <c r="C354" s="293"/>
      <c r="D354" s="293"/>
      <c r="E354" s="294"/>
      <c r="F354" s="294"/>
      <c r="G354" s="294"/>
      <c r="H354" s="295" t="str">
        <f t="shared" si="124"/>
        <v/>
      </c>
      <c r="I354" s="296" t="str">
        <f t="shared" si="125"/>
        <v/>
      </c>
      <c r="J354" s="297" t="str">
        <f t="shared" si="143"/>
        <v/>
      </c>
      <c r="K354" s="349"/>
      <c r="L354" s="322"/>
      <c r="M354" s="353" t="str">
        <f t="shared" si="126"/>
        <v/>
      </c>
      <c r="N354" s="298" t="str">
        <f t="shared" si="127"/>
        <v/>
      </c>
      <c r="O354" s="293"/>
      <c r="P354" s="279"/>
      <c r="Q354" s="279"/>
      <c r="R354" s="279"/>
      <c r="S354" s="299"/>
      <c r="T354" s="376" t="str">
        <f t="shared" si="144"/>
        <v/>
      </c>
      <c r="U354" s="372"/>
      <c r="V354" s="308" t="str">
        <f t="shared" si="128"/>
        <v/>
      </c>
      <c r="W354" s="280" t="str">
        <f t="shared" si="129"/>
        <v/>
      </c>
      <c r="X354" s="347" t="str">
        <f t="shared" si="146"/>
        <v/>
      </c>
      <c r="Y354" s="292"/>
      <c r="Z354" s="363" t="str">
        <f t="shared" si="130"/>
        <v/>
      </c>
      <c r="AA354" s="347" t="str">
        <f t="shared" si="131"/>
        <v/>
      </c>
      <c r="AC354" s="363" t="str">
        <f t="shared" si="132"/>
        <v/>
      </c>
      <c r="AD354" s="280" t="str">
        <f t="shared" si="133"/>
        <v/>
      </c>
      <c r="AE354" s="280" t="str">
        <f t="shared" si="134"/>
        <v/>
      </c>
      <c r="AF354" s="280" t="str">
        <f t="shared" si="135"/>
        <v/>
      </c>
      <c r="AG354" s="347" t="str">
        <f t="shared" si="136"/>
        <v/>
      </c>
      <c r="AH354" s="359"/>
      <c r="AI354" s="367" t="str">
        <f t="shared" si="137"/>
        <v/>
      </c>
      <c r="AJ354" s="368" t="str">
        <f t="shared" si="138"/>
        <v/>
      </c>
      <c r="AK354" s="361"/>
      <c r="AL354" s="363" t="str">
        <f t="shared" si="139"/>
        <v/>
      </c>
      <c r="AM354" s="280" t="str">
        <f t="shared" si="140"/>
        <v/>
      </c>
      <c r="AN354" s="347" t="str">
        <f t="shared" si="145"/>
        <v/>
      </c>
      <c r="AO354" s="359"/>
      <c r="AP354" s="363" t="str">
        <f t="shared" si="141"/>
        <v/>
      </c>
      <c r="AQ354" s="300" t="str">
        <f t="shared" si="142"/>
        <v/>
      </c>
      <c r="AR354" s="309"/>
    </row>
    <row r="355" spans="1:44" ht="12.75">
      <c r="A355" s="236"/>
      <c r="B355" s="278"/>
      <c r="C355" s="293"/>
      <c r="D355" s="293"/>
      <c r="E355" s="294"/>
      <c r="F355" s="294"/>
      <c r="G355" s="294"/>
      <c r="H355" s="295" t="str">
        <f t="shared" si="124"/>
        <v/>
      </c>
      <c r="I355" s="296" t="str">
        <f t="shared" si="125"/>
        <v/>
      </c>
      <c r="J355" s="297" t="str">
        <f t="shared" si="143"/>
        <v/>
      </c>
      <c r="K355" s="349"/>
      <c r="L355" s="322"/>
      <c r="M355" s="353" t="str">
        <f t="shared" si="126"/>
        <v/>
      </c>
      <c r="N355" s="298" t="str">
        <f t="shared" si="127"/>
        <v/>
      </c>
      <c r="O355" s="293"/>
      <c r="P355" s="279"/>
      <c r="Q355" s="279"/>
      <c r="R355" s="279"/>
      <c r="S355" s="299"/>
      <c r="T355" s="376" t="str">
        <f t="shared" si="144"/>
        <v/>
      </c>
      <c r="U355" s="372"/>
      <c r="V355" s="308" t="str">
        <f t="shared" si="128"/>
        <v/>
      </c>
      <c r="W355" s="280" t="str">
        <f t="shared" si="129"/>
        <v/>
      </c>
      <c r="X355" s="347" t="str">
        <f t="shared" si="146"/>
        <v/>
      </c>
      <c r="Y355" s="292"/>
      <c r="Z355" s="363" t="str">
        <f t="shared" si="130"/>
        <v/>
      </c>
      <c r="AA355" s="347" t="str">
        <f t="shared" si="131"/>
        <v/>
      </c>
      <c r="AC355" s="363" t="str">
        <f t="shared" si="132"/>
        <v/>
      </c>
      <c r="AD355" s="280" t="str">
        <f t="shared" si="133"/>
        <v/>
      </c>
      <c r="AE355" s="280" t="str">
        <f t="shared" si="134"/>
        <v/>
      </c>
      <c r="AF355" s="280" t="str">
        <f t="shared" si="135"/>
        <v/>
      </c>
      <c r="AG355" s="347" t="str">
        <f t="shared" si="136"/>
        <v/>
      </c>
      <c r="AH355" s="359"/>
      <c r="AI355" s="367" t="str">
        <f t="shared" si="137"/>
        <v/>
      </c>
      <c r="AJ355" s="368" t="str">
        <f t="shared" si="138"/>
        <v/>
      </c>
      <c r="AK355" s="361"/>
      <c r="AL355" s="363" t="str">
        <f t="shared" si="139"/>
        <v/>
      </c>
      <c r="AM355" s="280" t="str">
        <f t="shared" si="140"/>
        <v/>
      </c>
      <c r="AN355" s="347" t="str">
        <f t="shared" si="145"/>
        <v/>
      </c>
      <c r="AO355" s="359"/>
      <c r="AP355" s="363" t="str">
        <f t="shared" si="141"/>
        <v/>
      </c>
      <c r="AQ355" s="300" t="str">
        <f t="shared" si="142"/>
        <v/>
      </c>
      <c r="AR355" s="309"/>
    </row>
    <row r="356" spans="1:44" ht="12.75">
      <c r="A356" s="236"/>
      <c r="B356" s="278"/>
      <c r="C356" s="293"/>
      <c r="D356" s="293"/>
      <c r="E356" s="294"/>
      <c r="F356" s="294"/>
      <c r="G356" s="294"/>
      <c r="H356" s="295" t="str">
        <f t="shared" si="124"/>
        <v/>
      </c>
      <c r="I356" s="296" t="str">
        <f t="shared" si="125"/>
        <v/>
      </c>
      <c r="J356" s="297" t="str">
        <f t="shared" si="143"/>
        <v/>
      </c>
      <c r="K356" s="349"/>
      <c r="L356" s="322"/>
      <c r="M356" s="353" t="str">
        <f t="shared" si="126"/>
        <v/>
      </c>
      <c r="N356" s="298" t="str">
        <f t="shared" si="127"/>
        <v/>
      </c>
      <c r="O356" s="293"/>
      <c r="P356" s="279"/>
      <c r="Q356" s="279"/>
      <c r="R356" s="279"/>
      <c r="S356" s="299"/>
      <c r="T356" s="376" t="str">
        <f t="shared" si="144"/>
        <v/>
      </c>
      <c r="U356" s="372"/>
      <c r="V356" s="308" t="str">
        <f t="shared" si="128"/>
        <v/>
      </c>
      <c r="W356" s="280" t="str">
        <f t="shared" si="129"/>
        <v/>
      </c>
      <c r="X356" s="347" t="str">
        <f t="shared" si="146"/>
        <v/>
      </c>
      <c r="Y356" s="292"/>
      <c r="Z356" s="363" t="str">
        <f t="shared" si="130"/>
        <v/>
      </c>
      <c r="AA356" s="347" t="str">
        <f t="shared" si="131"/>
        <v/>
      </c>
      <c r="AC356" s="363" t="str">
        <f t="shared" si="132"/>
        <v/>
      </c>
      <c r="AD356" s="280" t="str">
        <f t="shared" si="133"/>
        <v/>
      </c>
      <c r="AE356" s="280" t="str">
        <f t="shared" si="134"/>
        <v/>
      </c>
      <c r="AF356" s="280" t="str">
        <f t="shared" si="135"/>
        <v/>
      </c>
      <c r="AG356" s="347" t="str">
        <f t="shared" si="136"/>
        <v/>
      </c>
      <c r="AH356" s="359"/>
      <c r="AI356" s="367" t="str">
        <f t="shared" si="137"/>
        <v/>
      </c>
      <c r="AJ356" s="368" t="str">
        <f t="shared" si="138"/>
        <v/>
      </c>
      <c r="AK356" s="361"/>
      <c r="AL356" s="363" t="str">
        <f t="shared" si="139"/>
        <v/>
      </c>
      <c r="AM356" s="280" t="str">
        <f t="shared" si="140"/>
        <v/>
      </c>
      <c r="AN356" s="347" t="str">
        <f t="shared" si="145"/>
        <v/>
      </c>
      <c r="AO356" s="359"/>
      <c r="AP356" s="363" t="str">
        <f t="shared" si="141"/>
        <v/>
      </c>
      <c r="AQ356" s="300" t="str">
        <f t="shared" si="142"/>
        <v/>
      </c>
      <c r="AR356" s="309"/>
    </row>
    <row r="357" spans="1:44" ht="12.75">
      <c r="A357" s="236"/>
      <c r="B357" s="278"/>
      <c r="C357" s="293"/>
      <c r="D357" s="293"/>
      <c r="E357" s="294"/>
      <c r="F357" s="294"/>
      <c r="G357" s="294"/>
      <c r="H357" s="295" t="str">
        <f t="shared" si="124"/>
        <v/>
      </c>
      <c r="I357" s="296" t="str">
        <f t="shared" si="125"/>
        <v/>
      </c>
      <c r="J357" s="297" t="str">
        <f t="shared" si="143"/>
        <v/>
      </c>
      <c r="K357" s="349"/>
      <c r="L357" s="322"/>
      <c r="M357" s="353" t="str">
        <f t="shared" si="126"/>
        <v/>
      </c>
      <c r="N357" s="298" t="str">
        <f t="shared" si="127"/>
        <v/>
      </c>
      <c r="O357" s="293"/>
      <c r="P357" s="279"/>
      <c r="Q357" s="279"/>
      <c r="R357" s="279"/>
      <c r="S357" s="299"/>
      <c r="T357" s="376" t="str">
        <f t="shared" si="144"/>
        <v/>
      </c>
      <c r="U357" s="372"/>
      <c r="V357" s="308" t="str">
        <f t="shared" si="128"/>
        <v/>
      </c>
      <c r="W357" s="280" t="str">
        <f t="shared" si="129"/>
        <v/>
      </c>
      <c r="X357" s="347" t="str">
        <f t="shared" si="146"/>
        <v/>
      </c>
      <c r="Y357" s="292"/>
      <c r="Z357" s="363" t="str">
        <f t="shared" si="130"/>
        <v/>
      </c>
      <c r="AA357" s="347" t="str">
        <f t="shared" si="131"/>
        <v/>
      </c>
      <c r="AC357" s="363" t="str">
        <f t="shared" si="132"/>
        <v/>
      </c>
      <c r="AD357" s="280" t="str">
        <f t="shared" si="133"/>
        <v/>
      </c>
      <c r="AE357" s="280" t="str">
        <f t="shared" si="134"/>
        <v/>
      </c>
      <c r="AF357" s="280" t="str">
        <f t="shared" si="135"/>
        <v/>
      </c>
      <c r="AG357" s="347" t="str">
        <f t="shared" si="136"/>
        <v/>
      </c>
      <c r="AH357" s="359"/>
      <c r="AI357" s="367" t="str">
        <f t="shared" si="137"/>
        <v/>
      </c>
      <c r="AJ357" s="368" t="str">
        <f t="shared" si="138"/>
        <v/>
      </c>
      <c r="AK357" s="361"/>
      <c r="AL357" s="363" t="str">
        <f t="shared" si="139"/>
        <v/>
      </c>
      <c r="AM357" s="280" t="str">
        <f t="shared" si="140"/>
        <v/>
      </c>
      <c r="AN357" s="347" t="str">
        <f t="shared" si="145"/>
        <v/>
      </c>
      <c r="AO357" s="359"/>
      <c r="AP357" s="363" t="str">
        <f t="shared" si="141"/>
        <v/>
      </c>
      <c r="AQ357" s="300" t="str">
        <f t="shared" si="142"/>
        <v/>
      </c>
      <c r="AR357" s="309"/>
    </row>
    <row r="358" spans="1:44" ht="12.75">
      <c r="A358" s="236"/>
      <c r="B358" s="278"/>
      <c r="C358" s="293"/>
      <c r="D358" s="293"/>
      <c r="E358" s="294"/>
      <c r="F358" s="294"/>
      <c r="G358" s="294"/>
      <c r="H358" s="295" t="str">
        <f t="shared" si="124"/>
        <v/>
      </c>
      <c r="I358" s="296" t="str">
        <f t="shared" si="125"/>
        <v/>
      </c>
      <c r="J358" s="297" t="str">
        <f t="shared" si="143"/>
        <v/>
      </c>
      <c r="K358" s="349"/>
      <c r="L358" s="322"/>
      <c r="M358" s="353" t="str">
        <f t="shared" si="126"/>
        <v/>
      </c>
      <c r="N358" s="298" t="str">
        <f t="shared" si="127"/>
        <v/>
      </c>
      <c r="O358" s="293"/>
      <c r="P358" s="279"/>
      <c r="Q358" s="279"/>
      <c r="R358" s="279"/>
      <c r="S358" s="299"/>
      <c r="T358" s="376" t="str">
        <f t="shared" si="144"/>
        <v/>
      </c>
      <c r="U358" s="372"/>
      <c r="V358" s="308" t="str">
        <f t="shared" si="128"/>
        <v/>
      </c>
      <c r="W358" s="280" t="str">
        <f t="shared" si="129"/>
        <v/>
      </c>
      <c r="X358" s="347" t="str">
        <f t="shared" si="146"/>
        <v/>
      </c>
      <c r="Y358" s="292"/>
      <c r="Z358" s="363" t="str">
        <f t="shared" si="130"/>
        <v/>
      </c>
      <c r="AA358" s="347" t="str">
        <f t="shared" si="131"/>
        <v/>
      </c>
      <c r="AC358" s="363" t="str">
        <f t="shared" si="132"/>
        <v/>
      </c>
      <c r="AD358" s="280" t="str">
        <f t="shared" si="133"/>
        <v/>
      </c>
      <c r="AE358" s="280" t="str">
        <f t="shared" si="134"/>
        <v/>
      </c>
      <c r="AF358" s="280" t="str">
        <f t="shared" si="135"/>
        <v/>
      </c>
      <c r="AG358" s="347" t="str">
        <f t="shared" si="136"/>
        <v/>
      </c>
      <c r="AH358" s="359"/>
      <c r="AI358" s="367" t="str">
        <f t="shared" si="137"/>
        <v/>
      </c>
      <c r="AJ358" s="368" t="str">
        <f t="shared" si="138"/>
        <v/>
      </c>
      <c r="AK358" s="361"/>
      <c r="AL358" s="363" t="str">
        <f t="shared" si="139"/>
        <v/>
      </c>
      <c r="AM358" s="280" t="str">
        <f t="shared" si="140"/>
        <v/>
      </c>
      <c r="AN358" s="347" t="str">
        <f t="shared" si="145"/>
        <v/>
      </c>
      <c r="AO358" s="359"/>
      <c r="AP358" s="363" t="str">
        <f t="shared" si="141"/>
        <v/>
      </c>
      <c r="AQ358" s="300" t="str">
        <f t="shared" si="142"/>
        <v/>
      </c>
      <c r="AR358" s="309"/>
    </row>
    <row r="359" spans="1:44" ht="12.75">
      <c r="A359" s="236"/>
      <c r="B359" s="278"/>
      <c r="C359" s="293"/>
      <c r="D359" s="293"/>
      <c r="E359" s="294"/>
      <c r="F359" s="294"/>
      <c r="G359" s="294"/>
      <c r="H359" s="295" t="str">
        <f t="shared" si="124"/>
        <v/>
      </c>
      <c r="I359" s="296" t="str">
        <f t="shared" si="125"/>
        <v/>
      </c>
      <c r="J359" s="297" t="str">
        <f t="shared" si="143"/>
        <v/>
      </c>
      <c r="K359" s="349"/>
      <c r="L359" s="322"/>
      <c r="M359" s="353" t="str">
        <f t="shared" si="126"/>
        <v/>
      </c>
      <c r="N359" s="298" t="str">
        <f t="shared" si="127"/>
        <v/>
      </c>
      <c r="O359" s="293"/>
      <c r="P359" s="279"/>
      <c r="Q359" s="279"/>
      <c r="R359" s="279"/>
      <c r="S359" s="299"/>
      <c r="T359" s="376" t="str">
        <f t="shared" si="144"/>
        <v/>
      </c>
      <c r="U359" s="372"/>
      <c r="V359" s="308" t="str">
        <f t="shared" si="128"/>
        <v/>
      </c>
      <c r="W359" s="280" t="str">
        <f t="shared" si="129"/>
        <v/>
      </c>
      <c r="X359" s="347" t="str">
        <f t="shared" si="146"/>
        <v/>
      </c>
      <c r="Y359" s="292"/>
      <c r="Z359" s="363" t="str">
        <f t="shared" si="130"/>
        <v/>
      </c>
      <c r="AA359" s="347" t="str">
        <f t="shared" si="131"/>
        <v/>
      </c>
      <c r="AC359" s="363" t="str">
        <f t="shared" si="132"/>
        <v/>
      </c>
      <c r="AD359" s="280" t="str">
        <f t="shared" si="133"/>
        <v/>
      </c>
      <c r="AE359" s="280" t="str">
        <f t="shared" si="134"/>
        <v/>
      </c>
      <c r="AF359" s="280" t="str">
        <f t="shared" si="135"/>
        <v/>
      </c>
      <c r="AG359" s="347" t="str">
        <f t="shared" si="136"/>
        <v/>
      </c>
      <c r="AH359" s="359"/>
      <c r="AI359" s="367" t="str">
        <f t="shared" si="137"/>
        <v/>
      </c>
      <c r="AJ359" s="368" t="str">
        <f t="shared" si="138"/>
        <v/>
      </c>
      <c r="AK359" s="361"/>
      <c r="AL359" s="363" t="str">
        <f t="shared" si="139"/>
        <v/>
      </c>
      <c r="AM359" s="280" t="str">
        <f t="shared" si="140"/>
        <v/>
      </c>
      <c r="AN359" s="347" t="str">
        <f t="shared" si="145"/>
        <v/>
      </c>
      <c r="AO359" s="359"/>
      <c r="AP359" s="363" t="str">
        <f t="shared" si="141"/>
        <v/>
      </c>
      <c r="AQ359" s="300" t="str">
        <f t="shared" si="142"/>
        <v/>
      </c>
      <c r="AR359" s="309"/>
    </row>
    <row r="360" spans="1:44" ht="12.75">
      <c r="A360" s="236"/>
      <c r="B360" s="278"/>
      <c r="C360" s="293"/>
      <c r="D360" s="293"/>
      <c r="E360" s="294"/>
      <c r="F360" s="294"/>
      <c r="G360" s="294"/>
      <c r="H360" s="295" t="str">
        <f t="shared" si="124"/>
        <v/>
      </c>
      <c r="I360" s="296" t="str">
        <f t="shared" si="125"/>
        <v/>
      </c>
      <c r="J360" s="297" t="str">
        <f t="shared" si="143"/>
        <v/>
      </c>
      <c r="K360" s="349"/>
      <c r="L360" s="322"/>
      <c r="M360" s="353" t="str">
        <f t="shared" si="126"/>
        <v/>
      </c>
      <c r="N360" s="298" t="str">
        <f t="shared" si="127"/>
        <v/>
      </c>
      <c r="O360" s="293"/>
      <c r="P360" s="279"/>
      <c r="Q360" s="279"/>
      <c r="R360" s="279"/>
      <c r="S360" s="299"/>
      <c r="T360" s="376" t="str">
        <f t="shared" si="144"/>
        <v/>
      </c>
      <c r="U360" s="372"/>
      <c r="V360" s="308" t="str">
        <f t="shared" si="128"/>
        <v/>
      </c>
      <c r="W360" s="280" t="str">
        <f t="shared" si="129"/>
        <v/>
      </c>
      <c r="X360" s="347" t="str">
        <f t="shared" si="146"/>
        <v/>
      </c>
      <c r="Y360" s="292"/>
      <c r="Z360" s="363" t="str">
        <f t="shared" si="130"/>
        <v/>
      </c>
      <c r="AA360" s="347" t="str">
        <f t="shared" si="131"/>
        <v/>
      </c>
      <c r="AC360" s="363" t="str">
        <f t="shared" si="132"/>
        <v/>
      </c>
      <c r="AD360" s="280" t="str">
        <f t="shared" si="133"/>
        <v/>
      </c>
      <c r="AE360" s="280" t="str">
        <f t="shared" si="134"/>
        <v/>
      </c>
      <c r="AF360" s="280" t="str">
        <f t="shared" si="135"/>
        <v/>
      </c>
      <c r="AG360" s="347" t="str">
        <f t="shared" si="136"/>
        <v/>
      </c>
      <c r="AH360" s="359"/>
      <c r="AI360" s="367" t="str">
        <f t="shared" si="137"/>
        <v/>
      </c>
      <c r="AJ360" s="368" t="str">
        <f t="shared" si="138"/>
        <v/>
      </c>
      <c r="AK360" s="361"/>
      <c r="AL360" s="363" t="str">
        <f t="shared" si="139"/>
        <v/>
      </c>
      <c r="AM360" s="280" t="str">
        <f t="shared" si="140"/>
        <v/>
      </c>
      <c r="AN360" s="347" t="str">
        <f t="shared" si="145"/>
        <v/>
      </c>
      <c r="AO360" s="359"/>
      <c r="AP360" s="363" t="str">
        <f t="shared" si="141"/>
        <v/>
      </c>
      <c r="AQ360" s="300" t="str">
        <f t="shared" si="142"/>
        <v/>
      </c>
      <c r="AR360" s="309"/>
    </row>
    <row r="361" spans="1:44" ht="12.75">
      <c r="A361" s="236"/>
      <c r="B361" s="278"/>
      <c r="C361" s="293"/>
      <c r="D361" s="293"/>
      <c r="E361" s="294"/>
      <c r="F361" s="294"/>
      <c r="G361" s="294"/>
      <c r="H361" s="295" t="str">
        <f t="shared" si="124"/>
        <v/>
      </c>
      <c r="I361" s="296" t="str">
        <f t="shared" si="125"/>
        <v/>
      </c>
      <c r="J361" s="297" t="str">
        <f t="shared" si="143"/>
        <v/>
      </c>
      <c r="K361" s="349"/>
      <c r="L361" s="322"/>
      <c r="M361" s="353" t="str">
        <f t="shared" si="126"/>
        <v/>
      </c>
      <c r="N361" s="298" t="str">
        <f t="shared" si="127"/>
        <v/>
      </c>
      <c r="O361" s="293"/>
      <c r="P361" s="279"/>
      <c r="Q361" s="279"/>
      <c r="R361" s="279"/>
      <c r="S361" s="299"/>
      <c r="T361" s="376" t="str">
        <f t="shared" si="144"/>
        <v/>
      </c>
      <c r="U361" s="372"/>
      <c r="V361" s="308" t="str">
        <f t="shared" si="128"/>
        <v/>
      </c>
      <c r="W361" s="280" t="str">
        <f t="shared" si="129"/>
        <v/>
      </c>
      <c r="X361" s="347" t="str">
        <f t="shared" si="146"/>
        <v/>
      </c>
      <c r="Y361" s="292"/>
      <c r="Z361" s="363" t="str">
        <f t="shared" si="130"/>
        <v/>
      </c>
      <c r="AA361" s="347" t="str">
        <f t="shared" si="131"/>
        <v/>
      </c>
      <c r="AC361" s="363" t="str">
        <f t="shared" si="132"/>
        <v/>
      </c>
      <c r="AD361" s="280" t="str">
        <f t="shared" si="133"/>
        <v/>
      </c>
      <c r="AE361" s="280" t="str">
        <f t="shared" si="134"/>
        <v/>
      </c>
      <c r="AF361" s="280" t="str">
        <f t="shared" si="135"/>
        <v/>
      </c>
      <c r="AG361" s="347" t="str">
        <f t="shared" si="136"/>
        <v/>
      </c>
      <c r="AH361" s="359"/>
      <c r="AI361" s="367" t="str">
        <f t="shared" si="137"/>
        <v/>
      </c>
      <c r="AJ361" s="368" t="str">
        <f t="shared" si="138"/>
        <v/>
      </c>
      <c r="AK361" s="361"/>
      <c r="AL361" s="363" t="str">
        <f t="shared" si="139"/>
        <v/>
      </c>
      <c r="AM361" s="280" t="str">
        <f t="shared" si="140"/>
        <v/>
      </c>
      <c r="AN361" s="347" t="str">
        <f t="shared" si="145"/>
        <v/>
      </c>
      <c r="AO361" s="359"/>
      <c r="AP361" s="363" t="str">
        <f t="shared" si="141"/>
        <v/>
      </c>
      <c r="AQ361" s="300" t="str">
        <f t="shared" si="142"/>
        <v/>
      </c>
      <c r="AR361" s="309"/>
    </row>
    <row r="362" spans="1:44" ht="12.75">
      <c r="A362" s="236"/>
      <c r="B362" s="278"/>
      <c r="C362" s="293"/>
      <c r="D362" s="293"/>
      <c r="E362" s="294"/>
      <c r="F362" s="294"/>
      <c r="G362" s="294"/>
      <c r="H362" s="295" t="str">
        <f t="shared" si="124"/>
        <v/>
      </c>
      <c r="I362" s="296" t="str">
        <f t="shared" si="125"/>
        <v/>
      </c>
      <c r="J362" s="297" t="str">
        <f t="shared" si="143"/>
        <v/>
      </c>
      <c r="K362" s="349"/>
      <c r="L362" s="322"/>
      <c r="M362" s="353" t="str">
        <f t="shared" si="126"/>
        <v/>
      </c>
      <c r="N362" s="298" t="str">
        <f t="shared" si="127"/>
        <v/>
      </c>
      <c r="O362" s="293"/>
      <c r="P362" s="279"/>
      <c r="Q362" s="279"/>
      <c r="R362" s="279"/>
      <c r="S362" s="299"/>
      <c r="T362" s="376" t="str">
        <f t="shared" si="144"/>
        <v/>
      </c>
      <c r="U362" s="372"/>
      <c r="V362" s="308" t="str">
        <f t="shared" si="128"/>
        <v/>
      </c>
      <c r="W362" s="280" t="str">
        <f t="shared" si="129"/>
        <v/>
      </c>
      <c r="X362" s="347" t="str">
        <f t="shared" si="146"/>
        <v/>
      </c>
      <c r="Y362" s="292"/>
      <c r="Z362" s="363" t="str">
        <f t="shared" si="130"/>
        <v/>
      </c>
      <c r="AA362" s="347" t="str">
        <f t="shared" si="131"/>
        <v/>
      </c>
      <c r="AC362" s="363" t="str">
        <f t="shared" si="132"/>
        <v/>
      </c>
      <c r="AD362" s="280" t="str">
        <f t="shared" si="133"/>
        <v/>
      </c>
      <c r="AE362" s="280" t="str">
        <f t="shared" si="134"/>
        <v/>
      </c>
      <c r="AF362" s="280" t="str">
        <f t="shared" si="135"/>
        <v/>
      </c>
      <c r="AG362" s="347" t="str">
        <f t="shared" si="136"/>
        <v/>
      </c>
      <c r="AH362" s="359"/>
      <c r="AI362" s="367" t="str">
        <f t="shared" si="137"/>
        <v/>
      </c>
      <c r="AJ362" s="368" t="str">
        <f t="shared" si="138"/>
        <v/>
      </c>
      <c r="AK362" s="361"/>
      <c r="AL362" s="363" t="str">
        <f t="shared" si="139"/>
        <v/>
      </c>
      <c r="AM362" s="280" t="str">
        <f t="shared" si="140"/>
        <v/>
      </c>
      <c r="AN362" s="347" t="str">
        <f t="shared" si="145"/>
        <v/>
      </c>
      <c r="AO362" s="359"/>
      <c r="AP362" s="363" t="str">
        <f t="shared" si="141"/>
        <v/>
      </c>
      <c r="AQ362" s="300" t="str">
        <f t="shared" si="142"/>
        <v/>
      </c>
      <c r="AR362" s="309"/>
    </row>
    <row r="363" spans="1:44" ht="12.75">
      <c r="A363" s="236"/>
      <c r="B363" s="278"/>
      <c r="C363" s="293"/>
      <c r="D363" s="293"/>
      <c r="E363" s="294"/>
      <c r="F363" s="294"/>
      <c r="G363" s="294"/>
      <c r="H363" s="295" t="str">
        <f t="shared" si="124"/>
        <v/>
      </c>
      <c r="I363" s="296" t="str">
        <f t="shared" si="125"/>
        <v/>
      </c>
      <c r="J363" s="297" t="str">
        <f t="shared" si="143"/>
        <v/>
      </c>
      <c r="K363" s="349"/>
      <c r="L363" s="322"/>
      <c r="M363" s="353" t="str">
        <f t="shared" si="126"/>
        <v/>
      </c>
      <c r="N363" s="298" t="str">
        <f t="shared" si="127"/>
        <v/>
      </c>
      <c r="O363" s="293"/>
      <c r="P363" s="279"/>
      <c r="Q363" s="279"/>
      <c r="R363" s="279"/>
      <c r="S363" s="299"/>
      <c r="T363" s="376" t="str">
        <f t="shared" si="144"/>
        <v/>
      </c>
      <c r="U363" s="372"/>
      <c r="V363" s="308" t="str">
        <f t="shared" si="128"/>
        <v/>
      </c>
      <c r="W363" s="280" t="str">
        <f t="shared" si="129"/>
        <v/>
      </c>
      <c r="X363" s="347" t="str">
        <f t="shared" si="146"/>
        <v/>
      </c>
      <c r="Y363" s="292"/>
      <c r="Z363" s="363" t="str">
        <f t="shared" si="130"/>
        <v/>
      </c>
      <c r="AA363" s="347" t="str">
        <f t="shared" si="131"/>
        <v/>
      </c>
      <c r="AC363" s="363" t="str">
        <f t="shared" si="132"/>
        <v/>
      </c>
      <c r="AD363" s="280" t="str">
        <f t="shared" si="133"/>
        <v/>
      </c>
      <c r="AE363" s="280" t="str">
        <f t="shared" si="134"/>
        <v/>
      </c>
      <c r="AF363" s="280" t="str">
        <f t="shared" si="135"/>
        <v/>
      </c>
      <c r="AG363" s="347" t="str">
        <f t="shared" si="136"/>
        <v/>
      </c>
      <c r="AH363" s="359"/>
      <c r="AI363" s="367" t="str">
        <f t="shared" si="137"/>
        <v/>
      </c>
      <c r="AJ363" s="368" t="str">
        <f t="shared" si="138"/>
        <v/>
      </c>
      <c r="AK363" s="361"/>
      <c r="AL363" s="363" t="str">
        <f t="shared" si="139"/>
        <v/>
      </c>
      <c r="AM363" s="280" t="str">
        <f t="shared" si="140"/>
        <v/>
      </c>
      <c r="AN363" s="347" t="str">
        <f t="shared" si="145"/>
        <v/>
      </c>
      <c r="AO363" s="359"/>
      <c r="AP363" s="363" t="str">
        <f t="shared" si="141"/>
        <v/>
      </c>
      <c r="AQ363" s="300" t="str">
        <f t="shared" si="142"/>
        <v/>
      </c>
      <c r="AR363" s="309"/>
    </row>
    <row r="364" spans="1:44" ht="12.75">
      <c r="A364" s="236"/>
      <c r="B364" s="278"/>
      <c r="C364" s="293"/>
      <c r="D364" s="293"/>
      <c r="E364" s="294"/>
      <c r="F364" s="294"/>
      <c r="G364" s="294"/>
      <c r="H364" s="295" t="str">
        <f t="shared" si="124"/>
        <v/>
      </c>
      <c r="I364" s="296" t="str">
        <f t="shared" si="125"/>
        <v/>
      </c>
      <c r="J364" s="297" t="str">
        <f t="shared" si="143"/>
        <v/>
      </c>
      <c r="K364" s="349"/>
      <c r="L364" s="322"/>
      <c r="M364" s="353" t="str">
        <f t="shared" si="126"/>
        <v/>
      </c>
      <c r="N364" s="298" t="str">
        <f t="shared" si="127"/>
        <v/>
      </c>
      <c r="O364" s="293"/>
      <c r="P364" s="279"/>
      <c r="Q364" s="279"/>
      <c r="R364" s="279"/>
      <c r="S364" s="299"/>
      <c r="T364" s="376" t="str">
        <f t="shared" si="144"/>
        <v/>
      </c>
      <c r="U364" s="372"/>
      <c r="V364" s="308" t="str">
        <f t="shared" si="128"/>
        <v/>
      </c>
      <c r="W364" s="280" t="str">
        <f t="shared" si="129"/>
        <v/>
      </c>
      <c r="X364" s="347" t="str">
        <f t="shared" si="146"/>
        <v/>
      </c>
      <c r="Y364" s="292"/>
      <c r="Z364" s="363" t="str">
        <f t="shared" si="130"/>
        <v/>
      </c>
      <c r="AA364" s="347" t="str">
        <f t="shared" si="131"/>
        <v/>
      </c>
      <c r="AC364" s="363" t="str">
        <f t="shared" si="132"/>
        <v/>
      </c>
      <c r="AD364" s="280" t="str">
        <f t="shared" si="133"/>
        <v/>
      </c>
      <c r="AE364" s="280" t="str">
        <f t="shared" si="134"/>
        <v/>
      </c>
      <c r="AF364" s="280" t="str">
        <f t="shared" si="135"/>
        <v/>
      </c>
      <c r="AG364" s="347" t="str">
        <f t="shared" si="136"/>
        <v/>
      </c>
      <c r="AH364" s="359"/>
      <c r="AI364" s="367" t="str">
        <f t="shared" si="137"/>
        <v/>
      </c>
      <c r="AJ364" s="368" t="str">
        <f t="shared" si="138"/>
        <v/>
      </c>
      <c r="AK364" s="361"/>
      <c r="AL364" s="363" t="str">
        <f t="shared" si="139"/>
        <v/>
      </c>
      <c r="AM364" s="280" t="str">
        <f t="shared" si="140"/>
        <v/>
      </c>
      <c r="AN364" s="347" t="str">
        <f t="shared" si="145"/>
        <v/>
      </c>
      <c r="AO364" s="359"/>
      <c r="AP364" s="363" t="str">
        <f t="shared" si="141"/>
        <v/>
      </c>
      <c r="AQ364" s="300" t="str">
        <f t="shared" si="142"/>
        <v/>
      </c>
      <c r="AR364" s="309"/>
    </row>
    <row r="365" spans="1:44" ht="12.75">
      <c r="A365" s="236"/>
      <c r="B365" s="278"/>
      <c r="C365" s="293"/>
      <c r="D365" s="293"/>
      <c r="E365" s="294"/>
      <c r="F365" s="294"/>
      <c r="G365" s="294"/>
      <c r="H365" s="295" t="str">
        <f t="shared" si="124"/>
        <v/>
      </c>
      <c r="I365" s="296" t="str">
        <f t="shared" si="125"/>
        <v/>
      </c>
      <c r="J365" s="297" t="str">
        <f t="shared" si="143"/>
        <v/>
      </c>
      <c r="K365" s="349"/>
      <c r="L365" s="322"/>
      <c r="M365" s="353" t="str">
        <f t="shared" si="126"/>
        <v/>
      </c>
      <c r="N365" s="298" t="str">
        <f t="shared" si="127"/>
        <v/>
      </c>
      <c r="O365" s="293"/>
      <c r="P365" s="279"/>
      <c r="Q365" s="279"/>
      <c r="R365" s="279"/>
      <c r="S365" s="299"/>
      <c r="T365" s="376" t="str">
        <f t="shared" si="144"/>
        <v/>
      </c>
      <c r="U365" s="372"/>
      <c r="V365" s="308" t="str">
        <f t="shared" si="128"/>
        <v/>
      </c>
      <c r="W365" s="280" t="str">
        <f t="shared" si="129"/>
        <v/>
      </c>
      <c r="X365" s="347" t="str">
        <f t="shared" si="146"/>
        <v/>
      </c>
      <c r="Y365" s="292"/>
      <c r="Z365" s="363" t="str">
        <f t="shared" si="130"/>
        <v/>
      </c>
      <c r="AA365" s="347" t="str">
        <f t="shared" si="131"/>
        <v/>
      </c>
      <c r="AC365" s="363" t="str">
        <f t="shared" si="132"/>
        <v/>
      </c>
      <c r="AD365" s="280" t="str">
        <f t="shared" si="133"/>
        <v/>
      </c>
      <c r="AE365" s="280" t="str">
        <f t="shared" si="134"/>
        <v/>
      </c>
      <c r="AF365" s="280" t="str">
        <f t="shared" si="135"/>
        <v/>
      </c>
      <c r="AG365" s="347" t="str">
        <f t="shared" si="136"/>
        <v/>
      </c>
      <c r="AH365" s="359"/>
      <c r="AI365" s="367" t="str">
        <f t="shared" si="137"/>
        <v/>
      </c>
      <c r="AJ365" s="368" t="str">
        <f t="shared" si="138"/>
        <v/>
      </c>
      <c r="AK365" s="361"/>
      <c r="AL365" s="363" t="str">
        <f t="shared" si="139"/>
        <v/>
      </c>
      <c r="AM365" s="280" t="str">
        <f t="shared" si="140"/>
        <v/>
      </c>
      <c r="AN365" s="347" t="str">
        <f t="shared" si="145"/>
        <v/>
      </c>
      <c r="AO365" s="359"/>
      <c r="AP365" s="363" t="str">
        <f t="shared" si="141"/>
        <v/>
      </c>
      <c r="AQ365" s="300" t="str">
        <f t="shared" si="142"/>
        <v/>
      </c>
      <c r="AR365" s="309"/>
    </row>
    <row r="366" spans="1:44" ht="12.75">
      <c r="A366" s="236"/>
      <c r="B366" s="278"/>
      <c r="C366" s="293"/>
      <c r="D366" s="293"/>
      <c r="E366" s="294"/>
      <c r="F366" s="294"/>
      <c r="G366" s="294"/>
      <c r="H366" s="295" t="str">
        <f t="shared" si="124"/>
        <v/>
      </c>
      <c r="I366" s="296" t="str">
        <f t="shared" si="125"/>
        <v/>
      </c>
      <c r="J366" s="297" t="str">
        <f t="shared" si="143"/>
        <v/>
      </c>
      <c r="K366" s="349"/>
      <c r="L366" s="322"/>
      <c r="M366" s="353" t="str">
        <f t="shared" si="126"/>
        <v/>
      </c>
      <c r="N366" s="298" t="str">
        <f t="shared" si="127"/>
        <v/>
      </c>
      <c r="O366" s="293"/>
      <c r="P366" s="279"/>
      <c r="Q366" s="279"/>
      <c r="R366" s="279"/>
      <c r="S366" s="299"/>
      <c r="T366" s="376" t="str">
        <f t="shared" si="144"/>
        <v/>
      </c>
      <c r="U366" s="372"/>
      <c r="V366" s="308" t="str">
        <f t="shared" si="128"/>
        <v/>
      </c>
      <c r="W366" s="280" t="str">
        <f t="shared" si="129"/>
        <v/>
      </c>
      <c r="X366" s="347" t="str">
        <f t="shared" si="146"/>
        <v/>
      </c>
      <c r="Y366" s="292"/>
      <c r="Z366" s="363" t="str">
        <f t="shared" si="130"/>
        <v/>
      </c>
      <c r="AA366" s="347" t="str">
        <f t="shared" si="131"/>
        <v/>
      </c>
      <c r="AC366" s="363" t="str">
        <f t="shared" si="132"/>
        <v/>
      </c>
      <c r="AD366" s="280" t="str">
        <f t="shared" si="133"/>
        <v/>
      </c>
      <c r="AE366" s="280" t="str">
        <f t="shared" si="134"/>
        <v/>
      </c>
      <c r="AF366" s="280" t="str">
        <f t="shared" si="135"/>
        <v/>
      </c>
      <c r="AG366" s="347" t="str">
        <f t="shared" si="136"/>
        <v/>
      </c>
      <c r="AH366" s="359"/>
      <c r="AI366" s="367" t="str">
        <f t="shared" si="137"/>
        <v/>
      </c>
      <c r="AJ366" s="368" t="str">
        <f t="shared" si="138"/>
        <v/>
      </c>
      <c r="AK366" s="361"/>
      <c r="AL366" s="363" t="str">
        <f t="shared" si="139"/>
        <v/>
      </c>
      <c r="AM366" s="280" t="str">
        <f t="shared" si="140"/>
        <v/>
      </c>
      <c r="AN366" s="347" t="str">
        <f t="shared" si="145"/>
        <v/>
      </c>
      <c r="AO366" s="359"/>
      <c r="AP366" s="363" t="str">
        <f t="shared" si="141"/>
        <v/>
      </c>
      <c r="AQ366" s="300" t="str">
        <f t="shared" si="142"/>
        <v/>
      </c>
      <c r="AR366" s="309"/>
    </row>
    <row r="367" spans="1:44" ht="12.75">
      <c r="A367" s="236"/>
      <c r="B367" s="278"/>
      <c r="C367" s="293"/>
      <c r="D367" s="293"/>
      <c r="E367" s="294"/>
      <c r="F367" s="294"/>
      <c r="G367" s="294"/>
      <c r="H367" s="295" t="str">
        <f t="shared" si="124"/>
        <v/>
      </c>
      <c r="I367" s="296" t="str">
        <f t="shared" si="125"/>
        <v/>
      </c>
      <c r="J367" s="297" t="str">
        <f t="shared" si="143"/>
        <v/>
      </c>
      <c r="K367" s="349"/>
      <c r="L367" s="322"/>
      <c r="M367" s="353" t="str">
        <f t="shared" si="126"/>
        <v/>
      </c>
      <c r="N367" s="298" t="str">
        <f t="shared" si="127"/>
        <v/>
      </c>
      <c r="O367" s="293"/>
      <c r="P367" s="279"/>
      <c r="Q367" s="279"/>
      <c r="R367" s="279"/>
      <c r="S367" s="299"/>
      <c r="T367" s="376" t="str">
        <f t="shared" si="144"/>
        <v/>
      </c>
      <c r="U367" s="372"/>
      <c r="V367" s="308" t="str">
        <f t="shared" si="128"/>
        <v/>
      </c>
      <c r="W367" s="280" t="str">
        <f t="shared" si="129"/>
        <v/>
      </c>
      <c r="X367" s="347" t="str">
        <f t="shared" si="146"/>
        <v/>
      </c>
      <c r="Y367" s="292"/>
      <c r="Z367" s="363" t="str">
        <f t="shared" si="130"/>
        <v/>
      </c>
      <c r="AA367" s="347" t="str">
        <f t="shared" si="131"/>
        <v/>
      </c>
      <c r="AC367" s="363" t="str">
        <f t="shared" si="132"/>
        <v/>
      </c>
      <c r="AD367" s="280" t="str">
        <f t="shared" si="133"/>
        <v/>
      </c>
      <c r="AE367" s="280" t="str">
        <f t="shared" si="134"/>
        <v/>
      </c>
      <c r="AF367" s="280" t="str">
        <f t="shared" si="135"/>
        <v/>
      </c>
      <c r="AG367" s="347" t="str">
        <f t="shared" si="136"/>
        <v/>
      </c>
      <c r="AH367" s="359"/>
      <c r="AI367" s="367" t="str">
        <f t="shared" si="137"/>
        <v/>
      </c>
      <c r="AJ367" s="368" t="str">
        <f t="shared" si="138"/>
        <v/>
      </c>
      <c r="AK367" s="361"/>
      <c r="AL367" s="363" t="str">
        <f t="shared" si="139"/>
        <v/>
      </c>
      <c r="AM367" s="280" t="str">
        <f t="shared" si="140"/>
        <v/>
      </c>
      <c r="AN367" s="347" t="str">
        <f t="shared" si="145"/>
        <v/>
      </c>
      <c r="AO367" s="359"/>
      <c r="AP367" s="363" t="str">
        <f t="shared" si="141"/>
        <v/>
      </c>
      <c r="AQ367" s="300" t="str">
        <f t="shared" si="142"/>
        <v/>
      </c>
      <c r="AR367" s="309"/>
    </row>
    <row r="368" spans="1:44" ht="12.75">
      <c r="A368" s="236"/>
      <c r="B368" s="278"/>
      <c r="C368" s="293"/>
      <c r="D368" s="293"/>
      <c r="E368" s="294"/>
      <c r="F368" s="294"/>
      <c r="G368" s="294"/>
      <c r="H368" s="295" t="str">
        <f t="shared" si="124"/>
        <v/>
      </c>
      <c r="I368" s="296" t="str">
        <f t="shared" si="125"/>
        <v/>
      </c>
      <c r="J368" s="297" t="str">
        <f t="shared" si="143"/>
        <v/>
      </c>
      <c r="K368" s="349"/>
      <c r="L368" s="322"/>
      <c r="M368" s="353" t="str">
        <f t="shared" si="126"/>
        <v/>
      </c>
      <c r="N368" s="298" t="str">
        <f t="shared" si="127"/>
        <v/>
      </c>
      <c r="O368" s="293"/>
      <c r="P368" s="279"/>
      <c r="Q368" s="279"/>
      <c r="R368" s="279"/>
      <c r="S368" s="299"/>
      <c r="T368" s="376" t="str">
        <f t="shared" si="144"/>
        <v/>
      </c>
      <c r="U368" s="372"/>
      <c r="V368" s="308" t="str">
        <f t="shared" si="128"/>
        <v/>
      </c>
      <c r="W368" s="280" t="str">
        <f t="shared" si="129"/>
        <v/>
      </c>
      <c r="X368" s="347" t="str">
        <f t="shared" si="146"/>
        <v/>
      </c>
      <c r="Y368" s="292"/>
      <c r="Z368" s="363" t="str">
        <f t="shared" si="130"/>
        <v/>
      </c>
      <c r="AA368" s="347" t="str">
        <f t="shared" si="131"/>
        <v/>
      </c>
      <c r="AC368" s="363" t="str">
        <f t="shared" si="132"/>
        <v/>
      </c>
      <c r="AD368" s="280" t="str">
        <f t="shared" si="133"/>
        <v/>
      </c>
      <c r="AE368" s="280" t="str">
        <f t="shared" si="134"/>
        <v/>
      </c>
      <c r="AF368" s="280" t="str">
        <f t="shared" si="135"/>
        <v/>
      </c>
      <c r="AG368" s="347" t="str">
        <f t="shared" si="136"/>
        <v/>
      </c>
      <c r="AH368" s="359"/>
      <c r="AI368" s="367" t="str">
        <f t="shared" si="137"/>
        <v/>
      </c>
      <c r="AJ368" s="368" t="str">
        <f t="shared" si="138"/>
        <v/>
      </c>
      <c r="AK368" s="361"/>
      <c r="AL368" s="363" t="str">
        <f t="shared" si="139"/>
        <v/>
      </c>
      <c r="AM368" s="280" t="str">
        <f t="shared" si="140"/>
        <v/>
      </c>
      <c r="AN368" s="347" t="str">
        <f t="shared" si="145"/>
        <v/>
      </c>
      <c r="AO368" s="359"/>
      <c r="AP368" s="363" t="str">
        <f t="shared" si="141"/>
        <v/>
      </c>
      <c r="AQ368" s="300" t="str">
        <f t="shared" si="142"/>
        <v/>
      </c>
      <c r="AR368" s="309"/>
    </row>
    <row r="369" spans="1:44" ht="12.75">
      <c r="A369" s="236"/>
      <c r="B369" s="278"/>
      <c r="C369" s="293"/>
      <c r="D369" s="293"/>
      <c r="E369" s="294"/>
      <c r="F369" s="294"/>
      <c r="G369" s="294"/>
      <c r="H369" s="295" t="str">
        <f t="shared" si="124"/>
        <v/>
      </c>
      <c r="I369" s="296" t="str">
        <f t="shared" si="125"/>
        <v/>
      </c>
      <c r="J369" s="297" t="str">
        <f t="shared" si="143"/>
        <v/>
      </c>
      <c r="K369" s="349"/>
      <c r="L369" s="322"/>
      <c r="M369" s="353" t="str">
        <f t="shared" si="126"/>
        <v/>
      </c>
      <c r="N369" s="298" t="str">
        <f t="shared" si="127"/>
        <v/>
      </c>
      <c r="O369" s="293"/>
      <c r="P369" s="279"/>
      <c r="Q369" s="279"/>
      <c r="R369" s="279"/>
      <c r="S369" s="299"/>
      <c r="T369" s="376" t="str">
        <f t="shared" si="144"/>
        <v/>
      </c>
      <c r="U369" s="372"/>
      <c r="V369" s="308" t="str">
        <f t="shared" si="128"/>
        <v/>
      </c>
      <c r="W369" s="280" t="str">
        <f t="shared" si="129"/>
        <v/>
      </c>
      <c r="X369" s="347" t="str">
        <f t="shared" si="146"/>
        <v/>
      </c>
      <c r="Y369" s="292"/>
      <c r="Z369" s="363" t="str">
        <f t="shared" si="130"/>
        <v/>
      </c>
      <c r="AA369" s="347" t="str">
        <f t="shared" si="131"/>
        <v/>
      </c>
      <c r="AC369" s="363" t="str">
        <f t="shared" si="132"/>
        <v/>
      </c>
      <c r="AD369" s="280" t="str">
        <f t="shared" si="133"/>
        <v/>
      </c>
      <c r="AE369" s="280" t="str">
        <f t="shared" si="134"/>
        <v/>
      </c>
      <c r="AF369" s="280" t="str">
        <f t="shared" si="135"/>
        <v/>
      </c>
      <c r="AG369" s="347" t="str">
        <f t="shared" si="136"/>
        <v/>
      </c>
      <c r="AH369" s="359"/>
      <c r="AI369" s="367" t="str">
        <f t="shared" si="137"/>
        <v/>
      </c>
      <c r="AJ369" s="368" t="str">
        <f t="shared" si="138"/>
        <v/>
      </c>
      <c r="AK369" s="361"/>
      <c r="AL369" s="363" t="str">
        <f t="shared" si="139"/>
        <v/>
      </c>
      <c r="AM369" s="280" t="str">
        <f t="shared" si="140"/>
        <v/>
      </c>
      <c r="AN369" s="347" t="str">
        <f t="shared" si="145"/>
        <v/>
      </c>
      <c r="AO369" s="359"/>
      <c r="AP369" s="363" t="str">
        <f t="shared" si="141"/>
        <v/>
      </c>
      <c r="AQ369" s="300" t="str">
        <f t="shared" si="142"/>
        <v/>
      </c>
      <c r="AR369" s="309"/>
    </row>
    <row r="370" spans="1:44" ht="12.75">
      <c r="A370" s="236"/>
      <c r="B370" s="278"/>
      <c r="C370" s="293"/>
      <c r="D370" s="293"/>
      <c r="E370" s="294"/>
      <c r="F370" s="294"/>
      <c r="G370" s="294"/>
      <c r="H370" s="295" t="str">
        <f t="shared" si="124"/>
        <v/>
      </c>
      <c r="I370" s="296" t="str">
        <f t="shared" si="125"/>
        <v/>
      </c>
      <c r="J370" s="297" t="str">
        <f t="shared" si="143"/>
        <v/>
      </c>
      <c r="K370" s="349"/>
      <c r="L370" s="322"/>
      <c r="M370" s="353" t="str">
        <f t="shared" si="126"/>
        <v/>
      </c>
      <c r="N370" s="298" t="str">
        <f t="shared" si="127"/>
        <v/>
      </c>
      <c r="O370" s="293"/>
      <c r="P370" s="279"/>
      <c r="Q370" s="279"/>
      <c r="R370" s="279"/>
      <c r="S370" s="299"/>
      <c r="T370" s="376" t="str">
        <f t="shared" si="144"/>
        <v/>
      </c>
      <c r="U370" s="372"/>
      <c r="V370" s="308" t="str">
        <f t="shared" si="128"/>
        <v/>
      </c>
      <c r="W370" s="280" t="str">
        <f t="shared" si="129"/>
        <v/>
      </c>
      <c r="X370" s="347" t="str">
        <f t="shared" si="146"/>
        <v/>
      </c>
      <c r="Y370" s="292"/>
      <c r="Z370" s="363" t="str">
        <f t="shared" si="130"/>
        <v/>
      </c>
      <c r="AA370" s="347" t="str">
        <f t="shared" si="131"/>
        <v/>
      </c>
      <c r="AC370" s="363" t="str">
        <f t="shared" si="132"/>
        <v/>
      </c>
      <c r="AD370" s="280" t="str">
        <f t="shared" si="133"/>
        <v/>
      </c>
      <c r="AE370" s="280" t="str">
        <f t="shared" si="134"/>
        <v/>
      </c>
      <c r="AF370" s="280" t="str">
        <f t="shared" si="135"/>
        <v/>
      </c>
      <c r="AG370" s="347" t="str">
        <f t="shared" si="136"/>
        <v/>
      </c>
      <c r="AH370" s="359"/>
      <c r="AI370" s="367" t="str">
        <f t="shared" si="137"/>
        <v/>
      </c>
      <c r="AJ370" s="368" t="str">
        <f t="shared" si="138"/>
        <v/>
      </c>
      <c r="AK370" s="361"/>
      <c r="AL370" s="363" t="str">
        <f t="shared" si="139"/>
        <v/>
      </c>
      <c r="AM370" s="280" t="str">
        <f t="shared" si="140"/>
        <v/>
      </c>
      <c r="AN370" s="347" t="str">
        <f t="shared" si="145"/>
        <v/>
      </c>
      <c r="AO370" s="359"/>
      <c r="AP370" s="363" t="str">
        <f t="shared" si="141"/>
        <v/>
      </c>
      <c r="AQ370" s="300" t="str">
        <f t="shared" si="142"/>
        <v/>
      </c>
      <c r="AR370" s="309"/>
    </row>
    <row r="371" spans="1:44" ht="12.75">
      <c r="A371" s="236"/>
      <c r="B371" s="278"/>
      <c r="C371" s="293"/>
      <c r="D371" s="293"/>
      <c r="E371" s="294"/>
      <c r="F371" s="294"/>
      <c r="G371" s="294"/>
      <c r="H371" s="295" t="str">
        <f t="shared" si="124"/>
        <v/>
      </c>
      <c r="I371" s="296" t="str">
        <f t="shared" si="125"/>
        <v/>
      </c>
      <c r="J371" s="297" t="str">
        <f t="shared" si="143"/>
        <v/>
      </c>
      <c r="K371" s="349"/>
      <c r="L371" s="322"/>
      <c r="M371" s="353" t="str">
        <f t="shared" si="126"/>
        <v/>
      </c>
      <c r="N371" s="298" t="str">
        <f t="shared" si="127"/>
        <v/>
      </c>
      <c r="O371" s="293"/>
      <c r="P371" s="279"/>
      <c r="Q371" s="279"/>
      <c r="R371" s="279"/>
      <c r="S371" s="299"/>
      <c r="T371" s="376" t="str">
        <f t="shared" si="144"/>
        <v/>
      </c>
      <c r="U371" s="372"/>
      <c r="V371" s="308" t="str">
        <f t="shared" si="128"/>
        <v/>
      </c>
      <c r="W371" s="280" t="str">
        <f t="shared" si="129"/>
        <v/>
      </c>
      <c r="X371" s="347" t="str">
        <f t="shared" si="146"/>
        <v/>
      </c>
      <c r="Y371" s="292"/>
      <c r="Z371" s="363" t="str">
        <f t="shared" si="130"/>
        <v/>
      </c>
      <c r="AA371" s="347" t="str">
        <f t="shared" si="131"/>
        <v/>
      </c>
      <c r="AC371" s="363" t="str">
        <f t="shared" si="132"/>
        <v/>
      </c>
      <c r="AD371" s="280" t="str">
        <f t="shared" si="133"/>
        <v/>
      </c>
      <c r="AE371" s="280" t="str">
        <f t="shared" si="134"/>
        <v/>
      </c>
      <c r="AF371" s="280" t="str">
        <f t="shared" si="135"/>
        <v/>
      </c>
      <c r="AG371" s="347" t="str">
        <f t="shared" si="136"/>
        <v/>
      </c>
      <c r="AH371" s="359"/>
      <c r="AI371" s="367" t="str">
        <f t="shared" si="137"/>
        <v/>
      </c>
      <c r="AJ371" s="368" t="str">
        <f t="shared" si="138"/>
        <v/>
      </c>
      <c r="AK371" s="361"/>
      <c r="AL371" s="363" t="str">
        <f t="shared" si="139"/>
        <v/>
      </c>
      <c r="AM371" s="280" t="str">
        <f t="shared" si="140"/>
        <v/>
      </c>
      <c r="AN371" s="347" t="str">
        <f t="shared" si="145"/>
        <v/>
      </c>
      <c r="AO371" s="359"/>
      <c r="AP371" s="363" t="str">
        <f t="shared" si="141"/>
        <v/>
      </c>
      <c r="AQ371" s="300" t="str">
        <f t="shared" si="142"/>
        <v/>
      </c>
      <c r="AR371" s="309"/>
    </row>
    <row r="372" spans="1:44" ht="12.75">
      <c r="A372" s="236"/>
      <c r="B372" s="278"/>
      <c r="C372" s="293"/>
      <c r="D372" s="293"/>
      <c r="E372" s="294"/>
      <c r="F372" s="294"/>
      <c r="G372" s="294"/>
      <c r="H372" s="295" t="str">
        <f t="shared" si="124"/>
        <v/>
      </c>
      <c r="I372" s="296" t="str">
        <f t="shared" si="125"/>
        <v/>
      </c>
      <c r="J372" s="297" t="str">
        <f t="shared" si="143"/>
        <v/>
      </c>
      <c r="K372" s="349"/>
      <c r="L372" s="322"/>
      <c r="M372" s="353" t="str">
        <f t="shared" si="126"/>
        <v/>
      </c>
      <c r="N372" s="298" t="str">
        <f t="shared" si="127"/>
        <v/>
      </c>
      <c r="O372" s="293"/>
      <c r="P372" s="279"/>
      <c r="Q372" s="279"/>
      <c r="R372" s="279"/>
      <c r="S372" s="299"/>
      <c r="T372" s="376" t="str">
        <f t="shared" si="144"/>
        <v/>
      </c>
      <c r="U372" s="372"/>
      <c r="V372" s="308" t="str">
        <f t="shared" si="128"/>
        <v/>
      </c>
      <c r="W372" s="280" t="str">
        <f t="shared" si="129"/>
        <v/>
      </c>
      <c r="X372" s="347" t="str">
        <f t="shared" si="146"/>
        <v/>
      </c>
      <c r="Y372" s="292"/>
      <c r="Z372" s="363" t="str">
        <f t="shared" si="130"/>
        <v/>
      </c>
      <c r="AA372" s="347" t="str">
        <f t="shared" si="131"/>
        <v/>
      </c>
      <c r="AC372" s="363" t="str">
        <f t="shared" si="132"/>
        <v/>
      </c>
      <c r="AD372" s="280" t="str">
        <f t="shared" si="133"/>
        <v/>
      </c>
      <c r="AE372" s="280" t="str">
        <f t="shared" si="134"/>
        <v/>
      </c>
      <c r="AF372" s="280" t="str">
        <f t="shared" si="135"/>
        <v/>
      </c>
      <c r="AG372" s="347" t="str">
        <f t="shared" si="136"/>
        <v/>
      </c>
      <c r="AH372" s="359"/>
      <c r="AI372" s="367" t="str">
        <f t="shared" si="137"/>
        <v/>
      </c>
      <c r="AJ372" s="368" t="str">
        <f t="shared" si="138"/>
        <v/>
      </c>
      <c r="AK372" s="361"/>
      <c r="AL372" s="363" t="str">
        <f t="shared" si="139"/>
        <v/>
      </c>
      <c r="AM372" s="280" t="str">
        <f t="shared" si="140"/>
        <v/>
      </c>
      <c r="AN372" s="347" t="str">
        <f t="shared" si="145"/>
        <v/>
      </c>
      <c r="AO372" s="359"/>
      <c r="AP372" s="363" t="str">
        <f t="shared" si="141"/>
        <v/>
      </c>
      <c r="AQ372" s="300" t="str">
        <f t="shared" si="142"/>
        <v/>
      </c>
      <c r="AR372" s="309"/>
    </row>
    <row r="373" spans="1:44" ht="12.75">
      <c r="A373" s="236"/>
      <c r="B373" s="278"/>
      <c r="C373" s="293"/>
      <c r="D373" s="293"/>
      <c r="E373" s="294"/>
      <c r="F373" s="294"/>
      <c r="G373" s="294"/>
      <c r="H373" s="295" t="str">
        <f t="shared" si="124"/>
        <v/>
      </c>
      <c r="I373" s="296" t="str">
        <f t="shared" si="125"/>
        <v/>
      </c>
      <c r="J373" s="297" t="str">
        <f t="shared" si="143"/>
        <v/>
      </c>
      <c r="K373" s="349"/>
      <c r="L373" s="322"/>
      <c r="M373" s="353" t="str">
        <f t="shared" si="126"/>
        <v/>
      </c>
      <c r="N373" s="298" t="str">
        <f t="shared" si="127"/>
        <v/>
      </c>
      <c r="O373" s="293"/>
      <c r="P373" s="279"/>
      <c r="Q373" s="279"/>
      <c r="R373" s="279"/>
      <c r="S373" s="299"/>
      <c r="T373" s="376" t="str">
        <f t="shared" si="144"/>
        <v/>
      </c>
      <c r="U373" s="372"/>
      <c r="V373" s="308" t="str">
        <f t="shared" si="128"/>
        <v/>
      </c>
      <c r="W373" s="280" t="str">
        <f t="shared" si="129"/>
        <v/>
      </c>
      <c r="X373" s="347" t="str">
        <f t="shared" si="146"/>
        <v/>
      </c>
      <c r="Y373" s="292"/>
      <c r="Z373" s="363" t="str">
        <f t="shared" si="130"/>
        <v/>
      </c>
      <c r="AA373" s="347" t="str">
        <f t="shared" si="131"/>
        <v/>
      </c>
      <c r="AC373" s="363" t="str">
        <f t="shared" si="132"/>
        <v/>
      </c>
      <c r="AD373" s="280" t="str">
        <f t="shared" si="133"/>
        <v/>
      </c>
      <c r="AE373" s="280" t="str">
        <f t="shared" si="134"/>
        <v/>
      </c>
      <c r="AF373" s="280" t="str">
        <f t="shared" si="135"/>
        <v/>
      </c>
      <c r="AG373" s="347" t="str">
        <f t="shared" si="136"/>
        <v/>
      </c>
      <c r="AH373" s="359"/>
      <c r="AI373" s="367" t="str">
        <f t="shared" si="137"/>
        <v/>
      </c>
      <c r="AJ373" s="368" t="str">
        <f t="shared" si="138"/>
        <v/>
      </c>
      <c r="AK373" s="361"/>
      <c r="AL373" s="363" t="str">
        <f t="shared" si="139"/>
        <v/>
      </c>
      <c r="AM373" s="280" t="str">
        <f t="shared" si="140"/>
        <v/>
      </c>
      <c r="AN373" s="347" t="str">
        <f t="shared" si="145"/>
        <v/>
      </c>
      <c r="AO373" s="359"/>
      <c r="AP373" s="363" t="str">
        <f t="shared" si="141"/>
        <v/>
      </c>
      <c r="AQ373" s="300" t="str">
        <f t="shared" si="142"/>
        <v/>
      </c>
      <c r="AR373" s="309"/>
    </row>
    <row r="374" spans="1:44" ht="12.75">
      <c r="A374" s="236"/>
      <c r="B374" s="278"/>
      <c r="C374" s="293"/>
      <c r="D374" s="293"/>
      <c r="E374" s="294"/>
      <c r="F374" s="294"/>
      <c r="G374" s="294"/>
      <c r="H374" s="295" t="str">
        <f t="shared" si="124"/>
        <v/>
      </c>
      <c r="I374" s="296" t="str">
        <f t="shared" si="125"/>
        <v/>
      </c>
      <c r="J374" s="297" t="str">
        <f t="shared" si="143"/>
        <v/>
      </c>
      <c r="K374" s="349"/>
      <c r="L374" s="322"/>
      <c r="M374" s="353" t="str">
        <f t="shared" si="126"/>
        <v/>
      </c>
      <c r="N374" s="298" t="str">
        <f t="shared" si="127"/>
        <v/>
      </c>
      <c r="O374" s="293"/>
      <c r="P374" s="279"/>
      <c r="Q374" s="279"/>
      <c r="R374" s="279"/>
      <c r="S374" s="299"/>
      <c r="T374" s="376" t="str">
        <f t="shared" si="144"/>
        <v/>
      </c>
      <c r="U374" s="372"/>
      <c r="V374" s="308" t="str">
        <f t="shared" si="128"/>
        <v/>
      </c>
      <c r="W374" s="280" t="str">
        <f t="shared" si="129"/>
        <v/>
      </c>
      <c r="X374" s="347" t="str">
        <f t="shared" si="146"/>
        <v/>
      </c>
      <c r="Y374" s="292"/>
      <c r="Z374" s="363" t="str">
        <f t="shared" si="130"/>
        <v/>
      </c>
      <c r="AA374" s="347" t="str">
        <f t="shared" si="131"/>
        <v/>
      </c>
      <c r="AC374" s="363" t="str">
        <f t="shared" si="132"/>
        <v/>
      </c>
      <c r="AD374" s="280" t="str">
        <f t="shared" si="133"/>
        <v/>
      </c>
      <c r="AE374" s="280" t="str">
        <f t="shared" si="134"/>
        <v/>
      </c>
      <c r="AF374" s="280" t="str">
        <f t="shared" si="135"/>
        <v/>
      </c>
      <c r="AG374" s="347" t="str">
        <f t="shared" si="136"/>
        <v/>
      </c>
      <c r="AH374" s="359"/>
      <c r="AI374" s="367" t="str">
        <f t="shared" si="137"/>
        <v/>
      </c>
      <c r="AJ374" s="368" t="str">
        <f t="shared" si="138"/>
        <v/>
      </c>
      <c r="AK374" s="361"/>
      <c r="AL374" s="363" t="str">
        <f t="shared" si="139"/>
        <v/>
      </c>
      <c r="AM374" s="280" t="str">
        <f t="shared" si="140"/>
        <v/>
      </c>
      <c r="AN374" s="347" t="str">
        <f t="shared" si="145"/>
        <v/>
      </c>
      <c r="AO374" s="359"/>
      <c r="AP374" s="363" t="str">
        <f t="shared" si="141"/>
        <v/>
      </c>
      <c r="AQ374" s="300" t="str">
        <f t="shared" si="142"/>
        <v/>
      </c>
      <c r="AR374" s="309"/>
    </row>
    <row r="375" spans="1:44" ht="12.75">
      <c r="A375" s="236"/>
      <c r="B375" s="278"/>
      <c r="C375" s="293"/>
      <c r="D375" s="293"/>
      <c r="E375" s="294"/>
      <c r="F375" s="294"/>
      <c r="G375" s="294"/>
      <c r="H375" s="295" t="str">
        <f t="shared" si="124"/>
        <v/>
      </c>
      <c r="I375" s="296" t="str">
        <f t="shared" si="125"/>
        <v/>
      </c>
      <c r="J375" s="297" t="str">
        <f t="shared" si="143"/>
        <v/>
      </c>
      <c r="K375" s="349"/>
      <c r="L375" s="322"/>
      <c r="M375" s="353" t="str">
        <f t="shared" si="126"/>
        <v/>
      </c>
      <c r="N375" s="298" t="str">
        <f t="shared" si="127"/>
        <v/>
      </c>
      <c r="O375" s="293"/>
      <c r="P375" s="279"/>
      <c r="Q375" s="279"/>
      <c r="R375" s="279"/>
      <c r="S375" s="299"/>
      <c r="T375" s="376" t="str">
        <f t="shared" si="144"/>
        <v/>
      </c>
      <c r="U375" s="372"/>
      <c r="V375" s="308" t="str">
        <f t="shared" si="128"/>
        <v/>
      </c>
      <c r="W375" s="280" t="str">
        <f t="shared" si="129"/>
        <v/>
      </c>
      <c r="X375" s="347" t="str">
        <f t="shared" si="146"/>
        <v/>
      </c>
      <c r="Y375" s="292"/>
      <c r="Z375" s="363" t="str">
        <f t="shared" si="130"/>
        <v/>
      </c>
      <c r="AA375" s="347" t="str">
        <f t="shared" si="131"/>
        <v/>
      </c>
      <c r="AC375" s="363" t="str">
        <f t="shared" si="132"/>
        <v/>
      </c>
      <c r="AD375" s="280" t="str">
        <f t="shared" si="133"/>
        <v/>
      </c>
      <c r="AE375" s="280" t="str">
        <f t="shared" si="134"/>
        <v/>
      </c>
      <c r="AF375" s="280" t="str">
        <f t="shared" si="135"/>
        <v/>
      </c>
      <c r="AG375" s="347" t="str">
        <f t="shared" si="136"/>
        <v/>
      </c>
      <c r="AH375" s="359"/>
      <c r="AI375" s="367" t="str">
        <f t="shared" si="137"/>
        <v/>
      </c>
      <c r="AJ375" s="368" t="str">
        <f t="shared" si="138"/>
        <v/>
      </c>
      <c r="AK375" s="361"/>
      <c r="AL375" s="363" t="str">
        <f t="shared" si="139"/>
        <v/>
      </c>
      <c r="AM375" s="280" t="str">
        <f t="shared" si="140"/>
        <v/>
      </c>
      <c r="AN375" s="347" t="str">
        <f t="shared" si="145"/>
        <v/>
      </c>
      <c r="AO375" s="359"/>
      <c r="AP375" s="363" t="str">
        <f t="shared" si="141"/>
        <v/>
      </c>
      <c r="AQ375" s="300" t="str">
        <f t="shared" si="142"/>
        <v/>
      </c>
      <c r="AR375" s="309"/>
    </row>
    <row r="376" spans="1:44" ht="12.75">
      <c r="A376" s="236"/>
      <c r="B376" s="278"/>
      <c r="C376" s="293"/>
      <c r="D376" s="293"/>
      <c r="E376" s="294"/>
      <c r="F376" s="294"/>
      <c r="G376" s="294"/>
      <c r="H376" s="295" t="str">
        <f t="shared" si="124"/>
        <v/>
      </c>
      <c r="I376" s="296" t="str">
        <f t="shared" si="125"/>
        <v/>
      </c>
      <c r="J376" s="297" t="str">
        <f t="shared" si="143"/>
        <v/>
      </c>
      <c r="K376" s="349"/>
      <c r="L376" s="322"/>
      <c r="M376" s="353" t="str">
        <f t="shared" si="126"/>
        <v/>
      </c>
      <c r="N376" s="298" t="str">
        <f t="shared" si="127"/>
        <v/>
      </c>
      <c r="O376" s="293"/>
      <c r="P376" s="279"/>
      <c r="Q376" s="279"/>
      <c r="R376" s="279"/>
      <c r="S376" s="299"/>
      <c r="T376" s="376" t="str">
        <f t="shared" si="144"/>
        <v/>
      </c>
      <c r="U376" s="372"/>
      <c r="V376" s="308" t="str">
        <f t="shared" si="128"/>
        <v/>
      </c>
      <c r="W376" s="280" t="str">
        <f t="shared" si="129"/>
        <v/>
      </c>
      <c r="X376" s="347" t="str">
        <f t="shared" si="146"/>
        <v/>
      </c>
      <c r="Y376" s="292"/>
      <c r="Z376" s="363" t="str">
        <f t="shared" si="130"/>
        <v/>
      </c>
      <c r="AA376" s="347" t="str">
        <f t="shared" si="131"/>
        <v/>
      </c>
      <c r="AC376" s="363" t="str">
        <f t="shared" si="132"/>
        <v/>
      </c>
      <c r="AD376" s="280" t="str">
        <f t="shared" si="133"/>
        <v/>
      </c>
      <c r="AE376" s="280" t="str">
        <f t="shared" si="134"/>
        <v/>
      </c>
      <c r="AF376" s="280" t="str">
        <f t="shared" si="135"/>
        <v/>
      </c>
      <c r="AG376" s="347" t="str">
        <f t="shared" si="136"/>
        <v/>
      </c>
      <c r="AH376" s="359"/>
      <c r="AI376" s="367" t="str">
        <f t="shared" si="137"/>
        <v/>
      </c>
      <c r="AJ376" s="368" t="str">
        <f t="shared" si="138"/>
        <v/>
      </c>
      <c r="AK376" s="361"/>
      <c r="AL376" s="363" t="str">
        <f t="shared" si="139"/>
        <v/>
      </c>
      <c r="AM376" s="280" t="str">
        <f t="shared" si="140"/>
        <v/>
      </c>
      <c r="AN376" s="347" t="str">
        <f t="shared" si="145"/>
        <v/>
      </c>
      <c r="AO376" s="359"/>
      <c r="AP376" s="363" t="str">
        <f t="shared" si="141"/>
        <v/>
      </c>
      <c r="AQ376" s="300" t="str">
        <f t="shared" si="142"/>
        <v/>
      </c>
      <c r="AR376" s="309"/>
    </row>
    <row r="377" spans="1:44" ht="12.75">
      <c r="A377" s="236"/>
      <c r="B377" s="278"/>
      <c r="C377" s="293"/>
      <c r="D377" s="293"/>
      <c r="E377" s="294"/>
      <c r="F377" s="294"/>
      <c r="G377" s="294"/>
      <c r="H377" s="295" t="str">
        <f t="shared" si="124"/>
        <v/>
      </c>
      <c r="I377" s="296" t="str">
        <f t="shared" si="125"/>
        <v/>
      </c>
      <c r="J377" s="297" t="str">
        <f t="shared" si="143"/>
        <v/>
      </c>
      <c r="K377" s="349"/>
      <c r="L377" s="322"/>
      <c r="M377" s="353" t="str">
        <f t="shared" si="126"/>
        <v/>
      </c>
      <c r="N377" s="298" t="str">
        <f t="shared" si="127"/>
        <v/>
      </c>
      <c r="O377" s="293"/>
      <c r="P377" s="279"/>
      <c r="Q377" s="279"/>
      <c r="R377" s="279"/>
      <c r="S377" s="299"/>
      <c r="T377" s="376" t="str">
        <f t="shared" si="144"/>
        <v/>
      </c>
      <c r="U377" s="372"/>
      <c r="V377" s="308" t="str">
        <f t="shared" si="128"/>
        <v/>
      </c>
      <c r="W377" s="280" t="str">
        <f t="shared" si="129"/>
        <v/>
      </c>
      <c r="X377" s="347" t="str">
        <f t="shared" si="146"/>
        <v/>
      </c>
      <c r="Y377" s="292"/>
      <c r="Z377" s="363" t="str">
        <f t="shared" si="130"/>
        <v/>
      </c>
      <c r="AA377" s="347" t="str">
        <f t="shared" si="131"/>
        <v/>
      </c>
      <c r="AC377" s="363" t="str">
        <f t="shared" si="132"/>
        <v/>
      </c>
      <c r="AD377" s="280" t="str">
        <f t="shared" si="133"/>
        <v/>
      </c>
      <c r="AE377" s="280" t="str">
        <f t="shared" si="134"/>
        <v/>
      </c>
      <c r="AF377" s="280" t="str">
        <f t="shared" si="135"/>
        <v/>
      </c>
      <c r="AG377" s="347" t="str">
        <f t="shared" si="136"/>
        <v/>
      </c>
      <c r="AH377" s="359"/>
      <c r="AI377" s="367" t="str">
        <f t="shared" si="137"/>
        <v/>
      </c>
      <c r="AJ377" s="368" t="str">
        <f t="shared" si="138"/>
        <v/>
      </c>
      <c r="AK377" s="361"/>
      <c r="AL377" s="363" t="str">
        <f t="shared" si="139"/>
        <v/>
      </c>
      <c r="AM377" s="280" t="str">
        <f t="shared" si="140"/>
        <v/>
      </c>
      <c r="AN377" s="347" t="str">
        <f t="shared" si="145"/>
        <v/>
      </c>
      <c r="AO377" s="359"/>
      <c r="AP377" s="363" t="str">
        <f t="shared" si="141"/>
        <v/>
      </c>
      <c r="AQ377" s="300" t="str">
        <f t="shared" si="142"/>
        <v/>
      </c>
      <c r="AR377" s="309"/>
    </row>
    <row r="378" spans="1:44" ht="12.75">
      <c r="A378" s="236"/>
      <c r="B378" s="278"/>
      <c r="C378" s="293"/>
      <c r="D378" s="293"/>
      <c r="E378" s="294"/>
      <c r="F378" s="294"/>
      <c r="G378" s="294"/>
      <c r="H378" s="295" t="str">
        <f t="shared" si="124"/>
        <v/>
      </c>
      <c r="I378" s="296" t="str">
        <f t="shared" si="125"/>
        <v/>
      </c>
      <c r="J378" s="297" t="str">
        <f t="shared" si="143"/>
        <v/>
      </c>
      <c r="K378" s="349"/>
      <c r="L378" s="322"/>
      <c r="M378" s="353" t="str">
        <f t="shared" si="126"/>
        <v/>
      </c>
      <c r="N378" s="298" t="str">
        <f t="shared" si="127"/>
        <v/>
      </c>
      <c r="O378" s="293"/>
      <c r="P378" s="279"/>
      <c r="Q378" s="279"/>
      <c r="R378" s="279"/>
      <c r="S378" s="299"/>
      <c r="T378" s="376" t="str">
        <f t="shared" si="144"/>
        <v/>
      </c>
      <c r="U378" s="372"/>
      <c r="V378" s="308" t="str">
        <f t="shared" si="128"/>
        <v/>
      </c>
      <c r="W378" s="280" t="str">
        <f t="shared" si="129"/>
        <v/>
      </c>
      <c r="X378" s="347" t="str">
        <f t="shared" si="146"/>
        <v/>
      </c>
      <c r="Y378" s="292"/>
      <c r="Z378" s="363" t="str">
        <f t="shared" si="130"/>
        <v/>
      </c>
      <c r="AA378" s="347" t="str">
        <f t="shared" si="131"/>
        <v/>
      </c>
      <c r="AC378" s="363" t="str">
        <f t="shared" si="132"/>
        <v/>
      </c>
      <c r="AD378" s="280" t="str">
        <f t="shared" si="133"/>
        <v/>
      </c>
      <c r="AE378" s="280" t="str">
        <f t="shared" si="134"/>
        <v/>
      </c>
      <c r="AF378" s="280" t="str">
        <f t="shared" si="135"/>
        <v/>
      </c>
      <c r="AG378" s="347" t="str">
        <f t="shared" si="136"/>
        <v/>
      </c>
      <c r="AH378" s="359"/>
      <c r="AI378" s="367" t="str">
        <f t="shared" si="137"/>
        <v/>
      </c>
      <c r="AJ378" s="368" t="str">
        <f t="shared" si="138"/>
        <v/>
      </c>
      <c r="AK378" s="361"/>
      <c r="AL378" s="363" t="str">
        <f t="shared" si="139"/>
        <v/>
      </c>
      <c r="AM378" s="280" t="str">
        <f t="shared" si="140"/>
        <v/>
      </c>
      <c r="AN378" s="347" t="str">
        <f t="shared" si="145"/>
        <v/>
      </c>
      <c r="AO378" s="359"/>
      <c r="AP378" s="363" t="str">
        <f t="shared" si="141"/>
        <v/>
      </c>
      <c r="AQ378" s="300" t="str">
        <f t="shared" si="142"/>
        <v/>
      </c>
      <c r="AR378" s="309"/>
    </row>
    <row r="379" spans="1:44" ht="12.75">
      <c r="A379" s="236"/>
      <c r="B379" s="278"/>
      <c r="C379" s="293"/>
      <c r="D379" s="293"/>
      <c r="E379" s="294"/>
      <c r="F379" s="294"/>
      <c r="G379" s="294"/>
      <c r="H379" s="295" t="str">
        <f t="shared" si="124"/>
        <v/>
      </c>
      <c r="I379" s="296" t="str">
        <f t="shared" si="125"/>
        <v/>
      </c>
      <c r="J379" s="297" t="str">
        <f t="shared" si="143"/>
        <v/>
      </c>
      <c r="K379" s="349"/>
      <c r="L379" s="322"/>
      <c r="M379" s="353" t="str">
        <f t="shared" si="126"/>
        <v/>
      </c>
      <c r="N379" s="298" t="str">
        <f t="shared" si="127"/>
        <v/>
      </c>
      <c r="O379" s="293"/>
      <c r="P379" s="279"/>
      <c r="Q379" s="279"/>
      <c r="R379" s="279"/>
      <c r="S379" s="299"/>
      <c r="T379" s="376" t="str">
        <f t="shared" si="144"/>
        <v/>
      </c>
      <c r="U379" s="372"/>
      <c r="V379" s="308" t="str">
        <f t="shared" si="128"/>
        <v/>
      </c>
      <c r="W379" s="280" t="str">
        <f t="shared" si="129"/>
        <v/>
      </c>
      <c r="X379" s="347" t="str">
        <f t="shared" si="146"/>
        <v/>
      </c>
      <c r="Y379" s="292"/>
      <c r="Z379" s="363" t="str">
        <f t="shared" si="130"/>
        <v/>
      </c>
      <c r="AA379" s="347" t="str">
        <f t="shared" si="131"/>
        <v/>
      </c>
      <c r="AC379" s="363" t="str">
        <f t="shared" si="132"/>
        <v/>
      </c>
      <c r="AD379" s="280" t="str">
        <f t="shared" si="133"/>
        <v/>
      </c>
      <c r="AE379" s="280" t="str">
        <f t="shared" si="134"/>
        <v/>
      </c>
      <c r="AF379" s="280" t="str">
        <f t="shared" si="135"/>
        <v/>
      </c>
      <c r="AG379" s="347" t="str">
        <f t="shared" si="136"/>
        <v/>
      </c>
      <c r="AH379" s="359"/>
      <c r="AI379" s="367" t="str">
        <f t="shared" si="137"/>
        <v/>
      </c>
      <c r="AJ379" s="368" t="str">
        <f t="shared" si="138"/>
        <v/>
      </c>
      <c r="AK379" s="361"/>
      <c r="AL379" s="363" t="str">
        <f t="shared" si="139"/>
        <v/>
      </c>
      <c r="AM379" s="280" t="str">
        <f t="shared" si="140"/>
        <v/>
      </c>
      <c r="AN379" s="347" t="str">
        <f t="shared" si="145"/>
        <v/>
      </c>
      <c r="AO379" s="359"/>
      <c r="AP379" s="363" t="str">
        <f t="shared" si="141"/>
        <v/>
      </c>
      <c r="AQ379" s="300" t="str">
        <f t="shared" si="142"/>
        <v/>
      </c>
      <c r="AR379" s="309"/>
    </row>
    <row r="380" spans="1:44" ht="12.75">
      <c r="A380" s="236"/>
      <c r="B380" s="278"/>
      <c r="C380" s="293"/>
      <c r="D380" s="293"/>
      <c r="E380" s="294"/>
      <c r="F380" s="294"/>
      <c r="G380" s="294"/>
      <c r="H380" s="295" t="str">
        <f t="shared" si="124"/>
        <v/>
      </c>
      <c r="I380" s="296" t="str">
        <f t="shared" si="125"/>
        <v/>
      </c>
      <c r="J380" s="297" t="str">
        <f t="shared" si="143"/>
        <v/>
      </c>
      <c r="K380" s="349"/>
      <c r="L380" s="322"/>
      <c r="M380" s="353" t="str">
        <f t="shared" si="126"/>
        <v/>
      </c>
      <c r="N380" s="298" t="str">
        <f t="shared" si="127"/>
        <v/>
      </c>
      <c r="O380" s="293"/>
      <c r="P380" s="279"/>
      <c r="Q380" s="279"/>
      <c r="R380" s="279"/>
      <c r="S380" s="299"/>
      <c r="T380" s="376" t="str">
        <f t="shared" si="144"/>
        <v/>
      </c>
      <c r="U380" s="372"/>
      <c r="V380" s="308" t="str">
        <f t="shared" si="128"/>
        <v/>
      </c>
      <c r="W380" s="280" t="str">
        <f t="shared" si="129"/>
        <v/>
      </c>
      <c r="X380" s="347" t="str">
        <f t="shared" si="146"/>
        <v/>
      </c>
      <c r="Y380" s="292"/>
      <c r="Z380" s="363" t="str">
        <f t="shared" si="130"/>
        <v/>
      </c>
      <c r="AA380" s="347" t="str">
        <f t="shared" si="131"/>
        <v/>
      </c>
      <c r="AC380" s="363" t="str">
        <f t="shared" si="132"/>
        <v/>
      </c>
      <c r="AD380" s="280" t="str">
        <f t="shared" si="133"/>
        <v/>
      </c>
      <c r="AE380" s="280" t="str">
        <f t="shared" si="134"/>
        <v/>
      </c>
      <c r="AF380" s="280" t="str">
        <f t="shared" si="135"/>
        <v/>
      </c>
      <c r="AG380" s="347" t="str">
        <f t="shared" si="136"/>
        <v/>
      </c>
      <c r="AH380" s="359"/>
      <c r="AI380" s="367" t="str">
        <f t="shared" si="137"/>
        <v/>
      </c>
      <c r="AJ380" s="368" t="str">
        <f t="shared" si="138"/>
        <v/>
      </c>
      <c r="AK380" s="361"/>
      <c r="AL380" s="363" t="str">
        <f t="shared" si="139"/>
        <v/>
      </c>
      <c r="AM380" s="280" t="str">
        <f t="shared" si="140"/>
        <v/>
      </c>
      <c r="AN380" s="347" t="str">
        <f t="shared" si="145"/>
        <v/>
      </c>
      <c r="AO380" s="359"/>
      <c r="AP380" s="363" t="str">
        <f t="shared" si="141"/>
        <v/>
      </c>
      <c r="AQ380" s="300" t="str">
        <f t="shared" si="142"/>
        <v/>
      </c>
      <c r="AR380" s="309"/>
    </row>
    <row r="381" spans="1:44" ht="12.75">
      <c r="A381" s="236"/>
      <c r="B381" s="278"/>
      <c r="C381" s="293"/>
      <c r="D381" s="293"/>
      <c r="E381" s="294"/>
      <c r="F381" s="294"/>
      <c r="G381" s="294"/>
      <c r="H381" s="295" t="str">
        <f t="shared" si="124"/>
        <v/>
      </c>
      <c r="I381" s="296" t="str">
        <f t="shared" si="125"/>
        <v/>
      </c>
      <c r="J381" s="297" t="str">
        <f t="shared" si="143"/>
        <v/>
      </c>
      <c r="K381" s="349"/>
      <c r="L381" s="322"/>
      <c r="M381" s="353" t="str">
        <f t="shared" si="126"/>
        <v/>
      </c>
      <c r="N381" s="298" t="str">
        <f t="shared" si="127"/>
        <v/>
      </c>
      <c r="O381" s="293"/>
      <c r="P381" s="279"/>
      <c r="Q381" s="279"/>
      <c r="R381" s="279"/>
      <c r="S381" s="299"/>
      <c r="T381" s="376" t="str">
        <f t="shared" si="144"/>
        <v/>
      </c>
      <c r="U381" s="372"/>
      <c r="V381" s="308" t="str">
        <f t="shared" si="128"/>
        <v/>
      </c>
      <c r="W381" s="280" t="str">
        <f t="shared" si="129"/>
        <v/>
      </c>
      <c r="X381" s="347" t="str">
        <f t="shared" si="146"/>
        <v/>
      </c>
      <c r="Y381" s="292"/>
      <c r="Z381" s="363" t="str">
        <f t="shared" si="130"/>
        <v/>
      </c>
      <c r="AA381" s="347" t="str">
        <f t="shared" si="131"/>
        <v/>
      </c>
      <c r="AC381" s="363" t="str">
        <f t="shared" si="132"/>
        <v/>
      </c>
      <c r="AD381" s="280" t="str">
        <f t="shared" si="133"/>
        <v/>
      </c>
      <c r="AE381" s="280" t="str">
        <f t="shared" si="134"/>
        <v/>
      </c>
      <c r="AF381" s="280" t="str">
        <f t="shared" si="135"/>
        <v/>
      </c>
      <c r="AG381" s="347" t="str">
        <f t="shared" si="136"/>
        <v/>
      </c>
      <c r="AH381" s="359"/>
      <c r="AI381" s="367" t="str">
        <f t="shared" si="137"/>
        <v/>
      </c>
      <c r="AJ381" s="368" t="str">
        <f t="shared" si="138"/>
        <v/>
      </c>
      <c r="AK381" s="361"/>
      <c r="AL381" s="363" t="str">
        <f t="shared" si="139"/>
        <v/>
      </c>
      <c r="AM381" s="280" t="str">
        <f t="shared" si="140"/>
        <v/>
      </c>
      <c r="AN381" s="347" t="str">
        <f t="shared" si="145"/>
        <v/>
      </c>
      <c r="AO381" s="359"/>
      <c r="AP381" s="363" t="str">
        <f t="shared" si="141"/>
        <v/>
      </c>
      <c r="AQ381" s="300" t="str">
        <f t="shared" si="142"/>
        <v/>
      </c>
      <c r="AR381" s="309"/>
    </row>
    <row r="382" spans="1:44" ht="12.75">
      <c r="A382" s="236"/>
      <c r="B382" s="278"/>
      <c r="C382" s="293"/>
      <c r="D382" s="293"/>
      <c r="E382" s="294"/>
      <c r="F382" s="294"/>
      <c r="G382" s="294"/>
      <c r="H382" s="295" t="str">
        <f t="shared" si="124"/>
        <v/>
      </c>
      <c r="I382" s="296" t="str">
        <f t="shared" si="125"/>
        <v/>
      </c>
      <c r="J382" s="297" t="str">
        <f t="shared" si="143"/>
        <v/>
      </c>
      <c r="K382" s="349"/>
      <c r="L382" s="322"/>
      <c r="M382" s="353" t="str">
        <f t="shared" si="126"/>
        <v/>
      </c>
      <c r="N382" s="298" t="str">
        <f t="shared" si="127"/>
        <v/>
      </c>
      <c r="O382" s="293"/>
      <c r="P382" s="279"/>
      <c r="Q382" s="279"/>
      <c r="R382" s="279"/>
      <c r="S382" s="299"/>
      <c r="T382" s="376" t="str">
        <f t="shared" si="144"/>
        <v/>
      </c>
      <c r="U382" s="372"/>
      <c r="V382" s="308" t="str">
        <f t="shared" si="128"/>
        <v/>
      </c>
      <c r="W382" s="280" t="str">
        <f t="shared" si="129"/>
        <v/>
      </c>
      <c r="X382" s="347" t="str">
        <f t="shared" si="146"/>
        <v/>
      </c>
      <c r="Y382" s="292"/>
      <c r="Z382" s="363" t="str">
        <f t="shared" si="130"/>
        <v/>
      </c>
      <c r="AA382" s="347" t="str">
        <f t="shared" si="131"/>
        <v/>
      </c>
      <c r="AC382" s="363" t="str">
        <f t="shared" si="132"/>
        <v/>
      </c>
      <c r="AD382" s="280" t="str">
        <f t="shared" si="133"/>
        <v/>
      </c>
      <c r="AE382" s="280" t="str">
        <f t="shared" si="134"/>
        <v/>
      </c>
      <c r="AF382" s="280" t="str">
        <f t="shared" si="135"/>
        <v/>
      </c>
      <c r="AG382" s="347" t="str">
        <f t="shared" si="136"/>
        <v/>
      </c>
      <c r="AH382" s="359"/>
      <c r="AI382" s="367" t="str">
        <f t="shared" si="137"/>
        <v/>
      </c>
      <c r="AJ382" s="368" t="str">
        <f t="shared" si="138"/>
        <v/>
      </c>
      <c r="AK382" s="361"/>
      <c r="AL382" s="363" t="str">
        <f t="shared" si="139"/>
        <v/>
      </c>
      <c r="AM382" s="280" t="str">
        <f t="shared" si="140"/>
        <v/>
      </c>
      <c r="AN382" s="347" t="str">
        <f t="shared" si="145"/>
        <v/>
      </c>
      <c r="AO382" s="359"/>
      <c r="AP382" s="363" t="str">
        <f t="shared" si="141"/>
        <v/>
      </c>
      <c r="AQ382" s="300" t="str">
        <f t="shared" si="142"/>
        <v/>
      </c>
      <c r="AR382" s="309"/>
    </row>
    <row r="383" spans="1:44" ht="12.75">
      <c r="A383" s="236"/>
      <c r="B383" s="278"/>
      <c r="C383" s="293"/>
      <c r="D383" s="293"/>
      <c r="E383" s="294"/>
      <c r="F383" s="294"/>
      <c r="G383" s="294"/>
      <c r="H383" s="295" t="str">
        <f t="shared" si="124"/>
        <v/>
      </c>
      <c r="I383" s="296" t="str">
        <f t="shared" si="125"/>
        <v/>
      </c>
      <c r="J383" s="297" t="str">
        <f t="shared" si="143"/>
        <v/>
      </c>
      <c r="K383" s="349"/>
      <c r="L383" s="322"/>
      <c r="M383" s="353" t="str">
        <f t="shared" si="126"/>
        <v/>
      </c>
      <c r="N383" s="298" t="str">
        <f t="shared" si="127"/>
        <v/>
      </c>
      <c r="O383" s="293"/>
      <c r="P383" s="279"/>
      <c r="Q383" s="279"/>
      <c r="R383" s="279"/>
      <c r="S383" s="299"/>
      <c r="T383" s="376" t="str">
        <f t="shared" si="144"/>
        <v/>
      </c>
      <c r="U383" s="372"/>
      <c r="V383" s="308" t="str">
        <f t="shared" si="128"/>
        <v/>
      </c>
      <c r="W383" s="280" t="str">
        <f t="shared" si="129"/>
        <v/>
      </c>
      <c r="X383" s="347" t="str">
        <f t="shared" si="146"/>
        <v/>
      </c>
      <c r="Y383" s="292"/>
      <c r="Z383" s="363" t="str">
        <f t="shared" si="130"/>
        <v/>
      </c>
      <c r="AA383" s="347" t="str">
        <f t="shared" si="131"/>
        <v/>
      </c>
      <c r="AC383" s="363" t="str">
        <f t="shared" si="132"/>
        <v/>
      </c>
      <c r="AD383" s="280" t="str">
        <f t="shared" si="133"/>
        <v/>
      </c>
      <c r="AE383" s="280" t="str">
        <f t="shared" si="134"/>
        <v/>
      </c>
      <c r="AF383" s="280" t="str">
        <f t="shared" si="135"/>
        <v/>
      </c>
      <c r="AG383" s="347" t="str">
        <f t="shared" si="136"/>
        <v/>
      </c>
      <c r="AH383" s="359"/>
      <c r="AI383" s="367" t="str">
        <f t="shared" si="137"/>
        <v/>
      </c>
      <c r="AJ383" s="368" t="str">
        <f t="shared" si="138"/>
        <v/>
      </c>
      <c r="AK383" s="361"/>
      <c r="AL383" s="363" t="str">
        <f t="shared" si="139"/>
        <v/>
      </c>
      <c r="AM383" s="280" t="str">
        <f t="shared" si="140"/>
        <v/>
      </c>
      <c r="AN383" s="347" t="str">
        <f t="shared" si="145"/>
        <v/>
      </c>
      <c r="AO383" s="359"/>
      <c r="AP383" s="363" t="str">
        <f t="shared" si="141"/>
        <v/>
      </c>
      <c r="AQ383" s="300" t="str">
        <f t="shared" si="142"/>
        <v/>
      </c>
      <c r="AR383" s="309"/>
    </row>
    <row r="384" spans="1:44" ht="12.75">
      <c r="A384" s="236"/>
      <c r="B384" s="278"/>
      <c r="C384" s="293"/>
      <c r="D384" s="293"/>
      <c r="E384" s="294"/>
      <c r="F384" s="294"/>
      <c r="G384" s="294"/>
      <c r="H384" s="295" t="str">
        <f t="shared" si="124"/>
        <v/>
      </c>
      <c r="I384" s="296" t="str">
        <f t="shared" si="125"/>
        <v/>
      </c>
      <c r="J384" s="297" t="str">
        <f t="shared" si="143"/>
        <v/>
      </c>
      <c r="K384" s="349"/>
      <c r="L384" s="322"/>
      <c r="M384" s="353" t="str">
        <f t="shared" si="126"/>
        <v/>
      </c>
      <c r="N384" s="298" t="str">
        <f t="shared" si="127"/>
        <v/>
      </c>
      <c r="O384" s="293"/>
      <c r="P384" s="279"/>
      <c r="Q384" s="279"/>
      <c r="R384" s="279"/>
      <c r="S384" s="299"/>
      <c r="T384" s="376" t="str">
        <f t="shared" si="144"/>
        <v/>
      </c>
      <c r="U384" s="372"/>
      <c r="V384" s="308" t="str">
        <f t="shared" si="128"/>
        <v/>
      </c>
      <c r="W384" s="280" t="str">
        <f t="shared" si="129"/>
        <v/>
      </c>
      <c r="X384" s="347" t="str">
        <f t="shared" si="146"/>
        <v/>
      </c>
      <c r="Y384" s="292"/>
      <c r="Z384" s="363" t="str">
        <f t="shared" si="130"/>
        <v/>
      </c>
      <c r="AA384" s="347" t="str">
        <f t="shared" si="131"/>
        <v/>
      </c>
      <c r="AC384" s="363" t="str">
        <f t="shared" si="132"/>
        <v/>
      </c>
      <c r="AD384" s="280" t="str">
        <f t="shared" si="133"/>
        <v/>
      </c>
      <c r="AE384" s="280" t="str">
        <f t="shared" si="134"/>
        <v/>
      </c>
      <c r="AF384" s="280" t="str">
        <f t="shared" si="135"/>
        <v/>
      </c>
      <c r="AG384" s="347" t="str">
        <f t="shared" si="136"/>
        <v/>
      </c>
      <c r="AH384" s="359"/>
      <c r="AI384" s="367" t="str">
        <f t="shared" si="137"/>
        <v/>
      </c>
      <c r="AJ384" s="368" t="str">
        <f t="shared" si="138"/>
        <v/>
      </c>
      <c r="AK384" s="361"/>
      <c r="AL384" s="363" t="str">
        <f t="shared" si="139"/>
        <v/>
      </c>
      <c r="AM384" s="280" t="str">
        <f t="shared" si="140"/>
        <v/>
      </c>
      <c r="AN384" s="347" t="str">
        <f t="shared" si="145"/>
        <v/>
      </c>
      <c r="AO384" s="359"/>
      <c r="AP384" s="363" t="str">
        <f t="shared" si="141"/>
        <v/>
      </c>
      <c r="AQ384" s="300" t="str">
        <f t="shared" si="142"/>
        <v/>
      </c>
      <c r="AR384" s="309"/>
    </row>
    <row r="385" spans="1:44" ht="12.75">
      <c r="A385" s="236"/>
      <c r="B385" s="278"/>
      <c r="C385" s="293"/>
      <c r="D385" s="293"/>
      <c r="E385" s="294"/>
      <c r="F385" s="294"/>
      <c r="G385" s="294"/>
      <c r="H385" s="295" t="str">
        <f t="shared" si="124"/>
        <v/>
      </c>
      <c r="I385" s="296" t="str">
        <f t="shared" si="125"/>
        <v/>
      </c>
      <c r="J385" s="297" t="str">
        <f t="shared" si="143"/>
        <v/>
      </c>
      <c r="K385" s="349"/>
      <c r="L385" s="322"/>
      <c r="M385" s="353" t="str">
        <f t="shared" si="126"/>
        <v/>
      </c>
      <c r="N385" s="298" t="str">
        <f t="shared" si="127"/>
        <v/>
      </c>
      <c r="O385" s="293"/>
      <c r="P385" s="279"/>
      <c r="Q385" s="279"/>
      <c r="R385" s="279"/>
      <c r="S385" s="299"/>
      <c r="T385" s="376" t="str">
        <f t="shared" si="144"/>
        <v/>
      </c>
      <c r="U385" s="372"/>
      <c r="V385" s="308" t="str">
        <f t="shared" si="128"/>
        <v/>
      </c>
      <c r="W385" s="280" t="str">
        <f t="shared" si="129"/>
        <v/>
      </c>
      <c r="X385" s="347" t="str">
        <f t="shared" si="146"/>
        <v/>
      </c>
      <c r="Y385" s="292"/>
      <c r="Z385" s="363" t="str">
        <f t="shared" si="130"/>
        <v/>
      </c>
      <c r="AA385" s="347" t="str">
        <f t="shared" si="131"/>
        <v/>
      </c>
      <c r="AC385" s="363" t="str">
        <f t="shared" si="132"/>
        <v/>
      </c>
      <c r="AD385" s="280" t="str">
        <f t="shared" si="133"/>
        <v/>
      </c>
      <c r="AE385" s="280" t="str">
        <f t="shared" si="134"/>
        <v/>
      </c>
      <c r="AF385" s="280" t="str">
        <f t="shared" si="135"/>
        <v/>
      </c>
      <c r="AG385" s="347" t="str">
        <f t="shared" si="136"/>
        <v/>
      </c>
      <c r="AH385" s="359"/>
      <c r="AI385" s="367" t="str">
        <f t="shared" si="137"/>
        <v/>
      </c>
      <c r="AJ385" s="368" t="str">
        <f t="shared" si="138"/>
        <v/>
      </c>
      <c r="AK385" s="361"/>
      <c r="AL385" s="363" t="str">
        <f t="shared" si="139"/>
        <v/>
      </c>
      <c r="AM385" s="280" t="str">
        <f t="shared" si="140"/>
        <v/>
      </c>
      <c r="AN385" s="347" t="str">
        <f t="shared" si="145"/>
        <v/>
      </c>
      <c r="AO385" s="359"/>
      <c r="AP385" s="363" t="str">
        <f t="shared" si="141"/>
        <v/>
      </c>
      <c r="AQ385" s="300" t="str">
        <f t="shared" si="142"/>
        <v/>
      </c>
      <c r="AR385" s="309"/>
    </row>
    <row r="386" spans="1:44" ht="12.75">
      <c r="A386" s="236"/>
      <c r="B386" s="278"/>
      <c r="C386" s="293"/>
      <c r="D386" s="293"/>
      <c r="E386" s="294"/>
      <c r="F386" s="294"/>
      <c r="G386" s="294"/>
      <c r="H386" s="295" t="str">
        <f t="shared" si="124"/>
        <v/>
      </c>
      <c r="I386" s="296" t="str">
        <f t="shared" si="125"/>
        <v/>
      </c>
      <c r="J386" s="297" t="str">
        <f t="shared" si="143"/>
        <v/>
      </c>
      <c r="K386" s="349"/>
      <c r="L386" s="322"/>
      <c r="M386" s="353" t="str">
        <f t="shared" si="126"/>
        <v/>
      </c>
      <c r="N386" s="298" t="str">
        <f t="shared" si="127"/>
        <v/>
      </c>
      <c r="O386" s="293"/>
      <c r="P386" s="279"/>
      <c r="Q386" s="279"/>
      <c r="R386" s="279"/>
      <c r="S386" s="299"/>
      <c r="T386" s="376" t="str">
        <f t="shared" si="144"/>
        <v/>
      </c>
      <c r="U386" s="372"/>
      <c r="V386" s="308" t="str">
        <f t="shared" si="128"/>
        <v/>
      </c>
      <c r="W386" s="280" t="str">
        <f t="shared" si="129"/>
        <v/>
      </c>
      <c r="X386" s="347" t="str">
        <f t="shared" si="146"/>
        <v/>
      </c>
      <c r="Y386" s="292"/>
      <c r="Z386" s="363" t="str">
        <f t="shared" si="130"/>
        <v/>
      </c>
      <c r="AA386" s="347" t="str">
        <f t="shared" si="131"/>
        <v/>
      </c>
      <c r="AC386" s="363" t="str">
        <f t="shared" si="132"/>
        <v/>
      </c>
      <c r="AD386" s="280" t="str">
        <f t="shared" si="133"/>
        <v/>
      </c>
      <c r="AE386" s="280" t="str">
        <f t="shared" si="134"/>
        <v/>
      </c>
      <c r="AF386" s="280" t="str">
        <f t="shared" si="135"/>
        <v/>
      </c>
      <c r="AG386" s="347" t="str">
        <f t="shared" si="136"/>
        <v/>
      </c>
      <c r="AH386" s="359"/>
      <c r="AI386" s="367" t="str">
        <f t="shared" si="137"/>
        <v/>
      </c>
      <c r="AJ386" s="368" t="str">
        <f t="shared" si="138"/>
        <v/>
      </c>
      <c r="AK386" s="361"/>
      <c r="AL386" s="363" t="str">
        <f t="shared" si="139"/>
        <v/>
      </c>
      <c r="AM386" s="280" t="str">
        <f t="shared" si="140"/>
        <v/>
      </c>
      <c r="AN386" s="347" t="str">
        <f t="shared" si="145"/>
        <v/>
      </c>
      <c r="AO386" s="359"/>
      <c r="AP386" s="363" t="str">
        <f t="shared" si="141"/>
        <v/>
      </c>
      <c r="AQ386" s="300" t="str">
        <f t="shared" si="142"/>
        <v/>
      </c>
      <c r="AR386" s="309"/>
    </row>
    <row r="387" spans="1:44" ht="12.75">
      <c r="A387" s="236"/>
      <c r="B387" s="278"/>
      <c r="C387" s="293"/>
      <c r="D387" s="293"/>
      <c r="E387" s="294"/>
      <c r="F387" s="294"/>
      <c r="G387" s="294"/>
      <c r="H387" s="295" t="str">
        <f t="shared" si="124"/>
        <v/>
      </c>
      <c r="I387" s="296" t="str">
        <f t="shared" si="125"/>
        <v/>
      </c>
      <c r="J387" s="297" t="str">
        <f t="shared" si="143"/>
        <v/>
      </c>
      <c r="K387" s="349"/>
      <c r="L387" s="322"/>
      <c r="M387" s="353" t="str">
        <f t="shared" si="126"/>
        <v/>
      </c>
      <c r="N387" s="298" t="str">
        <f t="shared" si="127"/>
        <v/>
      </c>
      <c r="O387" s="293"/>
      <c r="P387" s="279"/>
      <c r="Q387" s="279"/>
      <c r="R387" s="279"/>
      <c r="S387" s="299"/>
      <c r="T387" s="376" t="str">
        <f t="shared" si="144"/>
        <v/>
      </c>
      <c r="U387" s="372"/>
      <c r="V387" s="308" t="str">
        <f t="shared" si="128"/>
        <v/>
      </c>
      <c r="W387" s="280" t="str">
        <f t="shared" si="129"/>
        <v/>
      </c>
      <c r="X387" s="347" t="str">
        <f t="shared" si="146"/>
        <v/>
      </c>
      <c r="Y387" s="292"/>
      <c r="Z387" s="363" t="str">
        <f t="shared" si="130"/>
        <v/>
      </c>
      <c r="AA387" s="347" t="str">
        <f t="shared" si="131"/>
        <v/>
      </c>
      <c r="AC387" s="363" t="str">
        <f t="shared" si="132"/>
        <v/>
      </c>
      <c r="AD387" s="280" t="str">
        <f t="shared" si="133"/>
        <v/>
      </c>
      <c r="AE387" s="280" t="str">
        <f t="shared" si="134"/>
        <v/>
      </c>
      <c r="AF387" s="280" t="str">
        <f t="shared" si="135"/>
        <v/>
      </c>
      <c r="AG387" s="347" t="str">
        <f t="shared" si="136"/>
        <v/>
      </c>
      <c r="AH387" s="359"/>
      <c r="AI387" s="367" t="str">
        <f t="shared" si="137"/>
        <v/>
      </c>
      <c r="AJ387" s="368" t="str">
        <f t="shared" si="138"/>
        <v/>
      </c>
      <c r="AK387" s="361"/>
      <c r="AL387" s="363" t="str">
        <f t="shared" si="139"/>
        <v/>
      </c>
      <c r="AM387" s="280" t="str">
        <f t="shared" si="140"/>
        <v/>
      </c>
      <c r="AN387" s="347" t="str">
        <f t="shared" si="145"/>
        <v/>
      </c>
      <c r="AO387" s="359"/>
      <c r="AP387" s="363" t="str">
        <f t="shared" si="141"/>
        <v/>
      </c>
      <c r="AQ387" s="300" t="str">
        <f t="shared" si="142"/>
        <v/>
      </c>
      <c r="AR387" s="309"/>
    </row>
    <row r="388" spans="1:44" ht="12.75">
      <c r="A388" s="236"/>
      <c r="B388" s="278"/>
      <c r="C388" s="293"/>
      <c r="D388" s="293"/>
      <c r="E388" s="294"/>
      <c r="F388" s="294"/>
      <c r="G388" s="294"/>
      <c r="H388" s="295" t="str">
        <f t="shared" si="124"/>
        <v/>
      </c>
      <c r="I388" s="296" t="str">
        <f t="shared" si="125"/>
        <v/>
      </c>
      <c r="J388" s="297" t="str">
        <f t="shared" si="143"/>
        <v/>
      </c>
      <c r="K388" s="349"/>
      <c r="L388" s="322"/>
      <c r="M388" s="353" t="str">
        <f t="shared" si="126"/>
        <v/>
      </c>
      <c r="N388" s="298" t="str">
        <f t="shared" si="127"/>
        <v/>
      </c>
      <c r="O388" s="293"/>
      <c r="P388" s="279"/>
      <c r="Q388" s="279"/>
      <c r="R388" s="279"/>
      <c r="S388" s="299"/>
      <c r="T388" s="376" t="str">
        <f t="shared" si="144"/>
        <v/>
      </c>
      <c r="U388" s="372"/>
      <c r="V388" s="308" t="str">
        <f t="shared" si="128"/>
        <v/>
      </c>
      <c r="W388" s="280" t="str">
        <f t="shared" si="129"/>
        <v/>
      </c>
      <c r="X388" s="347" t="str">
        <f t="shared" si="146"/>
        <v/>
      </c>
      <c r="Y388" s="292"/>
      <c r="Z388" s="363" t="str">
        <f t="shared" si="130"/>
        <v/>
      </c>
      <c r="AA388" s="347" t="str">
        <f t="shared" si="131"/>
        <v/>
      </c>
      <c r="AC388" s="363" t="str">
        <f t="shared" si="132"/>
        <v/>
      </c>
      <c r="AD388" s="280" t="str">
        <f t="shared" si="133"/>
        <v/>
      </c>
      <c r="AE388" s="280" t="str">
        <f t="shared" si="134"/>
        <v/>
      </c>
      <c r="AF388" s="280" t="str">
        <f t="shared" si="135"/>
        <v/>
      </c>
      <c r="AG388" s="347" t="str">
        <f t="shared" si="136"/>
        <v/>
      </c>
      <c r="AH388" s="359"/>
      <c r="AI388" s="367" t="str">
        <f t="shared" si="137"/>
        <v/>
      </c>
      <c r="AJ388" s="368" t="str">
        <f t="shared" si="138"/>
        <v/>
      </c>
      <c r="AK388" s="361"/>
      <c r="AL388" s="363" t="str">
        <f t="shared" si="139"/>
        <v/>
      </c>
      <c r="AM388" s="280" t="str">
        <f t="shared" si="140"/>
        <v/>
      </c>
      <c r="AN388" s="347" t="str">
        <f t="shared" si="145"/>
        <v/>
      </c>
      <c r="AO388" s="359"/>
      <c r="AP388" s="363" t="str">
        <f t="shared" si="141"/>
        <v/>
      </c>
      <c r="AQ388" s="300" t="str">
        <f t="shared" si="142"/>
        <v/>
      </c>
      <c r="AR388" s="309"/>
    </row>
    <row r="389" spans="1:44" ht="12.75">
      <c r="A389" s="236"/>
      <c r="B389" s="278"/>
      <c r="C389" s="293"/>
      <c r="D389" s="293"/>
      <c r="E389" s="294"/>
      <c r="F389" s="294"/>
      <c r="G389" s="294"/>
      <c r="H389" s="295" t="str">
        <f t="shared" si="124"/>
        <v/>
      </c>
      <c r="I389" s="296" t="str">
        <f t="shared" si="125"/>
        <v/>
      </c>
      <c r="J389" s="297" t="str">
        <f t="shared" si="143"/>
        <v/>
      </c>
      <c r="K389" s="349"/>
      <c r="L389" s="322"/>
      <c r="M389" s="353" t="str">
        <f t="shared" si="126"/>
        <v/>
      </c>
      <c r="N389" s="298" t="str">
        <f t="shared" si="127"/>
        <v/>
      </c>
      <c r="O389" s="293"/>
      <c r="P389" s="279"/>
      <c r="Q389" s="279"/>
      <c r="R389" s="279"/>
      <c r="S389" s="299"/>
      <c r="T389" s="376" t="str">
        <f t="shared" si="144"/>
        <v/>
      </c>
      <c r="U389" s="372"/>
      <c r="V389" s="308" t="str">
        <f t="shared" si="128"/>
        <v/>
      </c>
      <c r="W389" s="280" t="str">
        <f t="shared" si="129"/>
        <v/>
      </c>
      <c r="X389" s="347" t="str">
        <f t="shared" si="146"/>
        <v/>
      </c>
      <c r="Y389" s="292"/>
      <c r="Z389" s="363" t="str">
        <f t="shared" si="130"/>
        <v/>
      </c>
      <c r="AA389" s="347" t="str">
        <f t="shared" si="131"/>
        <v/>
      </c>
      <c r="AC389" s="363" t="str">
        <f t="shared" si="132"/>
        <v/>
      </c>
      <c r="AD389" s="280" t="str">
        <f t="shared" si="133"/>
        <v/>
      </c>
      <c r="AE389" s="280" t="str">
        <f t="shared" si="134"/>
        <v/>
      </c>
      <c r="AF389" s="280" t="str">
        <f t="shared" si="135"/>
        <v/>
      </c>
      <c r="AG389" s="347" t="str">
        <f t="shared" si="136"/>
        <v/>
      </c>
      <c r="AH389" s="359"/>
      <c r="AI389" s="367" t="str">
        <f t="shared" si="137"/>
        <v/>
      </c>
      <c r="AJ389" s="368" t="str">
        <f t="shared" si="138"/>
        <v/>
      </c>
      <c r="AK389" s="361"/>
      <c r="AL389" s="363" t="str">
        <f t="shared" si="139"/>
        <v/>
      </c>
      <c r="AM389" s="280" t="str">
        <f t="shared" si="140"/>
        <v/>
      </c>
      <c r="AN389" s="347" t="str">
        <f t="shared" si="145"/>
        <v/>
      </c>
      <c r="AO389" s="359"/>
      <c r="AP389" s="363" t="str">
        <f t="shared" si="141"/>
        <v/>
      </c>
      <c r="AQ389" s="300" t="str">
        <f t="shared" si="142"/>
        <v/>
      </c>
      <c r="AR389" s="309"/>
    </row>
    <row r="390" spans="1:44" ht="12.75">
      <c r="A390" s="236"/>
      <c r="B390" s="278"/>
      <c r="C390" s="293"/>
      <c r="D390" s="293"/>
      <c r="E390" s="294"/>
      <c r="F390" s="294"/>
      <c r="G390" s="294"/>
      <c r="H390" s="295" t="str">
        <f t="shared" si="124"/>
        <v/>
      </c>
      <c r="I390" s="296" t="str">
        <f t="shared" si="125"/>
        <v/>
      </c>
      <c r="J390" s="297" t="str">
        <f t="shared" si="143"/>
        <v/>
      </c>
      <c r="K390" s="349"/>
      <c r="L390" s="322"/>
      <c r="M390" s="353" t="str">
        <f t="shared" si="126"/>
        <v/>
      </c>
      <c r="N390" s="298" t="str">
        <f t="shared" si="127"/>
        <v/>
      </c>
      <c r="O390" s="293"/>
      <c r="P390" s="279"/>
      <c r="Q390" s="279"/>
      <c r="R390" s="279"/>
      <c r="S390" s="299"/>
      <c r="T390" s="376" t="str">
        <f t="shared" si="144"/>
        <v/>
      </c>
      <c r="U390" s="372"/>
      <c r="V390" s="308" t="str">
        <f t="shared" si="128"/>
        <v/>
      </c>
      <c r="W390" s="280" t="str">
        <f t="shared" si="129"/>
        <v/>
      </c>
      <c r="X390" s="347" t="str">
        <f t="shared" si="146"/>
        <v/>
      </c>
      <c r="Y390" s="292"/>
      <c r="Z390" s="363" t="str">
        <f t="shared" si="130"/>
        <v/>
      </c>
      <c r="AA390" s="347" t="str">
        <f t="shared" si="131"/>
        <v/>
      </c>
      <c r="AC390" s="363" t="str">
        <f t="shared" si="132"/>
        <v/>
      </c>
      <c r="AD390" s="280" t="str">
        <f t="shared" si="133"/>
        <v/>
      </c>
      <c r="AE390" s="280" t="str">
        <f t="shared" si="134"/>
        <v/>
      </c>
      <c r="AF390" s="280" t="str">
        <f t="shared" si="135"/>
        <v/>
      </c>
      <c r="AG390" s="347" t="str">
        <f t="shared" si="136"/>
        <v/>
      </c>
      <c r="AH390" s="359"/>
      <c r="AI390" s="367" t="str">
        <f t="shared" si="137"/>
        <v/>
      </c>
      <c r="AJ390" s="368" t="str">
        <f t="shared" si="138"/>
        <v/>
      </c>
      <c r="AK390" s="361"/>
      <c r="AL390" s="363" t="str">
        <f t="shared" si="139"/>
        <v/>
      </c>
      <c r="AM390" s="280" t="str">
        <f t="shared" si="140"/>
        <v/>
      </c>
      <c r="AN390" s="347" t="str">
        <f t="shared" si="145"/>
        <v/>
      </c>
      <c r="AO390" s="359"/>
      <c r="AP390" s="363" t="str">
        <f t="shared" si="141"/>
        <v/>
      </c>
      <c r="AQ390" s="300" t="str">
        <f t="shared" si="142"/>
        <v/>
      </c>
      <c r="AR390" s="309"/>
    </row>
    <row r="391" spans="1:44" ht="12.75">
      <c r="A391" s="236"/>
      <c r="B391" s="278"/>
      <c r="C391" s="293"/>
      <c r="D391" s="293"/>
      <c r="E391" s="294"/>
      <c r="F391" s="294"/>
      <c r="G391" s="294"/>
      <c r="H391" s="295" t="str">
        <f t="shared" si="124"/>
        <v/>
      </c>
      <c r="I391" s="296" t="str">
        <f t="shared" si="125"/>
        <v/>
      </c>
      <c r="J391" s="297" t="str">
        <f t="shared" si="143"/>
        <v/>
      </c>
      <c r="K391" s="349"/>
      <c r="L391" s="322"/>
      <c r="M391" s="353" t="str">
        <f t="shared" si="126"/>
        <v/>
      </c>
      <c r="N391" s="298" t="str">
        <f t="shared" si="127"/>
        <v/>
      </c>
      <c r="O391" s="293"/>
      <c r="P391" s="279"/>
      <c r="Q391" s="279"/>
      <c r="R391" s="279"/>
      <c r="S391" s="299"/>
      <c r="T391" s="376" t="str">
        <f t="shared" si="144"/>
        <v/>
      </c>
      <c r="U391" s="372"/>
      <c r="V391" s="308" t="str">
        <f t="shared" si="128"/>
        <v/>
      </c>
      <c r="W391" s="280" t="str">
        <f t="shared" si="129"/>
        <v/>
      </c>
      <c r="X391" s="347" t="str">
        <f t="shared" si="146"/>
        <v/>
      </c>
      <c r="Y391" s="292"/>
      <c r="Z391" s="363" t="str">
        <f t="shared" si="130"/>
        <v/>
      </c>
      <c r="AA391" s="347" t="str">
        <f t="shared" si="131"/>
        <v/>
      </c>
      <c r="AC391" s="363" t="str">
        <f t="shared" si="132"/>
        <v/>
      </c>
      <c r="AD391" s="280" t="str">
        <f t="shared" si="133"/>
        <v/>
      </c>
      <c r="AE391" s="280" t="str">
        <f t="shared" si="134"/>
        <v/>
      </c>
      <c r="AF391" s="280" t="str">
        <f t="shared" si="135"/>
        <v/>
      </c>
      <c r="AG391" s="347" t="str">
        <f t="shared" si="136"/>
        <v/>
      </c>
      <c r="AH391" s="359"/>
      <c r="AI391" s="367" t="str">
        <f t="shared" si="137"/>
        <v/>
      </c>
      <c r="AJ391" s="368" t="str">
        <f t="shared" si="138"/>
        <v/>
      </c>
      <c r="AK391" s="361"/>
      <c r="AL391" s="363" t="str">
        <f t="shared" si="139"/>
        <v/>
      </c>
      <c r="AM391" s="280" t="str">
        <f t="shared" si="140"/>
        <v/>
      </c>
      <c r="AN391" s="347" t="str">
        <f t="shared" si="145"/>
        <v/>
      </c>
      <c r="AO391" s="359"/>
      <c r="AP391" s="363" t="str">
        <f t="shared" si="141"/>
        <v/>
      </c>
      <c r="AQ391" s="300" t="str">
        <f t="shared" si="142"/>
        <v/>
      </c>
      <c r="AR391" s="309"/>
    </row>
    <row r="392" spans="1:44" ht="12.75">
      <c r="A392" s="236"/>
      <c r="B392" s="278"/>
      <c r="C392" s="293"/>
      <c r="D392" s="293"/>
      <c r="E392" s="294"/>
      <c r="F392" s="294"/>
      <c r="G392" s="294"/>
      <c r="H392" s="295" t="str">
        <f t="shared" si="124"/>
        <v/>
      </c>
      <c r="I392" s="296" t="str">
        <f t="shared" si="125"/>
        <v/>
      </c>
      <c r="J392" s="297" t="str">
        <f t="shared" si="143"/>
        <v/>
      </c>
      <c r="K392" s="349"/>
      <c r="L392" s="322"/>
      <c r="M392" s="353" t="str">
        <f t="shared" si="126"/>
        <v/>
      </c>
      <c r="N392" s="298" t="str">
        <f t="shared" si="127"/>
        <v/>
      </c>
      <c r="O392" s="293"/>
      <c r="P392" s="279"/>
      <c r="Q392" s="279"/>
      <c r="R392" s="279"/>
      <c r="S392" s="299"/>
      <c r="T392" s="376" t="str">
        <f t="shared" si="144"/>
        <v/>
      </c>
      <c r="U392" s="372"/>
      <c r="V392" s="308" t="str">
        <f t="shared" si="128"/>
        <v/>
      </c>
      <c r="W392" s="280" t="str">
        <f t="shared" si="129"/>
        <v/>
      </c>
      <c r="X392" s="347" t="str">
        <f t="shared" si="146"/>
        <v/>
      </c>
      <c r="Y392" s="292"/>
      <c r="Z392" s="363" t="str">
        <f t="shared" si="130"/>
        <v/>
      </c>
      <c r="AA392" s="347" t="str">
        <f t="shared" si="131"/>
        <v/>
      </c>
      <c r="AC392" s="363" t="str">
        <f t="shared" si="132"/>
        <v/>
      </c>
      <c r="AD392" s="280" t="str">
        <f t="shared" si="133"/>
        <v/>
      </c>
      <c r="AE392" s="280" t="str">
        <f t="shared" si="134"/>
        <v/>
      </c>
      <c r="AF392" s="280" t="str">
        <f t="shared" si="135"/>
        <v/>
      </c>
      <c r="AG392" s="347" t="str">
        <f t="shared" si="136"/>
        <v/>
      </c>
      <c r="AH392" s="359"/>
      <c r="AI392" s="367" t="str">
        <f t="shared" si="137"/>
        <v/>
      </c>
      <c r="AJ392" s="368" t="str">
        <f t="shared" si="138"/>
        <v/>
      </c>
      <c r="AK392" s="361"/>
      <c r="AL392" s="363" t="str">
        <f t="shared" si="139"/>
        <v/>
      </c>
      <c r="AM392" s="280" t="str">
        <f t="shared" si="140"/>
        <v/>
      </c>
      <c r="AN392" s="347" t="str">
        <f t="shared" si="145"/>
        <v/>
      </c>
      <c r="AO392" s="359"/>
      <c r="AP392" s="363" t="str">
        <f t="shared" si="141"/>
        <v/>
      </c>
      <c r="AQ392" s="300" t="str">
        <f t="shared" si="142"/>
        <v/>
      </c>
      <c r="AR392" s="309"/>
    </row>
    <row r="393" spans="1:44" ht="12.75">
      <c r="A393" s="236"/>
      <c r="B393" s="278"/>
      <c r="C393" s="293"/>
      <c r="D393" s="293"/>
      <c r="E393" s="294"/>
      <c r="F393" s="294"/>
      <c r="G393" s="294"/>
      <c r="H393" s="295" t="str">
        <f t="shared" si="124"/>
        <v/>
      </c>
      <c r="I393" s="296" t="str">
        <f t="shared" si="125"/>
        <v/>
      </c>
      <c r="J393" s="297" t="str">
        <f t="shared" si="143"/>
        <v/>
      </c>
      <c r="K393" s="349"/>
      <c r="L393" s="322"/>
      <c r="M393" s="353" t="str">
        <f t="shared" si="126"/>
        <v/>
      </c>
      <c r="N393" s="298" t="str">
        <f t="shared" si="127"/>
        <v/>
      </c>
      <c r="O393" s="293"/>
      <c r="P393" s="279"/>
      <c r="Q393" s="279"/>
      <c r="R393" s="279"/>
      <c r="S393" s="299"/>
      <c r="T393" s="376" t="str">
        <f t="shared" si="144"/>
        <v/>
      </c>
      <c r="U393" s="372"/>
      <c r="V393" s="308" t="str">
        <f t="shared" si="128"/>
        <v/>
      </c>
      <c r="W393" s="280" t="str">
        <f t="shared" si="129"/>
        <v/>
      </c>
      <c r="X393" s="347" t="str">
        <f t="shared" si="146"/>
        <v/>
      </c>
      <c r="Y393" s="292"/>
      <c r="Z393" s="363" t="str">
        <f t="shared" si="130"/>
        <v/>
      </c>
      <c r="AA393" s="347" t="str">
        <f t="shared" si="131"/>
        <v/>
      </c>
      <c r="AC393" s="363" t="str">
        <f t="shared" si="132"/>
        <v/>
      </c>
      <c r="AD393" s="280" t="str">
        <f t="shared" si="133"/>
        <v/>
      </c>
      <c r="AE393" s="280" t="str">
        <f t="shared" si="134"/>
        <v/>
      </c>
      <c r="AF393" s="280" t="str">
        <f t="shared" si="135"/>
        <v/>
      </c>
      <c r="AG393" s="347" t="str">
        <f t="shared" si="136"/>
        <v/>
      </c>
      <c r="AH393" s="359"/>
      <c r="AI393" s="367" t="str">
        <f t="shared" si="137"/>
        <v/>
      </c>
      <c r="AJ393" s="368" t="str">
        <f t="shared" si="138"/>
        <v/>
      </c>
      <c r="AK393" s="361"/>
      <c r="AL393" s="363" t="str">
        <f t="shared" si="139"/>
        <v/>
      </c>
      <c r="AM393" s="280" t="str">
        <f t="shared" si="140"/>
        <v/>
      </c>
      <c r="AN393" s="347" t="str">
        <f t="shared" si="145"/>
        <v/>
      </c>
      <c r="AO393" s="359"/>
      <c r="AP393" s="363" t="str">
        <f t="shared" si="141"/>
        <v/>
      </c>
      <c r="AQ393" s="300" t="str">
        <f t="shared" si="142"/>
        <v/>
      </c>
      <c r="AR393" s="309"/>
    </row>
    <row r="394" spans="1:44" ht="12.75">
      <c r="A394" s="236"/>
      <c r="B394" s="278"/>
      <c r="C394" s="293"/>
      <c r="D394" s="293"/>
      <c r="E394" s="294"/>
      <c r="F394" s="294"/>
      <c r="G394" s="294"/>
      <c r="H394" s="295" t="str">
        <f t="shared" si="124"/>
        <v/>
      </c>
      <c r="I394" s="296" t="str">
        <f t="shared" si="125"/>
        <v/>
      </c>
      <c r="J394" s="297" t="str">
        <f t="shared" si="143"/>
        <v/>
      </c>
      <c r="K394" s="349"/>
      <c r="L394" s="322"/>
      <c r="M394" s="353" t="str">
        <f t="shared" si="126"/>
        <v/>
      </c>
      <c r="N394" s="298" t="str">
        <f t="shared" si="127"/>
        <v/>
      </c>
      <c r="O394" s="293"/>
      <c r="P394" s="279"/>
      <c r="Q394" s="279"/>
      <c r="R394" s="279"/>
      <c r="S394" s="299"/>
      <c r="T394" s="376" t="str">
        <f t="shared" si="144"/>
        <v/>
      </c>
      <c r="U394" s="372"/>
      <c r="V394" s="308" t="str">
        <f t="shared" si="128"/>
        <v/>
      </c>
      <c r="W394" s="280" t="str">
        <f t="shared" si="129"/>
        <v/>
      </c>
      <c r="X394" s="347" t="str">
        <f t="shared" si="146"/>
        <v/>
      </c>
      <c r="Y394" s="292"/>
      <c r="Z394" s="363" t="str">
        <f t="shared" si="130"/>
        <v/>
      </c>
      <c r="AA394" s="347" t="str">
        <f t="shared" si="131"/>
        <v/>
      </c>
      <c r="AC394" s="363" t="str">
        <f t="shared" si="132"/>
        <v/>
      </c>
      <c r="AD394" s="280" t="str">
        <f t="shared" si="133"/>
        <v/>
      </c>
      <c r="AE394" s="280" t="str">
        <f t="shared" si="134"/>
        <v/>
      </c>
      <c r="AF394" s="280" t="str">
        <f t="shared" si="135"/>
        <v/>
      </c>
      <c r="AG394" s="347" t="str">
        <f t="shared" si="136"/>
        <v/>
      </c>
      <c r="AH394" s="359"/>
      <c r="AI394" s="367" t="str">
        <f t="shared" si="137"/>
        <v/>
      </c>
      <c r="AJ394" s="368" t="str">
        <f t="shared" si="138"/>
        <v/>
      </c>
      <c r="AK394" s="361"/>
      <c r="AL394" s="363" t="str">
        <f t="shared" si="139"/>
        <v/>
      </c>
      <c r="AM394" s="280" t="str">
        <f t="shared" si="140"/>
        <v/>
      </c>
      <c r="AN394" s="347" t="str">
        <f t="shared" si="145"/>
        <v/>
      </c>
      <c r="AO394" s="359"/>
      <c r="AP394" s="363" t="str">
        <f t="shared" si="141"/>
        <v/>
      </c>
      <c r="AQ394" s="300" t="str">
        <f t="shared" si="142"/>
        <v/>
      </c>
      <c r="AR394" s="309"/>
    </row>
    <row r="395" spans="1:44" ht="12.75">
      <c r="A395" s="236"/>
      <c r="B395" s="278"/>
      <c r="C395" s="293"/>
      <c r="D395" s="293"/>
      <c r="E395" s="294"/>
      <c r="F395" s="294"/>
      <c r="G395" s="294"/>
      <c r="H395" s="295" t="str">
        <f aca="true" t="shared" si="147" ref="H395:H458">IF(F395="","",IF(E395&gt;1,ABS(E395-F395),""))</f>
        <v/>
      </c>
      <c r="I395" s="296" t="str">
        <f aca="true" t="shared" si="148" ref="I395:I458">IF(B395&gt;0,I394+W395,"")</f>
        <v/>
      </c>
      <c r="J395" s="297" t="str">
        <f t="shared" si="143"/>
        <v/>
      </c>
      <c r="K395" s="349"/>
      <c r="L395" s="322"/>
      <c r="M395" s="353" t="str">
        <f aca="true" t="shared" si="149" ref="M395:M458">IF(B395&gt;0,J395/Z395,"")</f>
        <v/>
      </c>
      <c r="N395" s="298" t="str">
        <f aca="true" t="shared" si="150" ref="N395:N458">IF(B395&gt;0,(L395*M395),"")</f>
        <v/>
      </c>
      <c r="O395" s="293"/>
      <c r="P395" s="279"/>
      <c r="Q395" s="279"/>
      <c r="R395" s="279"/>
      <c r="S395" s="299"/>
      <c r="T395" s="376" t="str">
        <f t="shared" si="144"/>
        <v/>
      </c>
      <c r="U395" s="372"/>
      <c r="V395" s="308" t="str">
        <f aca="true" t="shared" si="151" ref="V395:V458">IF(B395&gt;0,IF(AI395&gt;0,(Q395-P395)/(P395-R395),""),"")</f>
        <v/>
      </c>
      <c r="W395" s="280" t="str">
        <f aca="true" t="shared" si="152" ref="W395:W458">IF(S395="","",IF(C395&gt;0,AP395,""))</f>
        <v/>
      </c>
      <c r="X395" s="347" t="str">
        <f t="shared" si="146"/>
        <v/>
      </c>
      <c r="Y395" s="292"/>
      <c r="Z395" s="363" t="str">
        <f aca="true" t="shared" si="153" ref="Z395:Z458">IF(B395&gt;0,ABS(P395-R395)*-1,"")</f>
        <v/>
      </c>
      <c r="AA395" s="347" t="str">
        <f aca="true" t="shared" si="154" ref="AA395:AA458">IF(B395="","",IF(O395="LONG",(S395-P395),(P395-S395)))</f>
        <v/>
      </c>
      <c r="AC395" s="363" t="str">
        <f aca="true" t="shared" si="155" ref="AC395:AC458">IF(O395="LONG",IF(B395&gt;0,(AM395)*($AD$3*(H395/365*-1)),""),"")</f>
        <v/>
      </c>
      <c r="AD395" s="280" t="str">
        <f aca="true" t="shared" si="156" ref="AD395:AD458">IF(O395="SHORT",IF(B395&gt;0,(AM395)*($AD$4*(H395/365)),""),"")</f>
        <v/>
      </c>
      <c r="AE395" s="280" t="str">
        <f aca="true" t="shared" si="157" ref="AE395:AE458">IF(B395&gt;0,(AL395*$AD$5*-1),"")</f>
        <v/>
      </c>
      <c r="AF395" s="280" t="str">
        <f aca="true" t="shared" si="158" ref="AF395:AF458">IF(C395&gt;0,(AM395*$AD$5)*-1,"")</f>
        <v/>
      </c>
      <c r="AG395" s="347" t="str">
        <f aca="true" t="shared" si="159" ref="AG395:AG458">IF(B395&gt;0,AE395+AF395,"")</f>
        <v/>
      </c>
      <c r="AH395" s="359"/>
      <c r="AI395" s="367" t="str">
        <f aca="true" t="shared" si="160" ref="AI395:AI458">IF(B395&gt;0,(P395/L395),"")</f>
        <v/>
      </c>
      <c r="AJ395" s="368" t="str">
        <f aca="true" t="shared" si="161" ref="AJ395:AJ458">IF(C395&gt;0,L395/P395,"")</f>
        <v/>
      </c>
      <c r="AK395" s="361"/>
      <c r="AL395" s="363" t="str">
        <f aca="true" t="shared" si="162" ref="AL395:AL458">IF(B395&gt;0,(P395*M395),"")</f>
        <v/>
      </c>
      <c r="AM395" s="280" t="str">
        <f aca="true" t="shared" si="163" ref="AM395:AM458">IF(B395&gt;0,(S395*M395),"")</f>
        <v/>
      </c>
      <c r="AN395" s="347" t="str">
        <f t="shared" si="145"/>
        <v/>
      </c>
      <c r="AO395" s="359"/>
      <c r="AP395" s="363" t="str">
        <f aca="true" t="shared" si="164" ref="AP395:AP458">IF(B395="","",IF(O395="LONG",(AN395+AC395+AG395),(AN395+AD395+AG395))*AND(M395&gt;1))</f>
        <v/>
      </c>
      <c r="AQ395" s="300" t="str">
        <f aca="true" t="shared" si="165" ref="AQ395:AQ458">IF(B395&gt;0,IF(M395&gt;0,(W395/I395),""),"")</f>
        <v/>
      </c>
      <c r="AR395" s="309"/>
    </row>
    <row r="396" spans="1:44" ht="12.75">
      <c r="A396" s="236"/>
      <c r="B396" s="278"/>
      <c r="C396" s="293"/>
      <c r="D396" s="293"/>
      <c r="E396" s="294"/>
      <c r="F396" s="294"/>
      <c r="G396" s="294"/>
      <c r="H396" s="295" t="str">
        <f t="shared" si="147"/>
        <v/>
      </c>
      <c r="I396" s="296" t="str">
        <f t="shared" si="148"/>
        <v/>
      </c>
      <c r="J396" s="297" t="str">
        <f aca="true" t="shared" si="166" ref="J396:J459">IF(B396&gt;0,I395*K396*-1,"")</f>
        <v/>
      </c>
      <c r="K396" s="349"/>
      <c r="L396" s="322"/>
      <c r="M396" s="353" t="str">
        <f t="shared" si="149"/>
        <v/>
      </c>
      <c r="N396" s="298" t="str">
        <f t="shared" si="150"/>
        <v/>
      </c>
      <c r="O396" s="293"/>
      <c r="P396" s="279"/>
      <c r="Q396" s="279"/>
      <c r="R396" s="279"/>
      <c r="S396" s="299"/>
      <c r="T396" s="376" t="str">
        <f aca="true" t="shared" si="167" ref="T396:T459">IF(B396&gt;0,(P396-R396)+P396,"")</f>
        <v/>
      </c>
      <c r="U396" s="372"/>
      <c r="V396" s="308" t="str">
        <f t="shared" si="151"/>
        <v/>
      </c>
      <c r="W396" s="280" t="str">
        <f t="shared" si="152"/>
        <v/>
      </c>
      <c r="X396" s="347" t="str">
        <f t="shared" si="146"/>
        <v/>
      </c>
      <c r="Y396" s="292"/>
      <c r="Z396" s="363" t="str">
        <f t="shared" si="153"/>
        <v/>
      </c>
      <c r="AA396" s="347" t="str">
        <f t="shared" si="154"/>
        <v/>
      </c>
      <c r="AC396" s="363" t="str">
        <f t="shared" si="155"/>
        <v/>
      </c>
      <c r="AD396" s="280" t="str">
        <f t="shared" si="156"/>
        <v/>
      </c>
      <c r="AE396" s="280" t="str">
        <f t="shared" si="157"/>
        <v/>
      </c>
      <c r="AF396" s="280" t="str">
        <f t="shared" si="158"/>
        <v/>
      </c>
      <c r="AG396" s="347" t="str">
        <f t="shared" si="159"/>
        <v/>
      </c>
      <c r="AH396" s="359"/>
      <c r="AI396" s="367" t="str">
        <f t="shared" si="160"/>
        <v/>
      </c>
      <c r="AJ396" s="368" t="str">
        <f t="shared" si="161"/>
        <v/>
      </c>
      <c r="AK396" s="361"/>
      <c r="AL396" s="363" t="str">
        <f t="shared" si="162"/>
        <v/>
      </c>
      <c r="AM396" s="280" t="str">
        <f t="shared" si="163"/>
        <v/>
      </c>
      <c r="AN396" s="347" t="str">
        <f aca="true" t="shared" si="168" ref="AN396:AN459">IF(C396&gt;0,AA396*M396,"")</f>
        <v/>
      </c>
      <c r="AO396" s="359"/>
      <c r="AP396" s="363" t="str">
        <f t="shared" si="164"/>
        <v/>
      </c>
      <c r="AQ396" s="300" t="str">
        <f t="shared" si="165"/>
        <v/>
      </c>
      <c r="AR396" s="309"/>
    </row>
    <row r="397" spans="1:44" ht="12.75">
      <c r="A397" s="236"/>
      <c r="B397" s="278"/>
      <c r="C397" s="293"/>
      <c r="D397" s="293"/>
      <c r="E397" s="294"/>
      <c r="F397" s="294"/>
      <c r="G397" s="294"/>
      <c r="H397" s="295" t="str">
        <f t="shared" si="147"/>
        <v/>
      </c>
      <c r="I397" s="296" t="str">
        <f t="shared" si="148"/>
        <v/>
      </c>
      <c r="J397" s="297" t="str">
        <f t="shared" si="166"/>
        <v/>
      </c>
      <c r="K397" s="349"/>
      <c r="L397" s="322"/>
      <c r="M397" s="353" t="str">
        <f t="shared" si="149"/>
        <v/>
      </c>
      <c r="N397" s="298" t="str">
        <f t="shared" si="150"/>
        <v/>
      </c>
      <c r="O397" s="293"/>
      <c r="P397" s="279"/>
      <c r="Q397" s="279"/>
      <c r="R397" s="279"/>
      <c r="S397" s="299"/>
      <c r="T397" s="376" t="str">
        <f t="shared" si="167"/>
        <v/>
      </c>
      <c r="U397" s="372"/>
      <c r="V397" s="308" t="str">
        <f t="shared" si="151"/>
        <v/>
      </c>
      <c r="W397" s="280" t="str">
        <f t="shared" si="152"/>
        <v/>
      </c>
      <c r="X397" s="347" t="str">
        <f t="shared" si="146"/>
        <v/>
      </c>
      <c r="Y397" s="292"/>
      <c r="Z397" s="363" t="str">
        <f t="shared" si="153"/>
        <v/>
      </c>
      <c r="AA397" s="347" t="str">
        <f t="shared" si="154"/>
        <v/>
      </c>
      <c r="AC397" s="363" t="str">
        <f t="shared" si="155"/>
        <v/>
      </c>
      <c r="AD397" s="280" t="str">
        <f t="shared" si="156"/>
        <v/>
      </c>
      <c r="AE397" s="280" t="str">
        <f t="shared" si="157"/>
        <v/>
      </c>
      <c r="AF397" s="280" t="str">
        <f t="shared" si="158"/>
        <v/>
      </c>
      <c r="AG397" s="347" t="str">
        <f t="shared" si="159"/>
        <v/>
      </c>
      <c r="AH397" s="359"/>
      <c r="AI397" s="367" t="str">
        <f t="shared" si="160"/>
        <v/>
      </c>
      <c r="AJ397" s="368" t="str">
        <f t="shared" si="161"/>
        <v/>
      </c>
      <c r="AK397" s="361"/>
      <c r="AL397" s="363" t="str">
        <f t="shared" si="162"/>
        <v/>
      </c>
      <c r="AM397" s="280" t="str">
        <f t="shared" si="163"/>
        <v/>
      </c>
      <c r="AN397" s="347" t="str">
        <f t="shared" si="168"/>
        <v/>
      </c>
      <c r="AO397" s="359"/>
      <c r="AP397" s="363" t="str">
        <f t="shared" si="164"/>
        <v/>
      </c>
      <c r="AQ397" s="300" t="str">
        <f t="shared" si="165"/>
        <v/>
      </c>
      <c r="AR397" s="309"/>
    </row>
    <row r="398" spans="1:44" ht="12.75">
      <c r="A398" s="236"/>
      <c r="B398" s="278"/>
      <c r="C398" s="293"/>
      <c r="D398" s="293"/>
      <c r="E398" s="294"/>
      <c r="F398" s="294"/>
      <c r="G398" s="294"/>
      <c r="H398" s="295" t="str">
        <f t="shared" si="147"/>
        <v/>
      </c>
      <c r="I398" s="296" t="str">
        <f t="shared" si="148"/>
        <v/>
      </c>
      <c r="J398" s="297" t="str">
        <f t="shared" si="166"/>
        <v/>
      </c>
      <c r="K398" s="349"/>
      <c r="L398" s="322"/>
      <c r="M398" s="353" t="str">
        <f t="shared" si="149"/>
        <v/>
      </c>
      <c r="N398" s="298" t="str">
        <f t="shared" si="150"/>
        <v/>
      </c>
      <c r="O398" s="293"/>
      <c r="P398" s="279"/>
      <c r="Q398" s="279"/>
      <c r="R398" s="279"/>
      <c r="S398" s="299"/>
      <c r="T398" s="376" t="str">
        <f t="shared" si="167"/>
        <v/>
      </c>
      <c r="U398" s="372"/>
      <c r="V398" s="308" t="str">
        <f t="shared" si="151"/>
        <v/>
      </c>
      <c r="W398" s="280" t="str">
        <f t="shared" si="152"/>
        <v/>
      </c>
      <c r="X398" s="347" t="str">
        <f t="shared" si="146"/>
        <v/>
      </c>
      <c r="Y398" s="292"/>
      <c r="Z398" s="363" t="str">
        <f t="shared" si="153"/>
        <v/>
      </c>
      <c r="AA398" s="347" t="str">
        <f t="shared" si="154"/>
        <v/>
      </c>
      <c r="AC398" s="363" t="str">
        <f t="shared" si="155"/>
        <v/>
      </c>
      <c r="AD398" s="280" t="str">
        <f t="shared" si="156"/>
        <v/>
      </c>
      <c r="AE398" s="280" t="str">
        <f t="shared" si="157"/>
        <v/>
      </c>
      <c r="AF398" s="280" t="str">
        <f t="shared" si="158"/>
        <v/>
      </c>
      <c r="AG398" s="347" t="str">
        <f t="shared" si="159"/>
        <v/>
      </c>
      <c r="AH398" s="359"/>
      <c r="AI398" s="367" t="str">
        <f t="shared" si="160"/>
        <v/>
      </c>
      <c r="AJ398" s="368" t="str">
        <f t="shared" si="161"/>
        <v/>
      </c>
      <c r="AK398" s="361"/>
      <c r="AL398" s="363" t="str">
        <f t="shared" si="162"/>
        <v/>
      </c>
      <c r="AM398" s="280" t="str">
        <f t="shared" si="163"/>
        <v/>
      </c>
      <c r="AN398" s="347" t="str">
        <f t="shared" si="168"/>
        <v/>
      </c>
      <c r="AO398" s="359"/>
      <c r="AP398" s="363" t="str">
        <f t="shared" si="164"/>
        <v/>
      </c>
      <c r="AQ398" s="300" t="str">
        <f t="shared" si="165"/>
        <v/>
      </c>
      <c r="AR398" s="309"/>
    </row>
    <row r="399" spans="1:44" ht="12.75">
      <c r="A399" s="236"/>
      <c r="B399" s="278"/>
      <c r="C399" s="293"/>
      <c r="D399" s="293"/>
      <c r="E399" s="294"/>
      <c r="F399" s="294"/>
      <c r="G399" s="294"/>
      <c r="H399" s="295" t="str">
        <f t="shared" si="147"/>
        <v/>
      </c>
      <c r="I399" s="296" t="str">
        <f t="shared" si="148"/>
        <v/>
      </c>
      <c r="J399" s="297" t="str">
        <f t="shared" si="166"/>
        <v/>
      </c>
      <c r="K399" s="349"/>
      <c r="L399" s="322"/>
      <c r="M399" s="353" t="str">
        <f t="shared" si="149"/>
        <v/>
      </c>
      <c r="N399" s="298" t="str">
        <f t="shared" si="150"/>
        <v/>
      </c>
      <c r="O399" s="293"/>
      <c r="P399" s="279"/>
      <c r="Q399" s="279"/>
      <c r="R399" s="279"/>
      <c r="S399" s="299"/>
      <c r="T399" s="376" t="str">
        <f t="shared" si="167"/>
        <v/>
      </c>
      <c r="U399" s="372"/>
      <c r="V399" s="308" t="str">
        <f t="shared" si="151"/>
        <v/>
      </c>
      <c r="W399" s="280" t="str">
        <f t="shared" si="152"/>
        <v/>
      </c>
      <c r="X399" s="347" t="str">
        <f t="shared" si="146"/>
        <v/>
      </c>
      <c r="Y399" s="292"/>
      <c r="Z399" s="363" t="str">
        <f t="shared" si="153"/>
        <v/>
      </c>
      <c r="AA399" s="347" t="str">
        <f t="shared" si="154"/>
        <v/>
      </c>
      <c r="AC399" s="363" t="str">
        <f t="shared" si="155"/>
        <v/>
      </c>
      <c r="AD399" s="280" t="str">
        <f t="shared" si="156"/>
        <v/>
      </c>
      <c r="AE399" s="280" t="str">
        <f t="shared" si="157"/>
        <v/>
      </c>
      <c r="AF399" s="280" t="str">
        <f t="shared" si="158"/>
        <v/>
      </c>
      <c r="AG399" s="347" t="str">
        <f t="shared" si="159"/>
        <v/>
      </c>
      <c r="AH399" s="359"/>
      <c r="AI399" s="367" t="str">
        <f t="shared" si="160"/>
        <v/>
      </c>
      <c r="AJ399" s="368" t="str">
        <f t="shared" si="161"/>
        <v/>
      </c>
      <c r="AK399" s="361"/>
      <c r="AL399" s="363" t="str">
        <f t="shared" si="162"/>
        <v/>
      </c>
      <c r="AM399" s="280" t="str">
        <f t="shared" si="163"/>
        <v/>
      </c>
      <c r="AN399" s="347" t="str">
        <f t="shared" si="168"/>
        <v/>
      </c>
      <c r="AO399" s="359"/>
      <c r="AP399" s="363" t="str">
        <f t="shared" si="164"/>
        <v/>
      </c>
      <c r="AQ399" s="300" t="str">
        <f t="shared" si="165"/>
        <v/>
      </c>
      <c r="AR399" s="309"/>
    </row>
    <row r="400" spans="1:44" ht="12.75">
      <c r="A400" s="236"/>
      <c r="B400" s="278"/>
      <c r="C400" s="293"/>
      <c r="D400" s="293"/>
      <c r="E400" s="294"/>
      <c r="F400" s="294"/>
      <c r="G400" s="294"/>
      <c r="H400" s="295" t="str">
        <f t="shared" si="147"/>
        <v/>
      </c>
      <c r="I400" s="296" t="str">
        <f t="shared" si="148"/>
        <v/>
      </c>
      <c r="J400" s="297" t="str">
        <f t="shared" si="166"/>
        <v/>
      </c>
      <c r="K400" s="349"/>
      <c r="L400" s="322"/>
      <c r="M400" s="353" t="str">
        <f t="shared" si="149"/>
        <v/>
      </c>
      <c r="N400" s="298" t="str">
        <f t="shared" si="150"/>
        <v/>
      </c>
      <c r="O400" s="293"/>
      <c r="P400" s="279"/>
      <c r="Q400" s="279"/>
      <c r="R400" s="279"/>
      <c r="S400" s="299"/>
      <c r="T400" s="376" t="str">
        <f t="shared" si="167"/>
        <v/>
      </c>
      <c r="U400" s="372"/>
      <c r="V400" s="308" t="str">
        <f t="shared" si="151"/>
        <v/>
      </c>
      <c r="W400" s="280" t="str">
        <f t="shared" si="152"/>
        <v/>
      </c>
      <c r="X400" s="347" t="str">
        <f t="shared" si="146"/>
        <v/>
      </c>
      <c r="Y400" s="292"/>
      <c r="Z400" s="363" t="str">
        <f t="shared" si="153"/>
        <v/>
      </c>
      <c r="AA400" s="347" t="str">
        <f t="shared" si="154"/>
        <v/>
      </c>
      <c r="AC400" s="363" t="str">
        <f t="shared" si="155"/>
        <v/>
      </c>
      <c r="AD400" s="280" t="str">
        <f t="shared" si="156"/>
        <v/>
      </c>
      <c r="AE400" s="280" t="str">
        <f t="shared" si="157"/>
        <v/>
      </c>
      <c r="AF400" s="280" t="str">
        <f t="shared" si="158"/>
        <v/>
      </c>
      <c r="AG400" s="347" t="str">
        <f t="shared" si="159"/>
        <v/>
      </c>
      <c r="AH400" s="359"/>
      <c r="AI400" s="367" t="str">
        <f t="shared" si="160"/>
        <v/>
      </c>
      <c r="AJ400" s="368" t="str">
        <f t="shared" si="161"/>
        <v/>
      </c>
      <c r="AK400" s="361"/>
      <c r="AL400" s="363" t="str">
        <f t="shared" si="162"/>
        <v/>
      </c>
      <c r="AM400" s="280" t="str">
        <f t="shared" si="163"/>
        <v/>
      </c>
      <c r="AN400" s="347" t="str">
        <f t="shared" si="168"/>
        <v/>
      </c>
      <c r="AO400" s="359"/>
      <c r="AP400" s="363" t="str">
        <f t="shared" si="164"/>
        <v/>
      </c>
      <c r="AQ400" s="300" t="str">
        <f t="shared" si="165"/>
        <v/>
      </c>
      <c r="AR400" s="309"/>
    </row>
    <row r="401" spans="1:44" ht="12.75">
      <c r="A401" s="236"/>
      <c r="B401" s="278"/>
      <c r="C401" s="293"/>
      <c r="D401" s="293"/>
      <c r="E401" s="294"/>
      <c r="F401" s="294"/>
      <c r="G401" s="294"/>
      <c r="H401" s="295" t="str">
        <f t="shared" si="147"/>
        <v/>
      </c>
      <c r="I401" s="296" t="str">
        <f t="shared" si="148"/>
        <v/>
      </c>
      <c r="J401" s="297" t="str">
        <f t="shared" si="166"/>
        <v/>
      </c>
      <c r="K401" s="349"/>
      <c r="L401" s="322"/>
      <c r="M401" s="353" t="str">
        <f t="shared" si="149"/>
        <v/>
      </c>
      <c r="N401" s="298" t="str">
        <f t="shared" si="150"/>
        <v/>
      </c>
      <c r="O401" s="293"/>
      <c r="P401" s="279"/>
      <c r="Q401" s="279"/>
      <c r="R401" s="279"/>
      <c r="S401" s="299"/>
      <c r="T401" s="376" t="str">
        <f t="shared" si="167"/>
        <v/>
      </c>
      <c r="U401" s="372"/>
      <c r="V401" s="308" t="str">
        <f t="shared" si="151"/>
        <v/>
      </c>
      <c r="W401" s="280" t="str">
        <f t="shared" si="152"/>
        <v/>
      </c>
      <c r="X401" s="347" t="str">
        <f t="shared" si="146"/>
        <v/>
      </c>
      <c r="Y401" s="292"/>
      <c r="Z401" s="363" t="str">
        <f t="shared" si="153"/>
        <v/>
      </c>
      <c r="AA401" s="347" t="str">
        <f t="shared" si="154"/>
        <v/>
      </c>
      <c r="AC401" s="363" t="str">
        <f t="shared" si="155"/>
        <v/>
      </c>
      <c r="AD401" s="280" t="str">
        <f t="shared" si="156"/>
        <v/>
      </c>
      <c r="AE401" s="280" t="str">
        <f t="shared" si="157"/>
        <v/>
      </c>
      <c r="AF401" s="280" t="str">
        <f t="shared" si="158"/>
        <v/>
      </c>
      <c r="AG401" s="347" t="str">
        <f t="shared" si="159"/>
        <v/>
      </c>
      <c r="AH401" s="359"/>
      <c r="AI401" s="367" t="str">
        <f t="shared" si="160"/>
        <v/>
      </c>
      <c r="AJ401" s="368" t="str">
        <f t="shared" si="161"/>
        <v/>
      </c>
      <c r="AK401" s="361"/>
      <c r="AL401" s="363" t="str">
        <f t="shared" si="162"/>
        <v/>
      </c>
      <c r="AM401" s="280" t="str">
        <f t="shared" si="163"/>
        <v/>
      </c>
      <c r="AN401" s="347" t="str">
        <f t="shared" si="168"/>
        <v/>
      </c>
      <c r="AO401" s="359"/>
      <c r="AP401" s="363" t="str">
        <f t="shared" si="164"/>
        <v/>
      </c>
      <c r="AQ401" s="300" t="str">
        <f t="shared" si="165"/>
        <v/>
      </c>
      <c r="AR401" s="309"/>
    </row>
    <row r="402" spans="1:44" ht="12.75">
      <c r="A402" s="236"/>
      <c r="B402" s="278"/>
      <c r="C402" s="293"/>
      <c r="D402" s="293"/>
      <c r="E402" s="294"/>
      <c r="F402" s="294"/>
      <c r="G402" s="294"/>
      <c r="H402" s="295" t="str">
        <f t="shared" si="147"/>
        <v/>
      </c>
      <c r="I402" s="296" t="str">
        <f t="shared" si="148"/>
        <v/>
      </c>
      <c r="J402" s="297" t="str">
        <f t="shared" si="166"/>
        <v/>
      </c>
      <c r="K402" s="349"/>
      <c r="L402" s="322"/>
      <c r="M402" s="353" t="str">
        <f t="shared" si="149"/>
        <v/>
      </c>
      <c r="N402" s="298" t="str">
        <f t="shared" si="150"/>
        <v/>
      </c>
      <c r="O402" s="293"/>
      <c r="P402" s="279"/>
      <c r="Q402" s="279"/>
      <c r="R402" s="279"/>
      <c r="S402" s="299"/>
      <c r="T402" s="376" t="str">
        <f t="shared" si="167"/>
        <v/>
      </c>
      <c r="U402" s="372"/>
      <c r="V402" s="308" t="str">
        <f t="shared" si="151"/>
        <v/>
      </c>
      <c r="W402" s="280" t="str">
        <f t="shared" si="152"/>
        <v/>
      </c>
      <c r="X402" s="347" t="str">
        <f t="shared" si="146"/>
        <v/>
      </c>
      <c r="Y402" s="292"/>
      <c r="Z402" s="363" t="str">
        <f t="shared" si="153"/>
        <v/>
      </c>
      <c r="AA402" s="347" t="str">
        <f t="shared" si="154"/>
        <v/>
      </c>
      <c r="AC402" s="363" t="str">
        <f t="shared" si="155"/>
        <v/>
      </c>
      <c r="AD402" s="280" t="str">
        <f t="shared" si="156"/>
        <v/>
      </c>
      <c r="AE402" s="280" t="str">
        <f t="shared" si="157"/>
        <v/>
      </c>
      <c r="AF402" s="280" t="str">
        <f t="shared" si="158"/>
        <v/>
      </c>
      <c r="AG402" s="347" t="str">
        <f t="shared" si="159"/>
        <v/>
      </c>
      <c r="AH402" s="359"/>
      <c r="AI402" s="367" t="str">
        <f t="shared" si="160"/>
        <v/>
      </c>
      <c r="AJ402" s="368" t="str">
        <f t="shared" si="161"/>
        <v/>
      </c>
      <c r="AK402" s="361"/>
      <c r="AL402" s="363" t="str">
        <f t="shared" si="162"/>
        <v/>
      </c>
      <c r="AM402" s="280" t="str">
        <f t="shared" si="163"/>
        <v/>
      </c>
      <c r="AN402" s="347" t="str">
        <f t="shared" si="168"/>
        <v/>
      </c>
      <c r="AO402" s="359"/>
      <c r="AP402" s="363" t="str">
        <f t="shared" si="164"/>
        <v/>
      </c>
      <c r="AQ402" s="300" t="str">
        <f t="shared" si="165"/>
        <v/>
      </c>
      <c r="AR402" s="309"/>
    </row>
    <row r="403" spans="1:44" ht="12.75">
      <c r="A403" s="236"/>
      <c r="B403" s="278"/>
      <c r="C403" s="293"/>
      <c r="D403" s="293"/>
      <c r="E403" s="294"/>
      <c r="F403" s="294"/>
      <c r="G403" s="294"/>
      <c r="H403" s="295" t="str">
        <f t="shared" si="147"/>
        <v/>
      </c>
      <c r="I403" s="296" t="str">
        <f t="shared" si="148"/>
        <v/>
      </c>
      <c r="J403" s="297" t="str">
        <f t="shared" si="166"/>
        <v/>
      </c>
      <c r="K403" s="349"/>
      <c r="L403" s="322"/>
      <c r="M403" s="353" t="str">
        <f t="shared" si="149"/>
        <v/>
      </c>
      <c r="N403" s="298" t="str">
        <f t="shared" si="150"/>
        <v/>
      </c>
      <c r="O403" s="293"/>
      <c r="P403" s="279"/>
      <c r="Q403" s="279"/>
      <c r="R403" s="279"/>
      <c r="S403" s="299"/>
      <c r="T403" s="376" t="str">
        <f t="shared" si="167"/>
        <v/>
      </c>
      <c r="U403" s="372"/>
      <c r="V403" s="308" t="str">
        <f t="shared" si="151"/>
        <v/>
      </c>
      <c r="W403" s="280" t="str">
        <f t="shared" si="152"/>
        <v/>
      </c>
      <c r="X403" s="347" t="str">
        <f t="shared" si="146"/>
        <v/>
      </c>
      <c r="Y403" s="292"/>
      <c r="Z403" s="363" t="str">
        <f t="shared" si="153"/>
        <v/>
      </c>
      <c r="AA403" s="347" t="str">
        <f t="shared" si="154"/>
        <v/>
      </c>
      <c r="AC403" s="363" t="str">
        <f t="shared" si="155"/>
        <v/>
      </c>
      <c r="AD403" s="280" t="str">
        <f t="shared" si="156"/>
        <v/>
      </c>
      <c r="AE403" s="280" t="str">
        <f t="shared" si="157"/>
        <v/>
      </c>
      <c r="AF403" s="280" t="str">
        <f t="shared" si="158"/>
        <v/>
      </c>
      <c r="AG403" s="347" t="str">
        <f t="shared" si="159"/>
        <v/>
      </c>
      <c r="AH403" s="359"/>
      <c r="AI403" s="367" t="str">
        <f t="shared" si="160"/>
        <v/>
      </c>
      <c r="AJ403" s="368" t="str">
        <f t="shared" si="161"/>
        <v/>
      </c>
      <c r="AK403" s="361"/>
      <c r="AL403" s="363" t="str">
        <f t="shared" si="162"/>
        <v/>
      </c>
      <c r="AM403" s="280" t="str">
        <f t="shared" si="163"/>
        <v/>
      </c>
      <c r="AN403" s="347" t="str">
        <f t="shared" si="168"/>
        <v/>
      </c>
      <c r="AO403" s="359"/>
      <c r="AP403" s="363" t="str">
        <f t="shared" si="164"/>
        <v/>
      </c>
      <c r="AQ403" s="300" t="str">
        <f t="shared" si="165"/>
        <v/>
      </c>
      <c r="AR403" s="309"/>
    </row>
    <row r="404" spans="1:44" ht="12.75">
      <c r="A404" s="236"/>
      <c r="B404" s="278"/>
      <c r="C404" s="293"/>
      <c r="D404" s="293"/>
      <c r="E404" s="294"/>
      <c r="F404" s="294"/>
      <c r="G404" s="294"/>
      <c r="H404" s="295" t="str">
        <f t="shared" si="147"/>
        <v/>
      </c>
      <c r="I404" s="296" t="str">
        <f t="shared" si="148"/>
        <v/>
      </c>
      <c r="J404" s="297" t="str">
        <f t="shared" si="166"/>
        <v/>
      </c>
      <c r="K404" s="349"/>
      <c r="L404" s="322"/>
      <c r="M404" s="353" t="str">
        <f t="shared" si="149"/>
        <v/>
      </c>
      <c r="N404" s="298" t="str">
        <f t="shared" si="150"/>
        <v/>
      </c>
      <c r="O404" s="293"/>
      <c r="P404" s="279"/>
      <c r="Q404" s="279"/>
      <c r="R404" s="279"/>
      <c r="S404" s="299"/>
      <c r="T404" s="376" t="str">
        <f t="shared" si="167"/>
        <v/>
      </c>
      <c r="U404" s="372"/>
      <c r="V404" s="308" t="str">
        <f t="shared" si="151"/>
        <v/>
      </c>
      <c r="W404" s="280" t="str">
        <f t="shared" si="152"/>
        <v/>
      </c>
      <c r="X404" s="347" t="str">
        <f aca="true" t="shared" si="169" ref="X404:X467">IF(F404&gt;0,AP404+X403,"")</f>
        <v/>
      </c>
      <c r="Y404" s="292"/>
      <c r="Z404" s="363" t="str">
        <f t="shared" si="153"/>
        <v/>
      </c>
      <c r="AA404" s="347" t="str">
        <f t="shared" si="154"/>
        <v/>
      </c>
      <c r="AC404" s="363" t="str">
        <f t="shared" si="155"/>
        <v/>
      </c>
      <c r="AD404" s="280" t="str">
        <f t="shared" si="156"/>
        <v/>
      </c>
      <c r="AE404" s="280" t="str">
        <f t="shared" si="157"/>
        <v/>
      </c>
      <c r="AF404" s="280" t="str">
        <f t="shared" si="158"/>
        <v/>
      </c>
      <c r="AG404" s="347" t="str">
        <f t="shared" si="159"/>
        <v/>
      </c>
      <c r="AH404" s="359"/>
      <c r="AI404" s="367" t="str">
        <f t="shared" si="160"/>
        <v/>
      </c>
      <c r="AJ404" s="368" t="str">
        <f t="shared" si="161"/>
        <v/>
      </c>
      <c r="AK404" s="361"/>
      <c r="AL404" s="363" t="str">
        <f t="shared" si="162"/>
        <v/>
      </c>
      <c r="AM404" s="280" t="str">
        <f t="shared" si="163"/>
        <v/>
      </c>
      <c r="AN404" s="347" t="str">
        <f t="shared" si="168"/>
        <v/>
      </c>
      <c r="AO404" s="359"/>
      <c r="AP404" s="363" t="str">
        <f t="shared" si="164"/>
        <v/>
      </c>
      <c r="AQ404" s="300" t="str">
        <f t="shared" si="165"/>
        <v/>
      </c>
      <c r="AR404" s="309"/>
    </row>
    <row r="405" spans="1:44" ht="12.75">
      <c r="A405" s="236"/>
      <c r="B405" s="278"/>
      <c r="C405" s="293"/>
      <c r="D405" s="293"/>
      <c r="E405" s="294"/>
      <c r="F405" s="294"/>
      <c r="G405" s="294"/>
      <c r="H405" s="295" t="str">
        <f t="shared" si="147"/>
        <v/>
      </c>
      <c r="I405" s="296" t="str">
        <f t="shared" si="148"/>
        <v/>
      </c>
      <c r="J405" s="297" t="str">
        <f t="shared" si="166"/>
        <v/>
      </c>
      <c r="K405" s="349"/>
      <c r="L405" s="322"/>
      <c r="M405" s="353" t="str">
        <f t="shared" si="149"/>
        <v/>
      </c>
      <c r="N405" s="298" t="str">
        <f t="shared" si="150"/>
        <v/>
      </c>
      <c r="O405" s="293"/>
      <c r="P405" s="279"/>
      <c r="Q405" s="279"/>
      <c r="R405" s="279"/>
      <c r="S405" s="299"/>
      <c r="T405" s="376" t="str">
        <f t="shared" si="167"/>
        <v/>
      </c>
      <c r="U405" s="372"/>
      <c r="V405" s="308" t="str">
        <f t="shared" si="151"/>
        <v/>
      </c>
      <c r="W405" s="280" t="str">
        <f t="shared" si="152"/>
        <v/>
      </c>
      <c r="X405" s="347" t="str">
        <f t="shared" si="169"/>
        <v/>
      </c>
      <c r="Y405" s="292"/>
      <c r="Z405" s="363" t="str">
        <f t="shared" si="153"/>
        <v/>
      </c>
      <c r="AA405" s="347" t="str">
        <f t="shared" si="154"/>
        <v/>
      </c>
      <c r="AC405" s="363" t="str">
        <f t="shared" si="155"/>
        <v/>
      </c>
      <c r="AD405" s="280" t="str">
        <f t="shared" si="156"/>
        <v/>
      </c>
      <c r="AE405" s="280" t="str">
        <f t="shared" si="157"/>
        <v/>
      </c>
      <c r="AF405" s="280" t="str">
        <f t="shared" si="158"/>
        <v/>
      </c>
      <c r="AG405" s="347" t="str">
        <f t="shared" si="159"/>
        <v/>
      </c>
      <c r="AH405" s="359"/>
      <c r="AI405" s="367" t="str">
        <f t="shared" si="160"/>
        <v/>
      </c>
      <c r="AJ405" s="368" t="str">
        <f t="shared" si="161"/>
        <v/>
      </c>
      <c r="AK405" s="361"/>
      <c r="AL405" s="363" t="str">
        <f t="shared" si="162"/>
        <v/>
      </c>
      <c r="AM405" s="280" t="str">
        <f t="shared" si="163"/>
        <v/>
      </c>
      <c r="AN405" s="347" t="str">
        <f t="shared" si="168"/>
        <v/>
      </c>
      <c r="AO405" s="359"/>
      <c r="AP405" s="363" t="str">
        <f t="shared" si="164"/>
        <v/>
      </c>
      <c r="AQ405" s="300" t="str">
        <f t="shared" si="165"/>
        <v/>
      </c>
      <c r="AR405" s="309"/>
    </row>
    <row r="406" spans="1:44" ht="12.75">
      <c r="A406" s="236"/>
      <c r="B406" s="278"/>
      <c r="C406" s="293"/>
      <c r="D406" s="293"/>
      <c r="E406" s="294"/>
      <c r="F406" s="294"/>
      <c r="G406" s="294"/>
      <c r="H406" s="295" t="str">
        <f t="shared" si="147"/>
        <v/>
      </c>
      <c r="I406" s="296" t="str">
        <f t="shared" si="148"/>
        <v/>
      </c>
      <c r="J406" s="297" t="str">
        <f t="shared" si="166"/>
        <v/>
      </c>
      <c r="K406" s="349"/>
      <c r="L406" s="322"/>
      <c r="M406" s="353" t="str">
        <f t="shared" si="149"/>
        <v/>
      </c>
      <c r="N406" s="298" t="str">
        <f t="shared" si="150"/>
        <v/>
      </c>
      <c r="O406" s="293"/>
      <c r="P406" s="279"/>
      <c r="Q406" s="279"/>
      <c r="R406" s="279"/>
      <c r="S406" s="299"/>
      <c r="T406" s="376" t="str">
        <f t="shared" si="167"/>
        <v/>
      </c>
      <c r="U406" s="372"/>
      <c r="V406" s="308" t="str">
        <f t="shared" si="151"/>
        <v/>
      </c>
      <c r="W406" s="280" t="str">
        <f t="shared" si="152"/>
        <v/>
      </c>
      <c r="X406" s="347" t="str">
        <f t="shared" si="169"/>
        <v/>
      </c>
      <c r="Y406" s="292"/>
      <c r="Z406" s="363" t="str">
        <f t="shared" si="153"/>
        <v/>
      </c>
      <c r="AA406" s="347" t="str">
        <f t="shared" si="154"/>
        <v/>
      </c>
      <c r="AC406" s="363" t="str">
        <f t="shared" si="155"/>
        <v/>
      </c>
      <c r="AD406" s="280" t="str">
        <f t="shared" si="156"/>
        <v/>
      </c>
      <c r="AE406" s="280" t="str">
        <f t="shared" si="157"/>
        <v/>
      </c>
      <c r="AF406" s="280" t="str">
        <f t="shared" si="158"/>
        <v/>
      </c>
      <c r="AG406" s="347" t="str">
        <f t="shared" si="159"/>
        <v/>
      </c>
      <c r="AH406" s="359"/>
      <c r="AI406" s="367" t="str">
        <f t="shared" si="160"/>
        <v/>
      </c>
      <c r="AJ406" s="368" t="str">
        <f t="shared" si="161"/>
        <v/>
      </c>
      <c r="AK406" s="361"/>
      <c r="AL406" s="363" t="str">
        <f t="shared" si="162"/>
        <v/>
      </c>
      <c r="AM406" s="280" t="str">
        <f t="shared" si="163"/>
        <v/>
      </c>
      <c r="AN406" s="347" t="str">
        <f t="shared" si="168"/>
        <v/>
      </c>
      <c r="AO406" s="359"/>
      <c r="AP406" s="363" t="str">
        <f t="shared" si="164"/>
        <v/>
      </c>
      <c r="AQ406" s="300" t="str">
        <f t="shared" si="165"/>
        <v/>
      </c>
      <c r="AR406" s="309"/>
    </row>
    <row r="407" spans="1:44" ht="12.75">
      <c r="A407" s="236"/>
      <c r="B407" s="278"/>
      <c r="C407" s="293"/>
      <c r="D407" s="293"/>
      <c r="E407" s="294"/>
      <c r="F407" s="294"/>
      <c r="G407" s="294"/>
      <c r="H407" s="295" t="str">
        <f t="shared" si="147"/>
        <v/>
      </c>
      <c r="I407" s="296" t="str">
        <f t="shared" si="148"/>
        <v/>
      </c>
      <c r="J407" s="297" t="str">
        <f t="shared" si="166"/>
        <v/>
      </c>
      <c r="K407" s="349"/>
      <c r="L407" s="322"/>
      <c r="M407" s="353" t="str">
        <f t="shared" si="149"/>
        <v/>
      </c>
      <c r="N407" s="298" t="str">
        <f t="shared" si="150"/>
        <v/>
      </c>
      <c r="O407" s="293"/>
      <c r="P407" s="279"/>
      <c r="Q407" s="279"/>
      <c r="R407" s="279"/>
      <c r="S407" s="299"/>
      <c r="T407" s="376" t="str">
        <f t="shared" si="167"/>
        <v/>
      </c>
      <c r="U407" s="372"/>
      <c r="V407" s="308" t="str">
        <f t="shared" si="151"/>
        <v/>
      </c>
      <c r="W407" s="280" t="str">
        <f t="shared" si="152"/>
        <v/>
      </c>
      <c r="X407" s="347" t="str">
        <f t="shared" si="169"/>
        <v/>
      </c>
      <c r="Y407" s="292"/>
      <c r="Z407" s="363" t="str">
        <f t="shared" si="153"/>
        <v/>
      </c>
      <c r="AA407" s="347" t="str">
        <f t="shared" si="154"/>
        <v/>
      </c>
      <c r="AC407" s="363" t="str">
        <f t="shared" si="155"/>
        <v/>
      </c>
      <c r="AD407" s="280" t="str">
        <f t="shared" si="156"/>
        <v/>
      </c>
      <c r="AE407" s="280" t="str">
        <f t="shared" si="157"/>
        <v/>
      </c>
      <c r="AF407" s="280" t="str">
        <f t="shared" si="158"/>
        <v/>
      </c>
      <c r="AG407" s="347" t="str">
        <f t="shared" si="159"/>
        <v/>
      </c>
      <c r="AH407" s="359"/>
      <c r="AI407" s="367" t="str">
        <f t="shared" si="160"/>
        <v/>
      </c>
      <c r="AJ407" s="368" t="str">
        <f t="shared" si="161"/>
        <v/>
      </c>
      <c r="AK407" s="361"/>
      <c r="AL407" s="363" t="str">
        <f t="shared" si="162"/>
        <v/>
      </c>
      <c r="AM407" s="280" t="str">
        <f t="shared" si="163"/>
        <v/>
      </c>
      <c r="AN407" s="347" t="str">
        <f t="shared" si="168"/>
        <v/>
      </c>
      <c r="AO407" s="359"/>
      <c r="AP407" s="363" t="str">
        <f t="shared" si="164"/>
        <v/>
      </c>
      <c r="AQ407" s="300" t="str">
        <f t="shared" si="165"/>
        <v/>
      </c>
      <c r="AR407" s="309"/>
    </row>
    <row r="408" spans="1:44" ht="12.75">
      <c r="A408" s="236"/>
      <c r="B408" s="278"/>
      <c r="C408" s="293"/>
      <c r="D408" s="293"/>
      <c r="E408" s="294"/>
      <c r="F408" s="294"/>
      <c r="G408" s="294"/>
      <c r="H408" s="295" t="str">
        <f t="shared" si="147"/>
        <v/>
      </c>
      <c r="I408" s="296" t="str">
        <f t="shared" si="148"/>
        <v/>
      </c>
      <c r="J408" s="297" t="str">
        <f t="shared" si="166"/>
        <v/>
      </c>
      <c r="K408" s="349"/>
      <c r="L408" s="322"/>
      <c r="M408" s="353" t="str">
        <f t="shared" si="149"/>
        <v/>
      </c>
      <c r="N408" s="298" t="str">
        <f t="shared" si="150"/>
        <v/>
      </c>
      <c r="O408" s="293"/>
      <c r="P408" s="279"/>
      <c r="Q408" s="279"/>
      <c r="R408" s="279"/>
      <c r="S408" s="299"/>
      <c r="T408" s="376" t="str">
        <f t="shared" si="167"/>
        <v/>
      </c>
      <c r="U408" s="372"/>
      <c r="V408" s="308" t="str">
        <f t="shared" si="151"/>
        <v/>
      </c>
      <c r="W408" s="280" t="str">
        <f t="shared" si="152"/>
        <v/>
      </c>
      <c r="X408" s="347" t="str">
        <f t="shared" si="169"/>
        <v/>
      </c>
      <c r="Y408" s="292"/>
      <c r="Z408" s="363" t="str">
        <f t="shared" si="153"/>
        <v/>
      </c>
      <c r="AA408" s="347" t="str">
        <f t="shared" si="154"/>
        <v/>
      </c>
      <c r="AC408" s="363" t="str">
        <f t="shared" si="155"/>
        <v/>
      </c>
      <c r="AD408" s="280" t="str">
        <f t="shared" si="156"/>
        <v/>
      </c>
      <c r="AE408" s="280" t="str">
        <f t="shared" si="157"/>
        <v/>
      </c>
      <c r="AF408" s="280" t="str">
        <f t="shared" si="158"/>
        <v/>
      </c>
      <c r="AG408" s="347" t="str">
        <f t="shared" si="159"/>
        <v/>
      </c>
      <c r="AH408" s="359"/>
      <c r="AI408" s="367" t="str">
        <f t="shared" si="160"/>
        <v/>
      </c>
      <c r="AJ408" s="368" t="str">
        <f t="shared" si="161"/>
        <v/>
      </c>
      <c r="AK408" s="361"/>
      <c r="AL408" s="363" t="str">
        <f t="shared" si="162"/>
        <v/>
      </c>
      <c r="AM408" s="280" t="str">
        <f t="shared" si="163"/>
        <v/>
      </c>
      <c r="AN408" s="347" t="str">
        <f t="shared" si="168"/>
        <v/>
      </c>
      <c r="AO408" s="359"/>
      <c r="AP408" s="363" t="str">
        <f t="shared" si="164"/>
        <v/>
      </c>
      <c r="AQ408" s="300" t="str">
        <f t="shared" si="165"/>
        <v/>
      </c>
      <c r="AR408" s="309"/>
    </row>
    <row r="409" spans="1:44" ht="12.75">
      <c r="A409" s="236"/>
      <c r="B409" s="278"/>
      <c r="C409" s="293"/>
      <c r="D409" s="293"/>
      <c r="E409" s="294"/>
      <c r="F409" s="294"/>
      <c r="G409" s="294"/>
      <c r="H409" s="295" t="str">
        <f t="shared" si="147"/>
        <v/>
      </c>
      <c r="I409" s="296" t="str">
        <f t="shared" si="148"/>
        <v/>
      </c>
      <c r="J409" s="297" t="str">
        <f t="shared" si="166"/>
        <v/>
      </c>
      <c r="K409" s="349"/>
      <c r="L409" s="322"/>
      <c r="M409" s="353" t="str">
        <f t="shared" si="149"/>
        <v/>
      </c>
      <c r="N409" s="298" t="str">
        <f t="shared" si="150"/>
        <v/>
      </c>
      <c r="O409" s="293"/>
      <c r="P409" s="279"/>
      <c r="Q409" s="279"/>
      <c r="R409" s="279"/>
      <c r="S409" s="299"/>
      <c r="T409" s="376" t="str">
        <f t="shared" si="167"/>
        <v/>
      </c>
      <c r="U409" s="372"/>
      <c r="V409" s="308" t="str">
        <f t="shared" si="151"/>
        <v/>
      </c>
      <c r="W409" s="280" t="str">
        <f t="shared" si="152"/>
        <v/>
      </c>
      <c r="X409" s="347" t="str">
        <f t="shared" si="169"/>
        <v/>
      </c>
      <c r="Y409" s="292"/>
      <c r="Z409" s="363" t="str">
        <f t="shared" si="153"/>
        <v/>
      </c>
      <c r="AA409" s="347" t="str">
        <f t="shared" si="154"/>
        <v/>
      </c>
      <c r="AC409" s="363" t="str">
        <f t="shared" si="155"/>
        <v/>
      </c>
      <c r="AD409" s="280" t="str">
        <f t="shared" si="156"/>
        <v/>
      </c>
      <c r="AE409" s="280" t="str">
        <f t="shared" si="157"/>
        <v/>
      </c>
      <c r="AF409" s="280" t="str">
        <f t="shared" si="158"/>
        <v/>
      </c>
      <c r="AG409" s="347" t="str">
        <f t="shared" si="159"/>
        <v/>
      </c>
      <c r="AH409" s="359"/>
      <c r="AI409" s="367" t="str">
        <f t="shared" si="160"/>
        <v/>
      </c>
      <c r="AJ409" s="368" t="str">
        <f t="shared" si="161"/>
        <v/>
      </c>
      <c r="AK409" s="361"/>
      <c r="AL409" s="363" t="str">
        <f t="shared" si="162"/>
        <v/>
      </c>
      <c r="AM409" s="280" t="str">
        <f t="shared" si="163"/>
        <v/>
      </c>
      <c r="AN409" s="347" t="str">
        <f t="shared" si="168"/>
        <v/>
      </c>
      <c r="AO409" s="359"/>
      <c r="AP409" s="363" t="str">
        <f t="shared" si="164"/>
        <v/>
      </c>
      <c r="AQ409" s="300" t="str">
        <f t="shared" si="165"/>
        <v/>
      </c>
      <c r="AR409" s="309"/>
    </row>
    <row r="410" spans="1:44" ht="12.75">
      <c r="A410" s="236"/>
      <c r="B410" s="278"/>
      <c r="C410" s="293"/>
      <c r="D410" s="293"/>
      <c r="E410" s="294"/>
      <c r="F410" s="294"/>
      <c r="G410" s="294"/>
      <c r="H410" s="295" t="str">
        <f t="shared" si="147"/>
        <v/>
      </c>
      <c r="I410" s="296" t="str">
        <f t="shared" si="148"/>
        <v/>
      </c>
      <c r="J410" s="297" t="str">
        <f t="shared" si="166"/>
        <v/>
      </c>
      <c r="K410" s="349"/>
      <c r="L410" s="322"/>
      <c r="M410" s="353" t="str">
        <f t="shared" si="149"/>
        <v/>
      </c>
      <c r="N410" s="298" t="str">
        <f t="shared" si="150"/>
        <v/>
      </c>
      <c r="O410" s="293"/>
      <c r="P410" s="279"/>
      <c r="Q410" s="279"/>
      <c r="R410" s="279"/>
      <c r="S410" s="299"/>
      <c r="T410" s="376" t="str">
        <f t="shared" si="167"/>
        <v/>
      </c>
      <c r="U410" s="372"/>
      <c r="V410" s="308" t="str">
        <f t="shared" si="151"/>
        <v/>
      </c>
      <c r="W410" s="280" t="str">
        <f t="shared" si="152"/>
        <v/>
      </c>
      <c r="X410" s="347" t="str">
        <f t="shared" si="169"/>
        <v/>
      </c>
      <c r="Y410" s="292"/>
      <c r="Z410" s="363" t="str">
        <f t="shared" si="153"/>
        <v/>
      </c>
      <c r="AA410" s="347" t="str">
        <f t="shared" si="154"/>
        <v/>
      </c>
      <c r="AC410" s="363" t="str">
        <f t="shared" si="155"/>
        <v/>
      </c>
      <c r="AD410" s="280" t="str">
        <f t="shared" si="156"/>
        <v/>
      </c>
      <c r="AE410" s="280" t="str">
        <f t="shared" si="157"/>
        <v/>
      </c>
      <c r="AF410" s="280" t="str">
        <f t="shared" si="158"/>
        <v/>
      </c>
      <c r="AG410" s="347" t="str">
        <f t="shared" si="159"/>
        <v/>
      </c>
      <c r="AH410" s="359"/>
      <c r="AI410" s="367" t="str">
        <f t="shared" si="160"/>
        <v/>
      </c>
      <c r="AJ410" s="368" t="str">
        <f t="shared" si="161"/>
        <v/>
      </c>
      <c r="AK410" s="361"/>
      <c r="AL410" s="363" t="str">
        <f t="shared" si="162"/>
        <v/>
      </c>
      <c r="AM410" s="280" t="str">
        <f t="shared" si="163"/>
        <v/>
      </c>
      <c r="AN410" s="347" t="str">
        <f t="shared" si="168"/>
        <v/>
      </c>
      <c r="AO410" s="359"/>
      <c r="AP410" s="363" t="str">
        <f t="shared" si="164"/>
        <v/>
      </c>
      <c r="AQ410" s="300" t="str">
        <f t="shared" si="165"/>
        <v/>
      </c>
      <c r="AR410" s="309"/>
    </row>
    <row r="411" spans="1:44" ht="12.75">
      <c r="A411" s="236"/>
      <c r="B411" s="278"/>
      <c r="C411" s="293"/>
      <c r="D411" s="293"/>
      <c r="E411" s="294"/>
      <c r="F411" s="294"/>
      <c r="G411" s="294"/>
      <c r="H411" s="295" t="str">
        <f t="shared" si="147"/>
        <v/>
      </c>
      <c r="I411" s="296" t="str">
        <f t="shared" si="148"/>
        <v/>
      </c>
      <c r="J411" s="297" t="str">
        <f t="shared" si="166"/>
        <v/>
      </c>
      <c r="K411" s="349"/>
      <c r="L411" s="322"/>
      <c r="M411" s="353" t="str">
        <f t="shared" si="149"/>
        <v/>
      </c>
      <c r="N411" s="298" t="str">
        <f t="shared" si="150"/>
        <v/>
      </c>
      <c r="O411" s="293"/>
      <c r="P411" s="279"/>
      <c r="Q411" s="279"/>
      <c r="R411" s="279"/>
      <c r="S411" s="299"/>
      <c r="T411" s="376" t="str">
        <f t="shared" si="167"/>
        <v/>
      </c>
      <c r="U411" s="372"/>
      <c r="V411" s="308" t="str">
        <f t="shared" si="151"/>
        <v/>
      </c>
      <c r="W411" s="280" t="str">
        <f t="shared" si="152"/>
        <v/>
      </c>
      <c r="X411" s="347" t="str">
        <f t="shared" si="169"/>
        <v/>
      </c>
      <c r="Y411" s="292"/>
      <c r="Z411" s="363" t="str">
        <f t="shared" si="153"/>
        <v/>
      </c>
      <c r="AA411" s="347" t="str">
        <f t="shared" si="154"/>
        <v/>
      </c>
      <c r="AC411" s="363" t="str">
        <f t="shared" si="155"/>
        <v/>
      </c>
      <c r="AD411" s="280" t="str">
        <f t="shared" si="156"/>
        <v/>
      </c>
      <c r="AE411" s="280" t="str">
        <f t="shared" si="157"/>
        <v/>
      </c>
      <c r="AF411" s="280" t="str">
        <f t="shared" si="158"/>
        <v/>
      </c>
      <c r="AG411" s="347" t="str">
        <f t="shared" si="159"/>
        <v/>
      </c>
      <c r="AH411" s="359"/>
      <c r="AI411" s="367" t="str">
        <f t="shared" si="160"/>
        <v/>
      </c>
      <c r="AJ411" s="368" t="str">
        <f t="shared" si="161"/>
        <v/>
      </c>
      <c r="AK411" s="361"/>
      <c r="AL411" s="363" t="str">
        <f t="shared" si="162"/>
        <v/>
      </c>
      <c r="AM411" s="280" t="str">
        <f t="shared" si="163"/>
        <v/>
      </c>
      <c r="AN411" s="347" t="str">
        <f t="shared" si="168"/>
        <v/>
      </c>
      <c r="AO411" s="359"/>
      <c r="AP411" s="363" t="str">
        <f t="shared" si="164"/>
        <v/>
      </c>
      <c r="AQ411" s="300" t="str">
        <f t="shared" si="165"/>
        <v/>
      </c>
      <c r="AR411" s="309"/>
    </row>
    <row r="412" spans="1:44" ht="12.75">
      <c r="A412" s="236"/>
      <c r="B412" s="278"/>
      <c r="C412" s="293"/>
      <c r="D412" s="293"/>
      <c r="E412" s="294"/>
      <c r="F412" s="294"/>
      <c r="G412" s="294"/>
      <c r="H412" s="295" t="str">
        <f t="shared" si="147"/>
        <v/>
      </c>
      <c r="I412" s="296" t="str">
        <f t="shared" si="148"/>
        <v/>
      </c>
      <c r="J412" s="297" t="str">
        <f t="shared" si="166"/>
        <v/>
      </c>
      <c r="K412" s="349"/>
      <c r="L412" s="322"/>
      <c r="M412" s="353" t="str">
        <f t="shared" si="149"/>
        <v/>
      </c>
      <c r="N412" s="298" t="str">
        <f t="shared" si="150"/>
        <v/>
      </c>
      <c r="O412" s="293"/>
      <c r="P412" s="279"/>
      <c r="Q412" s="279"/>
      <c r="R412" s="279"/>
      <c r="S412" s="299"/>
      <c r="T412" s="376" t="str">
        <f t="shared" si="167"/>
        <v/>
      </c>
      <c r="U412" s="372"/>
      <c r="V412" s="308" t="str">
        <f t="shared" si="151"/>
        <v/>
      </c>
      <c r="W412" s="280" t="str">
        <f t="shared" si="152"/>
        <v/>
      </c>
      <c r="X412" s="347" t="str">
        <f t="shared" si="169"/>
        <v/>
      </c>
      <c r="Y412" s="292"/>
      <c r="Z412" s="363" t="str">
        <f t="shared" si="153"/>
        <v/>
      </c>
      <c r="AA412" s="347" t="str">
        <f t="shared" si="154"/>
        <v/>
      </c>
      <c r="AC412" s="363" t="str">
        <f t="shared" si="155"/>
        <v/>
      </c>
      <c r="AD412" s="280" t="str">
        <f t="shared" si="156"/>
        <v/>
      </c>
      <c r="AE412" s="280" t="str">
        <f t="shared" si="157"/>
        <v/>
      </c>
      <c r="AF412" s="280" t="str">
        <f t="shared" si="158"/>
        <v/>
      </c>
      <c r="AG412" s="347" t="str">
        <f t="shared" si="159"/>
        <v/>
      </c>
      <c r="AH412" s="359"/>
      <c r="AI412" s="367" t="str">
        <f t="shared" si="160"/>
        <v/>
      </c>
      <c r="AJ412" s="368" t="str">
        <f t="shared" si="161"/>
        <v/>
      </c>
      <c r="AK412" s="361"/>
      <c r="AL412" s="363" t="str">
        <f t="shared" si="162"/>
        <v/>
      </c>
      <c r="AM412" s="280" t="str">
        <f t="shared" si="163"/>
        <v/>
      </c>
      <c r="AN412" s="347" t="str">
        <f t="shared" si="168"/>
        <v/>
      </c>
      <c r="AO412" s="359"/>
      <c r="AP412" s="363" t="str">
        <f t="shared" si="164"/>
        <v/>
      </c>
      <c r="AQ412" s="300" t="str">
        <f t="shared" si="165"/>
        <v/>
      </c>
      <c r="AR412" s="309"/>
    </row>
    <row r="413" spans="1:44" ht="12.75">
      <c r="A413" s="236"/>
      <c r="B413" s="278"/>
      <c r="C413" s="293"/>
      <c r="D413" s="293"/>
      <c r="E413" s="294"/>
      <c r="F413" s="294"/>
      <c r="G413" s="294"/>
      <c r="H413" s="295" t="str">
        <f t="shared" si="147"/>
        <v/>
      </c>
      <c r="I413" s="296" t="str">
        <f t="shared" si="148"/>
        <v/>
      </c>
      <c r="J413" s="297" t="str">
        <f t="shared" si="166"/>
        <v/>
      </c>
      <c r="K413" s="349"/>
      <c r="L413" s="322"/>
      <c r="M413" s="353" t="str">
        <f t="shared" si="149"/>
        <v/>
      </c>
      <c r="N413" s="298" t="str">
        <f t="shared" si="150"/>
        <v/>
      </c>
      <c r="O413" s="293"/>
      <c r="P413" s="279"/>
      <c r="Q413" s="279"/>
      <c r="R413" s="279"/>
      <c r="S413" s="299"/>
      <c r="T413" s="376" t="str">
        <f t="shared" si="167"/>
        <v/>
      </c>
      <c r="U413" s="372"/>
      <c r="V413" s="308" t="str">
        <f t="shared" si="151"/>
        <v/>
      </c>
      <c r="W413" s="280" t="str">
        <f t="shared" si="152"/>
        <v/>
      </c>
      <c r="X413" s="347" t="str">
        <f t="shared" si="169"/>
        <v/>
      </c>
      <c r="Y413" s="292"/>
      <c r="Z413" s="363" t="str">
        <f t="shared" si="153"/>
        <v/>
      </c>
      <c r="AA413" s="347" t="str">
        <f t="shared" si="154"/>
        <v/>
      </c>
      <c r="AC413" s="363" t="str">
        <f t="shared" si="155"/>
        <v/>
      </c>
      <c r="AD413" s="280" t="str">
        <f t="shared" si="156"/>
        <v/>
      </c>
      <c r="AE413" s="280" t="str">
        <f t="shared" si="157"/>
        <v/>
      </c>
      <c r="AF413" s="280" t="str">
        <f t="shared" si="158"/>
        <v/>
      </c>
      <c r="AG413" s="347" t="str">
        <f t="shared" si="159"/>
        <v/>
      </c>
      <c r="AH413" s="359"/>
      <c r="AI413" s="367" t="str">
        <f t="shared" si="160"/>
        <v/>
      </c>
      <c r="AJ413" s="368" t="str">
        <f t="shared" si="161"/>
        <v/>
      </c>
      <c r="AK413" s="361"/>
      <c r="AL413" s="363" t="str">
        <f t="shared" si="162"/>
        <v/>
      </c>
      <c r="AM413" s="280" t="str">
        <f t="shared" si="163"/>
        <v/>
      </c>
      <c r="AN413" s="347" t="str">
        <f t="shared" si="168"/>
        <v/>
      </c>
      <c r="AO413" s="359"/>
      <c r="AP413" s="363" t="str">
        <f t="shared" si="164"/>
        <v/>
      </c>
      <c r="AQ413" s="300" t="str">
        <f t="shared" si="165"/>
        <v/>
      </c>
      <c r="AR413" s="309"/>
    </row>
    <row r="414" spans="1:44" ht="12.75">
      <c r="A414" s="236"/>
      <c r="B414" s="278"/>
      <c r="C414" s="293"/>
      <c r="D414" s="293"/>
      <c r="E414" s="294"/>
      <c r="F414" s="294"/>
      <c r="G414" s="294"/>
      <c r="H414" s="295" t="str">
        <f t="shared" si="147"/>
        <v/>
      </c>
      <c r="I414" s="296" t="str">
        <f t="shared" si="148"/>
        <v/>
      </c>
      <c r="J414" s="297" t="str">
        <f t="shared" si="166"/>
        <v/>
      </c>
      <c r="K414" s="349"/>
      <c r="L414" s="322"/>
      <c r="M414" s="353" t="str">
        <f t="shared" si="149"/>
        <v/>
      </c>
      <c r="N414" s="298" t="str">
        <f t="shared" si="150"/>
        <v/>
      </c>
      <c r="O414" s="293"/>
      <c r="P414" s="279"/>
      <c r="Q414" s="279"/>
      <c r="R414" s="279"/>
      <c r="S414" s="299"/>
      <c r="T414" s="376" t="str">
        <f t="shared" si="167"/>
        <v/>
      </c>
      <c r="U414" s="372"/>
      <c r="V414" s="308" t="str">
        <f t="shared" si="151"/>
        <v/>
      </c>
      <c r="W414" s="280" t="str">
        <f t="shared" si="152"/>
        <v/>
      </c>
      <c r="X414" s="347" t="str">
        <f t="shared" si="169"/>
        <v/>
      </c>
      <c r="Y414" s="292"/>
      <c r="Z414" s="363" t="str">
        <f t="shared" si="153"/>
        <v/>
      </c>
      <c r="AA414" s="347" t="str">
        <f t="shared" si="154"/>
        <v/>
      </c>
      <c r="AC414" s="363" t="str">
        <f t="shared" si="155"/>
        <v/>
      </c>
      <c r="AD414" s="280" t="str">
        <f t="shared" si="156"/>
        <v/>
      </c>
      <c r="AE414" s="280" t="str">
        <f t="shared" si="157"/>
        <v/>
      </c>
      <c r="AF414" s="280" t="str">
        <f t="shared" si="158"/>
        <v/>
      </c>
      <c r="AG414" s="347" t="str">
        <f t="shared" si="159"/>
        <v/>
      </c>
      <c r="AH414" s="359"/>
      <c r="AI414" s="367" t="str">
        <f t="shared" si="160"/>
        <v/>
      </c>
      <c r="AJ414" s="368" t="str">
        <f t="shared" si="161"/>
        <v/>
      </c>
      <c r="AK414" s="361"/>
      <c r="AL414" s="363" t="str">
        <f t="shared" si="162"/>
        <v/>
      </c>
      <c r="AM414" s="280" t="str">
        <f t="shared" si="163"/>
        <v/>
      </c>
      <c r="AN414" s="347" t="str">
        <f t="shared" si="168"/>
        <v/>
      </c>
      <c r="AO414" s="359"/>
      <c r="AP414" s="363" t="str">
        <f t="shared" si="164"/>
        <v/>
      </c>
      <c r="AQ414" s="300" t="str">
        <f t="shared" si="165"/>
        <v/>
      </c>
      <c r="AR414" s="309"/>
    </row>
    <row r="415" spans="1:44" ht="12.75">
      <c r="A415" s="236"/>
      <c r="B415" s="278"/>
      <c r="C415" s="293"/>
      <c r="D415" s="293"/>
      <c r="E415" s="294"/>
      <c r="F415" s="294"/>
      <c r="G415" s="294"/>
      <c r="H415" s="295" t="str">
        <f t="shared" si="147"/>
        <v/>
      </c>
      <c r="I415" s="296" t="str">
        <f t="shared" si="148"/>
        <v/>
      </c>
      <c r="J415" s="297" t="str">
        <f t="shared" si="166"/>
        <v/>
      </c>
      <c r="K415" s="349"/>
      <c r="L415" s="322"/>
      <c r="M415" s="353" t="str">
        <f t="shared" si="149"/>
        <v/>
      </c>
      <c r="N415" s="298" t="str">
        <f t="shared" si="150"/>
        <v/>
      </c>
      <c r="O415" s="293"/>
      <c r="P415" s="279"/>
      <c r="Q415" s="279"/>
      <c r="R415" s="279"/>
      <c r="S415" s="299"/>
      <c r="T415" s="376" t="str">
        <f t="shared" si="167"/>
        <v/>
      </c>
      <c r="U415" s="372"/>
      <c r="V415" s="308" t="str">
        <f t="shared" si="151"/>
        <v/>
      </c>
      <c r="W415" s="280" t="str">
        <f t="shared" si="152"/>
        <v/>
      </c>
      <c r="X415" s="347" t="str">
        <f t="shared" si="169"/>
        <v/>
      </c>
      <c r="Y415" s="292"/>
      <c r="Z415" s="363" t="str">
        <f t="shared" si="153"/>
        <v/>
      </c>
      <c r="AA415" s="347" t="str">
        <f t="shared" si="154"/>
        <v/>
      </c>
      <c r="AC415" s="363" t="str">
        <f t="shared" si="155"/>
        <v/>
      </c>
      <c r="AD415" s="280" t="str">
        <f t="shared" si="156"/>
        <v/>
      </c>
      <c r="AE415" s="280" t="str">
        <f t="shared" si="157"/>
        <v/>
      </c>
      <c r="AF415" s="280" t="str">
        <f t="shared" si="158"/>
        <v/>
      </c>
      <c r="AG415" s="347" t="str">
        <f t="shared" si="159"/>
        <v/>
      </c>
      <c r="AH415" s="359"/>
      <c r="AI415" s="367" t="str">
        <f t="shared" si="160"/>
        <v/>
      </c>
      <c r="AJ415" s="368" t="str">
        <f t="shared" si="161"/>
        <v/>
      </c>
      <c r="AK415" s="361"/>
      <c r="AL415" s="363" t="str">
        <f t="shared" si="162"/>
        <v/>
      </c>
      <c r="AM415" s="280" t="str">
        <f t="shared" si="163"/>
        <v/>
      </c>
      <c r="AN415" s="347" t="str">
        <f t="shared" si="168"/>
        <v/>
      </c>
      <c r="AO415" s="359"/>
      <c r="AP415" s="363" t="str">
        <f t="shared" si="164"/>
        <v/>
      </c>
      <c r="AQ415" s="300" t="str">
        <f t="shared" si="165"/>
        <v/>
      </c>
      <c r="AR415" s="309"/>
    </row>
    <row r="416" spans="1:44" ht="12.75">
      <c r="A416" s="236"/>
      <c r="B416" s="278"/>
      <c r="C416" s="293"/>
      <c r="D416" s="293"/>
      <c r="E416" s="294"/>
      <c r="F416" s="294"/>
      <c r="G416" s="294"/>
      <c r="H416" s="295" t="str">
        <f t="shared" si="147"/>
        <v/>
      </c>
      <c r="I416" s="296" t="str">
        <f t="shared" si="148"/>
        <v/>
      </c>
      <c r="J416" s="297" t="str">
        <f t="shared" si="166"/>
        <v/>
      </c>
      <c r="K416" s="349"/>
      <c r="L416" s="322"/>
      <c r="M416" s="353" t="str">
        <f t="shared" si="149"/>
        <v/>
      </c>
      <c r="N416" s="298" t="str">
        <f t="shared" si="150"/>
        <v/>
      </c>
      <c r="O416" s="293"/>
      <c r="P416" s="279"/>
      <c r="Q416" s="279"/>
      <c r="R416" s="279"/>
      <c r="S416" s="299"/>
      <c r="T416" s="376" t="str">
        <f t="shared" si="167"/>
        <v/>
      </c>
      <c r="U416" s="372"/>
      <c r="V416" s="308" t="str">
        <f t="shared" si="151"/>
        <v/>
      </c>
      <c r="W416" s="280" t="str">
        <f t="shared" si="152"/>
        <v/>
      </c>
      <c r="X416" s="347" t="str">
        <f t="shared" si="169"/>
        <v/>
      </c>
      <c r="Y416" s="292"/>
      <c r="Z416" s="363" t="str">
        <f t="shared" si="153"/>
        <v/>
      </c>
      <c r="AA416" s="347" t="str">
        <f t="shared" si="154"/>
        <v/>
      </c>
      <c r="AC416" s="363" t="str">
        <f t="shared" si="155"/>
        <v/>
      </c>
      <c r="AD416" s="280" t="str">
        <f t="shared" si="156"/>
        <v/>
      </c>
      <c r="AE416" s="280" t="str">
        <f t="shared" si="157"/>
        <v/>
      </c>
      <c r="AF416" s="280" t="str">
        <f t="shared" si="158"/>
        <v/>
      </c>
      <c r="AG416" s="347" t="str">
        <f t="shared" si="159"/>
        <v/>
      </c>
      <c r="AH416" s="359"/>
      <c r="AI416" s="367" t="str">
        <f t="shared" si="160"/>
        <v/>
      </c>
      <c r="AJ416" s="368" t="str">
        <f t="shared" si="161"/>
        <v/>
      </c>
      <c r="AK416" s="361"/>
      <c r="AL416" s="363" t="str">
        <f t="shared" si="162"/>
        <v/>
      </c>
      <c r="AM416" s="280" t="str">
        <f t="shared" si="163"/>
        <v/>
      </c>
      <c r="AN416" s="347" t="str">
        <f t="shared" si="168"/>
        <v/>
      </c>
      <c r="AO416" s="359"/>
      <c r="AP416" s="363" t="str">
        <f t="shared" si="164"/>
        <v/>
      </c>
      <c r="AQ416" s="300" t="str">
        <f t="shared" si="165"/>
        <v/>
      </c>
      <c r="AR416" s="309"/>
    </row>
    <row r="417" spans="1:44" ht="12.75">
      <c r="A417" s="236"/>
      <c r="B417" s="278"/>
      <c r="C417" s="293"/>
      <c r="D417" s="293"/>
      <c r="E417" s="294"/>
      <c r="F417" s="294"/>
      <c r="G417" s="294"/>
      <c r="H417" s="295" t="str">
        <f t="shared" si="147"/>
        <v/>
      </c>
      <c r="I417" s="296" t="str">
        <f t="shared" si="148"/>
        <v/>
      </c>
      <c r="J417" s="297" t="str">
        <f t="shared" si="166"/>
        <v/>
      </c>
      <c r="K417" s="349"/>
      <c r="L417" s="322"/>
      <c r="M417" s="353" t="str">
        <f t="shared" si="149"/>
        <v/>
      </c>
      <c r="N417" s="298" t="str">
        <f t="shared" si="150"/>
        <v/>
      </c>
      <c r="O417" s="293"/>
      <c r="P417" s="279"/>
      <c r="Q417" s="279"/>
      <c r="R417" s="279"/>
      <c r="S417" s="299"/>
      <c r="T417" s="376" t="str">
        <f t="shared" si="167"/>
        <v/>
      </c>
      <c r="U417" s="372"/>
      <c r="V417" s="308" t="str">
        <f t="shared" si="151"/>
        <v/>
      </c>
      <c r="W417" s="280" t="str">
        <f t="shared" si="152"/>
        <v/>
      </c>
      <c r="X417" s="347" t="str">
        <f t="shared" si="169"/>
        <v/>
      </c>
      <c r="Y417" s="292"/>
      <c r="Z417" s="363" t="str">
        <f t="shared" si="153"/>
        <v/>
      </c>
      <c r="AA417" s="347" t="str">
        <f t="shared" si="154"/>
        <v/>
      </c>
      <c r="AC417" s="363" t="str">
        <f t="shared" si="155"/>
        <v/>
      </c>
      <c r="AD417" s="280" t="str">
        <f t="shared" si="156"/>
        <v/>
      </c>
      <c r="AE417" s="280" t="str">
        <f t="shared" si="157"/>
        <v/>
      </c>
      <c r="AF417" s="280" t="str">
        <f t="shared" si="158"/>
        <v/>
      </c>
      <c r="AG417" s="347" t="str">
        <f t="shared" si="159"/>
        <v/>
      </c>
      <c r="AH417" s="359"/>
      <c r="AI417" s="367" t="str">
        <f t="shared" si="160"/>
        <v/>
      </c>
      <c r="AJ417" s="368" t="str">
        <f t="shared" si="161"/>
        <v/>
      </c>
      <c r="AK417" s="361"/>
      <c r="AL417" s="363" t="str">
        <f t="shared" si="162"/>
        <v/>
      </c>
      <c r="AM417" s="280" t="str">
        <f t="shared" si="163"/>
        <v/>
      </c>
      <c r="AN417" s="347" t="str">
        <f t="shared" si="168"/>
        <v/>
      </c>
      <c r="AO417" s="359"/>
      <c r="AP417" s="363" t="str">
        <f t="shared" si="164"/>
        <v/>
      </c>
      <c r="AQ417" s="300" t="str">
        <f t="shared" si="165"/>
        <v/>
      </c>
      <c r="AR417" s="309"/>
    </row>
    <row r="418" spans="1:44" ht="12.75">
      <c r="A418" s="236"/>
      <c r="B418" s="278"/>
      <c r="C418" s="293"/>
      <c r="D418" s="293"/>
      <c r="E418" s="294"/>
      <c r="F418" s="294"/>
      <c r="G418" s="294"/>
      <c r="H418" s="295" t="str">
        <f t="shared" si="147"/>
        <v/>
      </c>
      <c r="I418" s="296" t="str">
        <f t="shared" si="148"/>
        <v/>
      </c>
      <c r="J418" s="297" t="str">
        <f t="shared" si="166"/>
        <v/>
      </c>
      <c r="K418" s="349"/>
      <c r="L418" s="322"/>
      <c r="M418" s="353" t="str">
        <f t="shared" si="149"/>
        <v/>
      </c>
      <c r="N418" s="298" t="str">
        <f t="shared" si="150"/>
        <v/>
      </c>
      <c r="O418" s="293"/>
      <c r="P418" s="279"/>
      <c r="Q418" s="279"/>
      <c r="R418" s="279"/>
      <c r="S418" s="299"/>
      <c r="T418" s="376" t="str">
        <f t="shared" si="167"/>
        <v/>
      </c>
      <c r="U418" s="372"/>
      <c r="V418" s="308" t="str">
        <f t="shared" si="151"/>
        <v/>
      </c>
      <c r="W418" s="280" t="str">
        <f t="shared" si="152"/>
        <v/>
      </c>
      <c r="X418" s="347" t="str">
        <f t="shared" si="169"/>
        <v/>
      </c>
      <c r="Y418" s="292"/>
      <c r="Z418" s="363" t="str">
        <f t="shared" si="153"/>
        <v/>
      </c>
      <c r="AA418" s="347" t="str">
        <f t="shared" si="154"/>
        <v/>
      </c>
      <c r="AC418" s="363" t="str">
        <f t="shared" si="155"/>
        <v/>
      </c>
      <c r="AD418" s="280" t="str">
        <f t="shared" si="156"/>
        <v/>
      </c>
      <c r="AE418" s="280" t="str">
        <f t="shared" si="157"/>
        <v/>
      </c>
      <c r="AF418" s="280" t="str">
        <f t="shared" si="158"/>
        <v/>
      </c>
      <c r="AG418" s="347" t="str">
        <f t="shared" si="159"/>
        <v/>
      </c>
      <c r="AH418" s="359"/>
      <c r="AI418" s="367" t="str">
        <f t="shared" si="160"/>
        <v/>
      </c>
      <c r="AJ418" s="368" t="str">
        <f t="shared" si="161"/>
        <v/>
      </c>
      <c r="AK418" s="361"/>
      <c r="AL418" s="363" t="str">
        <f t="shared" si="162"/>
        <v/>
      </c>
      <c r="AM418" s="280" t="str">
        <f t="shared" si="163"/>
        <v/>
      </c>
      <c r="AN418" s="347" t="str">
        <f t="shared" si="168"/>
        <v/>
      </c>
      <c r="AO418" s="359"/>
      <c r="AP418" s="363" t="str">
        <f t="shared" si="164"/>
        <v/>
      </c>
      <c r="AQ418" s="300" t="str">
        <f t="shared" si="165"/>
        <v/>
      </c>
      <c r="AR418" s="309"/>
    </row>
    <row r="419" spans="1:44" ht="12.75">
      <c r="A419" s="236"/>
      <c r="B419" s="278"/>
      <c r="C419" s="293"/>
      <c r="D419" s="293"/>
      <c r="E419" s="294"/>
      <c r="F419" s="294"/>
      <c r="G419" s="294"/>
      <c r="H419" s="295" t="str">
        <f t="shared" si="147"/>
        <v/>
      </c>
      <c r="I419" s="296" t="str">
        <f t="shared" si="148"/>
        <v/>
      </c>
      <c r="J419" s="297" t="str">
        <f t="shared" si="166"/>
        <v/>
      </c>
      <c r="K419" s="349"/>
      <c r="L419" s="322"/>
      <c r="M419" s="353" t="str">
        <f t="shared" si="149"/>
        <v/>
      </c>
      <c r="N419" s="298" t="str">
        <f t="shared" si="150"/>
        <v/>
      </c>
      <c r="O419" s="293"/>
      <c r="P419" s="279"/>
      <c r="Q419" s="279"/>
      <c r="R419" s="279"/>
      <c r="S419" s="299"/>
      <c r="T419" s="376" t="str">
        <f t="shared" si="167"/>
        <v/>
      </c>
      <c r="U419" s="372"/>
      <c r="V419" s="308" t="str">
        <f t="shared" si="151"/>
        <v/>
      </c>
      <c r="W419" s="280" t="str">
        <f t="shared" si="152"/>
        <v/>
      </c>
      <c r="X419" s="347" t="str">
        <f t="shared" si="169"/>
        <v/>
      </c>
      <c r="Y419" s="292"/>
      <c r="Z419" s="363" t="str">
        <f t="shared" si="153"/>
        <v/>
      </c>
      <c r="AA419" s="347" t="str">
        <f t="shared" si="154"/>
        <v/>
      </c>
      <c r="AC419" s="363" t="str">
        <f t="shared" si="155"/>
        <v/>
      </c>
      <c r="AD419" s="280" t="str">
        <f t="shared" si="156"/>
        <v/>
      </c>
      <c r="AE419" s="280" t="str">
        <f t="shared" si="157"/>
        <v/>
      </c>
      <c r="AF419" s="280" t="str">
        <f t="shared" si="158"/>
        <v/>
      </c>
      <c r="AG419" s="347" t="str">
        <f t="shared" si="159"/>
        <v/>
      </c>
      <c r="AH419" s="359"/>
      <c r="AI419" s="367" t="str">
        <f t="shared" si="160"/>
        <v/>
      </c>
      <c r="AJ419" s="368" t="str">
        <f t="shared" si="161"/>
        <v/>
      </c>
      <c r="AK419" s="361"/>
      <c r="AL419" s="363" t="str">
        <f t="shared" si="162"/>
        <v/>
      </c>
      <c r="AM419" s="280" t="str">
        <f t="shared" si="163"/>
        <v/>
      </c>
      <c r="AN419" s="347" t="str">
        <f t="shared" si="168"/>
        <v/>
      </c>
      <c r="AO419" s="359"/>
      <c r="AP419" s="363" t="str">
        <f t="shared" si="164"/>
        <v/>
      </c>
      <c r="AQ419" s="300" t="str">
        <f t="shared" si="165"/>
        <v/>
      </c>
      <c r="AR419" s="309"/>
    </row>
    <row r="420" spans="1:44" ht="12.75">
      <c r="A420" s="236"/>
      <c r="B420" s="278"/>
      <c r="C420" s="293"/>
      <c r="D420" s="293"/>
      <c r="E420" s="294"/>
      <c r="F420" s="294"/>
      <c r="G420" s="294"/>
      <c r="H420" s="295" t="str">
        <f t="shared" si="147"/>
        <v/>
      </c>
      <c r="I420" s="296" t="str">
        <f t="shared" si="148"/>
        <v/>
      </c>
      <c r="J420" s="297" t="str">
        <f t="shared" si="166"/>
        <v/>
      </c>
      <c r="K420" s="349"/>
      <c r="L420" s="322"/>
      <c r="M420" s="353" t="str">
        <f t="shared" si="149"/>
        <v/>
      </c>
      <c r="N420" s="298" t="str">
        <f t="shared" si="150"/>
        <v/>
      </c>
      <c r="O420" s="293"/>
      <c r="P420" s="279"/>
      <c r="Q420" s="279"/>
      <c r="R420" s="279"/>
      <c r="S420" s="299"/>
      <c r="T420" s="376" t="str">
        <f t="shared" si="167"/>
        <v/>
      </c>
      <c r="U420" s="372"/>
      <c r="V420" s="308" t="str">
        <f t="shared" si="151"/>
        <v/>
      </c>
      <c r="W420" s="280" t="str">
        <f t="shared" si="152"/>
        <v/>
      </c>
      <c r="X420" s="347" t="str">
        <f t="shared" si="169"/>
        <v/>
      </c>
      <c r="Y420" s="292"/>
      <c r="Z420" s="363" t="str">
        <f t="shared" si="153"/>
        <v/>
      </c>
      <c r="AA420" s="347" t="str">
        <f t="shared" si="154"/>
        <v/>
      </c>
      <c r="AC420" s="363" t="str">
        <f t="shared" si="155"/>
        <v/>
      </c>
      <c r="AD420" s="280" t="str">
        <f t="shared" si="156"/>
        <v/>
      </c>
      <c r="AE420" s="280" t="str">
        <f t="shared" si="157"/>
        <v/>
      </c>
      <c r="AF420" s="280" t="str">
        <f t="shared" si="158"/>
        <v/>
      </c>
      <c r="AG420" s="347" t="str">
        <f t="shared" si="159"/>
        <v/>
      </c>
      <c r="AH420" s="359"/>
      <c r="AI420" s="367" t="str">
        <f t="shared" si="160"/>
        <v/>
      </c>
      <c r="AJ420" s="368" t="str">
        <f t="shared" si="161"/>
        <v/>
      </c>
      <c r="AK420" s="361"/>
      <c r="AL420" s="363" t="str">
        <f t="shared" si="162"/>
        <v/>
      </c>
      <c r="AM420" s="280" t="str">
        <f t="shared" si="163"/>
        <v/>
      </c>
      <c r="AN420" s="347" t="str">
        <f t="shared" si="168"/>
        <v/>
      </c>
      <c r="AO420" s="359"/>
      <c r="AP420" s="363" t="str">
        <f t="shared" si="164"/>
        <v/>
      </c>
      <c r="AQ420" s="300" t="str">
        <f t="shared" si="165"/>
        <v/>
      </c>
      <c r="AR420" s="309"/>
    </row>
    <row r="421" spans="1:44" ht="12.75">
      <c r="A421" s="236"/>
      <c r="B421" s="278"/>
      <c r="C421" s="293"/>
      <c r="D421" s="293"/>
      <c r="E421" s="294"/>
      <c r="F421" s="294"/>
      <c r="G421" s="294"/>
      <c r="H421" s="295" t="str">
        <f t="shared" si="147"/>
        <v/>
      </c>
      <c r="I421" s="296" t="str">
        <f t="shared" si="148"/>
        <v/>
      </c>
      <c r="J421" s="297" t="str">
        <f t="shared" si="166"/>
        <v/>
      </c>
      <c r="K421" s="349"/>
      <c r="L421" s="322"/>
      <c r="M421" s="353" t="str">
        <f t="shared" si="149"/>
        <v/>
      </c>
      <c r="N421" s="298" t="str">
        <f t="shared" si="150"/>
        <v/>
      </c>
      <c r="O421" s="293"/>
      <c r="P421" s="279"/>
      <c r="Q421" s="279"/>
      <c r="R421" s="279"/>
      <c r="S421" s="299"/>
      <c r="T421" s="376" t="str">
        <f t="shared" si="167"/>
        <v/>
      </c>
      <c r="U421" s="372"/>
      <c r="V421" s="308" t="str">
        <f t="shared" si="151"/>
        <v/>
      </c>
      <c r="W421" s="280" t="str">
        <f t="shared" si="152"/>
        <v/>
      </c>
      <c r="X421" s="347" t="str">
        <f t="shared" si="169"/>
        <v/>
      </c>
      <c r="Y421" s="292"/>
      <c r="Z421" s="363" t="str">
        <f t="shared" si="153"/>
        <v/>
      </c>
      <c r="AA421" s="347" t="str">
        <f t="shared" si="154"/>
        <v/>
      </c>
      <c r="AC421" s="363" t="str">
        <f t="shared" si="155"/>
        <v/>
      </c>
      <c r="AD421" s="280" t="str">
        <f t="shared" si="156"/>
        <v/>
      </c>
      <c r="AE421" s="280" t="str">
        <f t="shared" si="157"/>
        <v/>
      </c>
      <c r="AF421" s="280" t="str">
        <f t="shared" si="158"/>
        <v/>
      </c>
      <c r="AG421" s="347" t="str">
        <f t="shared" si="159"/>
        <v/>
      </c>
      <c r="AH421" s="359"/>
      <c r="AI421" s="367" t="str">
        <f t="shared" si="160"/>
        <v/>
      </c>
      <c r="AJ421" s="368" t="str">
        <f t="shared" si="161"/>
        <v/>
      </c>
      <c r="AK421" s="361"/>
      <c r="AL421" s="363" t="str">
        <f t="shared" si="162"/>
        <v/>
      </c>
      <c r="AM421" s="280" t="str">
        <f t="shared" si="163"/>
        <v/>
      </c>
      <c r="AN421" s="347" t="str">
        <f t="shared" si="168"/>
        <v/>
      </c>
      <c r="AO421" s="359"/>
      <c r="AP421" s="363" t="str">
        <f t="shared" si="164"/>
        <v/>
      </c>
      <c r="AQ421" s="300" t="str">
        <f t="shared" si="165"/>
        <v/>
      </c>
      <c r="AR421" s="309"/>
    </row>
    <row r="422" spans="1:44" ht="12.75">
      <c r="A422" s="236"/>
      <c r="B422" s="278"/>
      <c r="C422" s="293"/>
      <c r="D422" s="293"/>
      <c r="E422" s="294"/>
      <c r="F422" s="294"/>
      <c r="G422" s="294"/>
      <c r="H422" s="295" t="str">
        <f t="shared" si="147"/>
        <v/>
      </c>
      <c r="I422" s="296" t="str">
        <f t="shared" si="148"/>
        <v/>
      </c>
      <c r="J422" s="297" t="str">
        <f t="shared" si="166"/>
        <v/>
      </c>
      <c r="K422" s="349"/>
      <c r="L422" s="322"/>
      <c r="M422" s="353" t="str">
        <f t="shared" si="149"/>
        <v/>
      </c>
      <c r="N422" s="298" t="str">
        <f t="shared" si="150"/>
        <v/>
      </c>
      <c r="O422" s="293"/>
      <c r="P422" s="279"/>
      <c r="Q422" s="279"/>
      <c r="R422" s="279"/>
      <c r="S422" s="299"/>
      <c r="T422" s="376" t="str">
        <f t="shared" si="167"/>
        <v/>
      </c>
      <c r="U422" s="372"/>
      <c r="V422" s="308" t="str">
        <f t="shared" si="151"/>
        <v/>
      </c>
      <c r="W422" s="280" t="str">
        <f t="shared" si="152"/>
        <v/>
      </c>
      <c r="X422" s="347" t="str">
        <f t="shared" si="169"/>
        <v/>
      </c>
      <c r="Y422" s="292"/>
      <c r="Z422" s="363" t="str">
        <f t="shared" si="153"/>
        <v/>
      </c>
      <c r="AA422" s="347" t="str">
        <f t="shared" si="154"/>
        <v/>
      </c>
      <c r="AC422" s="363" t="str">
        <f t="shared" si="155"/>
        <v/>
      </c>
      <c r="AD422" s="280" t="str">
        <f t="shared" si="156"/>
        <v/>
      </c>
      <c r="AE422" s="280" t="str">
        <f t="shared" si="157"/>
        <v/>
      </c>
      <c r="AF422" s="280" t="str">
        <f t="shared" si="158"/>
        <v/>
      </c>
      <c r="AG422" s="347" t="str">
        <f t="shared" si="159"/>
        <v/>
      </c>
      <c r="AH422" s="359"/>
      <c r="AI422" s="367" t="str">
        <f t="shared" si="160"/>
        <v/>
      </c>
      <c r="AJ422" s="368" t="str">
        <f t="shared" si="161"/>
        <v/>
      </c>
      <c r="AK422" s="361"/>
      <c r="AL422" s="363" t="str">
        <f t="shared" si="162"/>
        <v/>
      </c>
      <c r="AM422" s="280" t="str">
        <f t="shared" si="163"/>
        <v/>
      </c>
      <c r="AN422" s="347" t="str">
        <f t="shared" si="168"/>
        <v/>
      </c>
      <c r="AO422" s="359"/>
      <c r="AP422" s="363" t="str">
        <f t="shared" si="164"/>
        <v/>
      </c>
      <c r="AQ422" s="300" t="str">
        <f t="shared" si="165"/>
        <v/>
      </c>
      <c r="AR422" s="309"/>
    </row>
    <row r="423" spans="1:44" ht="12.75">
      <c r="A423" s="236"/>
      <c r="B423" s="278"/>
      <c r="C423" s="293"/>
      <c r="D423" s="293"/>
      <c r="E423" s="294"/>
      <c r="F423" s="294"/>
      <c r="G423" s="294"/>
      <c r="H423" s="295" t="str">
        <f t="shared" si="147"/>
        <v/>
      </c>
      <c r="I423" s="296" t="str">
        <f t="shared" si="148"/>
        <v/>
      </c>
      <c r="J423" s="297" t="str">
        <f t="shared" si="166"/>
        <v/>
      </c>
      <c r="K423" s="349"/>
      <c r="L423" s="322"/>
      <c r="M423" s="353" t="str">
        <f t="shared" si="149"/>
        <v/>
      </c>
      <c r="N423" s="298" t="str">
        <f t="shared" si="150"/>
        <v/>
      </c>
      <c r="O423" s="293"/>
      <c r="P423" s="279"/>
      <c r="Q423" s="279"/>
      <c r="R423" s="279"/>
      <c r="S423" s="299"/>
      <c r="T423" s="376" t="str">
        <f t="shared" si="167"/>
        <v/>
      </c>
      <c r="U423" s="372"/>
      <c r="V423" s="308" t="str">
        <f t="shared" si="151"/>
        <v/>
      </c>
      <c r="W423" s="280" t="str">
        <f t="shared" si="152"/>
        <v/>
      </c>
      <c r="X423" s="347" t="str">
        <f t="shared" si="169"/>
        <v/>
      </c>
      <c r="Y423" s="292"/>
      <c r="Z423" s="363" t="str">
        <f t="shared" si="153"/>
        <v/>
      </c>
      <c r="AA423" s="347" t="str">
        <f t="shared" si="154"/>
        <v/>
      </c>
      <c r="AC423" s="363" t="str">
        <f t="shared" si="155"/>
        <v/>
      </c>
      <c r="AD423" s="280" t="str">
        <f t="shared" si="156"/>
        <v/>
      </c>
      <c r="AE423" s="280" t="str">
        <f t="shared" si="157"/>
        <v/>
      </c>
      <c r="AF423" s="280" t="str">
        <f t="shared" si="158"/>
        <v/>
      </c>
      <c r="AG423" s="347" t="str">
        <f t="shared" si="159"/>
        <v/>
      </c>
      <c r="AH423" s="359"/>
      <c r="AI423" s="367" t="str">
        <f t="shared" si="160"/>
        <v/>
      </c>
      <c r="AJ423" s="368" t="str">
        <f t="shared" si="161"/>
        <v/>
      </c>
      <c r="AK423" s="361"/>
      <c r="AL423" s="363" t="str">
        <f t="shared" si="162"/>
        <v/>
      </c>
      <c r="AM423" s="280" t="str">
        <f t="shared" si="163"/>
        <v/>
      </c>
      <c r="AN423" s="347" t="str">
        <f t="shared" si="168"/>
        <v/>
      </c>
      <c r="AO423" s="359"/>
      <c r="AP423" s="363" t="str">
        <f t="shared" si="164"/>
        <v/>
      </c>
      <c r="AQ423" s="300" t="str">
        <f t="shared" si="165"/>
        <v/>
      </c>
      <c r="AR423" s="309"/>
    </row>
    <row r="424" spans="1:44" ht="12.75">
      <c r="A424" s="236"/>
      <c r="B424" s="278"/>
      <c r="C424" s="293"/>
      <c r="D424" s="293"/>
      <c r="E424" s="294"/>
      <c r="F424" s="294"/>
      <c r="G424" s="294"/>
      <c r="H424" s="295" t="str">
        <f t="shared" si="147"/>
        <v/>
      </c>
      <c r="I424" s="296" t="str">
        <f t="shared" si="148"/>
        <v/>
      </c>
      <c r="J424" s="297" t="str">
        <f t="shared" si="166"/>
        <v/>
      </c>
      <c r="K424" s="349"/>
      <c r="L424" s="322"/>
      <c r="M424" s="353" t="str">
        <f t="shared" si="149"/>
        <v/>
      </c>
      <c r="N424" s="298" t="str">
        <f t="shared" si="150"/>
        <v/>
      </c>
      <c r="O424" s="293"/>
      <c r="P424" s="279"/>
      <c r="Q424" s="279"/>
      <c r="R424" s="279"/>
      <c r="S424" s="299"/>
      <c r="T424" s="376" t="str">
        <f t="shared" si="167"/>
        <v/>
      </c>
      <c r="U424" s="372"/>
      <c r="V424" s="308" t="str">
        <f t="shared" si="151"/>
        <v/>
      </c>
      <c r="W424" s="280" t="str">
        <f t="shared" si="152"/>
        <v/>
      </c>
      <c r="X424" s="347" t="str">
        <f t="shared" si="169"/>
        <v/>
      </c>
      <c r="Y424" s="292"/>
      <c r="Z424" s="363" t="str">
        <f t="shared" si="153"/>
        <v/>
      </c>
      <c r="AA424" s="347" t="str">
        <f t="shared" si="154"/>
        <v/>
      </c>
      <c r="AC424" s="363" t="str">
        <f t="shared" si="155"/>
        <v/>
      </c>
      <c r="AD424" s="280" t="str">
        <f t="shared" si="156"/>
        <v/>
      </c>
      <c r="AE424" s="280" t="str">
        <f t="shared" si="157"/>
        <v/>
      </c>
      <c r="AF424" s="280" t="str">
        <f t="shared" si="158"/>
        <v/>
      </c>
      <c r="AG424" s="347" t="str">
        <f t="shared" si="159"/>
        <v/>
      </c>
      <c r="AH424" s="359"/>
      <c r="AI424" s="367" t="str">
        <f t="shared" si="160"/>
        <v/>
      </c>
      <c r="AJ424" s="368" t="str">
        <f t="shared" si="161"/>
        <v/>
      </c>
      <c r="AK424" s="361"/>
      <c r="AL424" s="363" t="str">
        <f t="shared" si="162"/>
        <v/>
      </c>
      <c r="AM424" s="280" t="str">
        <f t="shared" si="163"/>
        <v/>
      </c>
      <c r="AN424" s="347" t="str">
        <f t="shared" si="168"/>
        <v/>
      </c>
      <c r="AO424" s="359"/>
      <c r="AP424" s="363" t="str">
        <f t="shared" si="164"/>
        <v/>
      </c>
      <c r="AQ424" s="300" t="str">
        <f t="shared" si="165"/>
        <v/>
      </c>
      <c r="AR424" s="309"/>
    </row>
    <row r="425" spans="1:44" ht="12.75">
      <c r="A425" s="236"/>
      <c r="B425" s="278"/>
      <c r="C425" s="293"/>
      <c r="D425" s="293"/>
      <c r="E425" s="294"/>
      <c r="F425" s="294"/>
      <c r="G425" s="294"/>
      <c r="H425" s="295" t="str">
        <f t="shared" si="147"/>
        <v/>
      </c>
      <c r="I425" s="296" t="str">
        <f t="shared" si="148"/>
        <v/>
      </c>
      <c r="J425" s="297" t="str">
        <f t="shared" si="166"/>
        <v/>
      </c>
      <c r="K425" s="349"/>
      <c r="L425" s="322"/>
      <c r="M425" s="353" t="str">
        <f t="shared" si="149"/>
        <v/>
      </c>
      <c r="N425" s="298" t="str">
        <f t="shared" si="150"/>
        <v/>
      </c>
      <c r="O425" s="293"/>
      <c r="P425" s="279"/>
      <c r="Q425" s="279"/>
      <c r="R425" s="279"/>
      <c r="S425" s="299"/>
      <c r="T425" s="376" t="str">
        <f t="shared" si="167"/>
        <v/>
      </c>
      <c r="U425" s="372"/>
      <c r="V425" s="308" t="str">
        <f t="shared" si="151"/>
        <v/>
      </c>
      <c r="W425" s="280" t="str">
        <f t="shared" si="152"/>
        <v/>
      </c>
      <c r="X425" s="347" t="str">
        <f t="shared" si="169"/>
        <v/>
      </c>
      <c r="Y425" s="292"/>
      <c r="Z425" s="363" t="str">
        <f t="shared" si="153"/>
        <v/>
      </c>
      <c r="AA425" s="347" t="str">
        <f t="shared" si="154"/>
        <v/>
      </c>
      <c r="AC425" s="363" t="str">
        <f t="shared" si="155"/>
        <v/>
      </c>
      <c r="AD425" s="280" t="str">
        <f t="shared" si="156"/>
        <v/>
      </c>
      <c r="AE425" s="280" t="str">
        <f t="shared" si="157"/>
        <v/>
      </c>
      <c r="AF425" s="280" t="str">
        <f t="shared" si="158"/>
        <v/>
      </c>
      <c r="AG425" s="347" t="str">
        <f t="shared" si="159"/>
        <v/>
      </c>
      <c r="AH425" s="359"/>
      <c r="AI425" s="367" t="str">
        <f t="shared" si="160"/>
        <v/>
      </c>
      <c r="AJ425" s="368" t="str">
        <f t="shared" si="161"/>
        <v/>
      </c>
      <c r="AK425" s="361"/>
      <c r="AL425" s="363" t="str">
        <f t="shared" si="162"/>
        <v/>
      </c>
      <c r="AM425" s="280" t="str">
        <f t="shared" si="163"/>
        <v/>
      </c>
      <c r="AN425" s="347" t="str">
        <f t="shared" si="168"/>
        <v/>
      </c>
      <c r="AO425" s="359"/>
      <c r="AP425" s="363" t="str">
        <f t="shared" si="164"/>
        <v/>
      </c>
      <c r="AQ425" s="300" t="str">
        <f t="shared" si="165"/>
        <v/>
      </c>
      <c r="AR425" s="309"/>
    </row>
    <row r="426" spans="1:44" ht="12.75">
      <c r="A426" s="236"/>
      <c r="B426" s="278"/>
      <c r="C426" s="293"/>
      <c r="D426" s="293"/>
      <c r="E426" s="294"/>
      <c r="F426" s="294"/>
      <c r="G426" s="294"/>
      <c r="H426" s="295" t="str">
        <f t="shared" si="147"/>
        <v/>
      </c>
      <c r="I426" s="296" t="str">
        <f t="shared" si="148"/>
        <v/>
      </c>
      <c r="J426" s="297" t="str">
        <f t="shared" si="166"/>
        <v/>
      </c>
      <c r="K426" s="349"/>
      <c r="L426" s="322"/>
      <c r="M426" s="353" t="str">
        <f t="shared" si="149"/>
        <v/>
      </c>
      <c r="N426" s="298" t="str">
        <f t="shared" si="150"/>
        <v/>
      </c>
      <c r="O426" s="293"/>
      <c r="P426" s="279"/>
      <c r="Q426" s="279"/>
      <c r="R426" s="279"/>
      <c r="S426" s="299"/>
      <c r="T426" s="376" t="str">
        <f t="shared" si="167"/>
        <v/>
      </c>
      <c r="U426" s="372"/>
      <c r="V426" s="308" t="str">
        <f t="shared" si="151"/>
        <v/>
      </c>
      <c r="W426" s="280" t="str">
        <f t="shared" si="152"/>
        <v/>
      </c>
      <c r="X426" s="347" t="str">
        <f t="shared" si="169"/>
        <v/>
      </c>
      <c r="Y426" s="292"/>
      <c r="Z426" s="363" t="str">
        <f t="shared" si="153"/>
        <v/>
      </c>
      <c r="AA426" s="347" t="str">
        <f t="shared" si="154"/>
        <v/>
      </c>
      <c r="AC426" s="363" t="str">
        <f t="shared" si="155"/>
        <v/>
      </c>
      <c r="AD426" s="280" t="str">
        <f t="shared" si="156"/>
        <v/>
      </c>
      <c r="AE426" s="280" t="str">
        <f t="shared" si="157"/>
        <v/>
      </c>
      <c r="AF426" s="280" t="str">
        <f t="shared" si="158"/>
        <v/>
      </c>
      <c r="AG426" s="347" t="str">
        <f t="shared" si="159"/>
        <v/>
      </c>
      <c r="AH426" s="359"/>
      <c r="AI426" s="367" t="str">
        <f t="shared" si="160"/>
        <v/>
      </c>
      <c r="AJ426" s="368" t="str">
        <f t="shared" si="161"/>
        <v/>
      </c>
      <c r="AK426" s="361"/>
      <c r="AL426" s="363" t="str">
        <f t="shared" si="162"/>
        <v/>
      </c>
      <c r="AM426" s="280" t="str">
        <f t="shared" si="163"/>
        <v/>
      </c>
      <c r="AN426" s="347" t="str">
        <f t="shared" si="168"/>
        <v/>
      </c>
      <c r="AO426" s="359"/>
      <c r="AP426" s="363" t="str">
        <f t="shared" si="164"/>
        <v/>
      </c>
      <c r="AQ426" s="300" t="str">
        <f t="shared" si="165"/>
        <v/>
      </c>
      <c r="AR426" s="309"/>
    </row>
    <row r="427" spans="1:44" ht="12.75">
      <c r="A427" s="236"/>
      <c r="B427" s="278"/>
      <c r="C427" s="293"/>
      <c r="D427" s="293"/>
      <c r="E427" s="294"/>
      <c r="F427" s="294"/>
      <c r="G427" s="294"/>
      <c r="H427" s="295" t="str">
        <f t="shared" si="147"/>
        <v/>
      </c>
      <c r="I427" s="296" t="str">
        <f t="shared" si="148"/>
        <v/>
      </c>
      <c r="J427" s="297" t="str">
        <f t="shared" si="166"/>
        <v/>
      </c>
      <c r="K427" s="349"/>
      <c r="L427" s="322"/>
      <c r="M427" s="353" t="str">
        <f t="shared" si="149"/>
        <v/>
      </c>
      <c r="N427" s="298" t="str">
        <f t="shared" si="150"/>
        <v/>
      </c>
      <c r="O427" s="293"/>
      <c r="P427" s="279"/>
      <c r="Q427" s="279"/>
      <c r="R427" s="279"/>
      <c r="S427" s="299"/>
      <c r="T427" s="376" t="str">
        <f t="shared" si="167"/>
        <v/>
      </c>
      <c r="U427" s="372"/>
      <c r="V427" s="308" t="str">
        <f t="shared" si="151"/>
        <v/>
      </c>
      <c r="W427" s="280" t="str">
        <f t="shared" si="152"/>
        <v/>
      </c>
      <c r="X427" s="347" t="str">
        <f t="shared" si="169"/>
        <v/>
      </c>
      <c r="Y427" s="292"/>
      <c r="Z427" s="363" t="str">
        <f t="shared" si="153"/>
        <v/>
      </c>
      <c r="AA427" s="347" t="str">
        <f t="shared" si="154"/>
        <v/>
      </c>
      <c r="AC427" s="363" t="str">
        <f t="shared" si="155"/>
        <v/>
      </c>
      <c r="AD427" s="280" t="str">
        <f t="shared" si="156"/>
        <v/>
      </c>
      <c r="AE427" s="280" t="str">
        <f t="shared" si="157"/>
        <v/>
      </c>
      <c r="AF427" s="280" t="str">
        <f t="shared" si="158"/>
        <v/>
      </c>
      <c r="AG427" s="347" t="str">
        <f t="shared" si="159"/>
        <v/>
      </c>
      <c r="AH427" s="359"/>
      <c r="AI427" s="367" t="str">
        <f t="shared" si="160"/>
        <v/>
      </c>
      <c r="AJ427" s="368" t="str">
        <f t="shared" si="161"/>
        <v/>
      </c>
      <c r="AK427" s="361"/>
      <c r="AL427" s="363" t="str">
        <f t="shared" si="162"/>
        <v/>
      </c>
      <c r="AM427" s="280" t="str">
        <f t="shared" si="163"/>
        <v/>
      </c>
      <c r="AN427" s="347" t="str">
        <f t="shared" si="168"/>
        <v/>
      </c>
      <c r="AO427" s="359"/>
      <c r="AP427" s="363" t="str">
        <f t="shared" si="164"/>
        <v/>
      </c>
      <c r="AQ427" s="300" t="str">
        <f t="shared" si="165"/>
        <v/>
      </c>
      <c r="AR427" s="309"/>
    </row>
    <row r="428" spans="1:44" ht="12.75">
      <c r="A428" s="236"/>
      <c r="B428" s="278"/>
      <c r="C428" s="293"/>
      <c r="D428" s="293"/>
      <c r="E428" s="294"/>
      <c r="F428" s="294"/>
      <c r="G428" s="294"/>
      <c r="H428" s="295" t="str">
        <f t="shared" si="147"/>
        <v/>
      </c>
      <c r="I428" s="296" t="str">
        <f t="shared" si="148"/>
        <v/>
      </c>
      <c r="J428" s="297" t="str">
        <f t="shared" si="166"/>
        <v/>
      </c>
      <c r="K428" s="349"/>
      <c r="L428" s="322"/>
      <c r="M428" s="353" t="str">
        <f t="shared" si="149"/>
        <v/>
      </c>
      <c r="N428" s="298" t="str">
        <f t="shared" si="150"/>
        <v/>
      </c>
      <c r="O428" s="293"/>
      <c r="P428" s="279"/>
      <c r="Q428" s="279"/>
      <c r="R428" s="279"/>
      <c r="S428" s="299"/>
      <c r="T428" s="376" t="str">
        <f t="shared" si="167"/>
        <v/>
      </c>
      <c r="U428" s="372"/>
      <c r="V428" s="308" t="str">
        <f t="shared" si="151"/>
        <v/>
      </c>
      <c r="W428" s="280" t="str">
        <f t="shared" si="152"/>
        <v/>
      </c>
      <c r="X428" s="347" t="str">
        <f t="shared" si="169"/>
        <v/>
      </c>
      <c r="Y428" s="292"/>
      <c r="Z428" s="363" t="str">
        <f t="shared" si="153"/>
        <v/>
      </c>
      <c r="AA428" s="347" t="str">
        <f t="shared" si="154"/>
        <v/>
      </c>
      <c r="AC428" s="363" t="str">
        <f t="shared" si="155"/>
        <v/>
      </c>
      <c r="AD428" s="280" t="str">
        <f t="shared" si="156"/>
        <v/>
      </c>
      <c r="AE428" s="280" t="str">
        <f t="shared" si="157"/>
        <v/>
      </c>
      <c r="AF428" s="280" t="str">
        <f t="shared" si="158"/>
        <v/>
      </c>
      <c r="AG428" s="347" t="str">
        <f t="shared" si="159"/>
        <v/>
      </c>
      <c r="AH428" s="359"/>
      <c r="AI428" s="367" t="str">
        <f t="shared" si="160"/>
        <v/>
      </c>
      <c r="AJ428" s="368" t="str">
        <f t="shared" si="161"/>
        <v/>
      </c>
      <c r="AK428" s="361"/>
      <c r="AL428" s="363" t="str">
        <f t="shared" si="162"/>
        <v/>
      </c>
      <c r="AM428" s="280" t="str">
        <f t="shared" si="163"/>
        <v/>
      </c>
      <c r="AN428" s="347" t="str">
        <f t="shared" si="168"/>
        <v/>
      </c>
      <c r="AO428" s="359"/>
      <c r="AP428" s="363" t="str">
        <f t="shared" si="164"/>
        <v/>
      </c>
      <c r="AQ428" s="300" t="str">
        <f t="shared" si="165"/>
        <v/>
      </c>
      <c r="AR428" s="309"/>
    </row>
    <row r="429" spans="1:44" ht="12.75">
      <c r="A429" s="236"/>
      <c r="B429" s="278"/>
      <c r="C429" s="293"/>
      <c r="D429" s="293"/>
      <c r="E429" s="294"/>
      <c r="F429" s="294"/>
      <c r="G429" s="294"/>
      <c r="H429" s="295" t="str">
        <f t="shared" si="147"/>
        <v/>
      </c>
      <c r="I429" s="296" t="str">
        <f t="shared" si="148"/>
        <v/>
      </c>
      <c r="J429" s="297" t="str">
        <f t="shared" si="166"/>
        <v/>
      </c>
      <c r="K429" s="349"/>
      <c r="L429" s="322"/>
      <c r="M429" s="353" t="str">
        <f t="shared" si="149"/>
        <v/>
      </c>
      <c r="N429" s="298" t="str">
        <f t="shared" si="150"/>
        <v/>
      </c>
      <c r="O429" s="293"/>
      <c r="P429" s="279"/>
      <c r="Q429" s="279"/>
      <c r="R429" s="279"/>
      <c r="S429" s="299"/>
      <c r="T429" s="376" t="str">
        <f t="shared" si="167"/>
        <v/>
      </c>
      <c r="U429" s="372"/>
      <c r="V429" s="308" t="str">
        <f t="shared" si="151"/>
        <v/>
      </c>
      <c r="W429" s="280" t="str">
        <f t="shared" si="152"/>
        <v/>
      </c>
      <c r="X429" s="347" t="str">
        <f t="shared" si="169"/>
        <v/>
      </c>
      <c r="Y429" s="292"/>
      <c r="Z429" s="363" t="str">
        <f t="shared" si="153"/>
        <v/>
      </c>
      <c r="AA429" s="347" t="str">
        <f t="shared" si="154"/>
        <v/>
      </c>
      <c r="AC429" s="363" t="str">
        <f t="shared" si="155"/>
        <v/>
      </c>
      <c r="AD429" s="280" t="str">
        <f t="shared" si="156"/>
        <v/>
      </c>
      <c r="AE429" s="280" t="str">
        <f t="shared" si="157"/>
        <v/>
      </c>
      <c r="AF429" s="280" t="str">
        <f t="shared" si="158"/>
        <v/>
      </c>
      <c r="AG429" s="347" t="str">
        <f t="shared" si="159"/>
        <v/>
      </c>
      <c r="AH429" s="359"/>
      <c r="AI429" s="367" t="str">
        <f t="shared" si="160"/>
        <v/>
      </c>
      <c r="AJ429" s="368" t="str">
        <f t="shared" si="161"/>
        <v/>
      </c>
      <c r="AK429" s="361"/>
      <c r="AL429" s="363" t="str">
        <f t="shared" si="162"/>
        <v/>
      </c>
      <c r="AM429" s="280" t="str">
        <f t="shared" si="163"/>
        <v/>
      </c>
      <c r="AN429" s="347" t="str">
        <f t="shared" si="168"/>
        <v/>
      </c>
      <c r="AO429" s="359"/>
      <c r="AP429" s="363" t="str">
        <f t="shared" si="164"/>
        <v/>
      </c>
      <c r="AQ429" s="300" t="str">
        <f t="shared" si="165"/>
        <v/>
      </c>
      <c r="AR429" s="309"/>
    </row>
    <row r="430" spans="1:44" ht="12.75">
      <c r="A430" s="236"/>
      <c r="B430" s="278"/>
      <c r="C430" s="293"/>
      <c r="D430" s="293"/>
      <c r="E430" s="294"/>
      <c r="F430" s="294"/>
      <c r="G430" s="294"/>
      <c r="H430" s="295" t="str">
        <f t="shared" si="147"/>
        <v/>
      </c>
      <c r="I430" s="296" t="str">
        <f t="shared" si="148"/>
        <v/>
      </c>
      <c r="J430" s="297" t="str">
        <f t="shared" si="166"/>
        <v/>
      </c>
      <c r="K430" s="349"/>
      <c r="L430" s="322"/>
      <c r="M430" s="353" t="str">
        <f t="shared" si="149"/>
        <v/>
      </c>
      <c r="N430" s="298" t="str">
        <f t="shared" si="150"/>
        <v/>
      </c>
      <c r="O430" s="293"/>
      <c r="P430" s="279"/>
      <c r="Q430" s="279"/>
      <c r="R430" s="279"/>
      <c r="S430" s="299"/>
      <c r="T430" s="376" t="str">
        <f t="shared" si="167"/>
        <v/>
      </c>
      <c r="U430" s="372"/>
      <c r="V430" s="308" t="str">
        <f t="shared" si="151"/>
        <v/>
      </c>
      <c r="W430" s="280" t="str">
        <f t="shared" si="152"/>
        <v/>
      </c>
      <c r="X430" s="347" t="str">
        <f t="shared" si="169"/>
        <v/>
      </c>
      <c r="Y430" s="292"/>
      <c r="Z430" s="363" t="str">
        <f t="shared" si="153"/>
        <v/>
      </c>
      <c r="AA430" s="347" t="str">
        <f t="shared" si="154"/>
        <v/>
      </c>
      <c r="AC430" s="363" t="str">
        <f t="shared" si="155"/>
        <v/>
      </c>
      <c r="AD430" s="280" t="str">
        <f t="shared" si="156"/>
        <v/>
      </c>
      <c r="AE430" s="280" t="str">
        <f t="shared" si="157"/>
        <v/>
      </c>
      <c r="AF430" s="280" t="str">
        <f t="shared" si="158"/>
        <v/>
      </c>
      <c r="AG430" s="347" t="str">
        <f t="shared" si="159"/>
        <v/>
      </c>
      <c r="AH430" s="359"/>
      <c r="AI430" s="367" t="str">
        <f t="shared" si="160"/>
        <v/>
      </c>
      <c r="AJ430" s="368" t="str">
        <f t="shared" si="161"/>
        <v/>
      </c>
      <c r="AK430" s="361"/>
      <c r="AL430" s="363" t="str">
        <f t="shared" si="162"/>
        <v/>
      </c>
      <c r="AM430" s="280" t="str">
        <f t="shared" si="163"/>
        <v/>
      </c>
      <c r="AN430" s="347" t="str">
        <f t="shared" si="168"/>
        <v/>
      </c>
      <c r="AO430" s="359"/>
      <c r="AP430" s="363" t="str">
        <f t="shared" si="164"/>
        <v/>
      </c>
      <c r="AQ430" s="300" t="str">
        <f t="shared" si="165"/>
        <v/>
      </c>
      <c r="AR430" s="309"/>
    </row>
    <row r="431" spans="1:44" ht="12.75">
      <c r="A431" s="236"/>
      <c r="B431" s="278"/>
      <c r="C431" s="293"/>
      <c r="D431" s="293"/>
      <c r="E431" s="294"/>
      <c r="F431" s="294"/>
      <c r="G431" s="294"/>
      <c r="H431" s="295" t="str">
        <f t="shared" si="147"/>
        <v/>
      </c>
      <c r="I431" s="296" t="str">
        <f t="shared" si="148"/>
        <v/>
      </c>
      <c r="J431" s="297" t="str">
        <f t="shared" si="166"/>
        <v/>
      </c>
      <c r="K431" s="349"/>
      <c r="L431" s="322"/>
      <c r="M431" s="353" t="str">
        <f t="shared" si="149"/>
        <v/>
      </c>
      <c r="N431" s="298" t="str">
        <f t="shared" si="150"/>
        <v/>
      </c>
      <c r="O431" s="293"/>
      <c r="P431" s="279"/>
      <c r="Q431" s="279"/>
      <c r="R431" s="279"/>
      <c r="S431" s="299"/>
      <c r="T431" s="376" t="str">
        <f t="shared" si="167"/>
        <v/>
      </c>
      <c r="U431" s="372"/>
      <c r="V431" s="308" t="str">
        <f t="shared" si="151"/>
        <v/>
      </c>
      <c r="W431" s="280" t="str">
        <f t="shared" si="152"/>
        <v/>
      </c>
      <c r="X431" s="347" t="str">
        <f t="shared" si="169"/>
        <v/>
      </c>
      <c r="Y431" s="292"/>
      <c r="Z431" s="363" t="str">
        <f t="shared" si="153"/>
        <v/>
      </c>
      <c r="AA431" s="347" t="str">
        <f t="shared" si="154"/>
        <v/>
      </c>
      <c r="AC431" s="363" t="str">
        <f t="shared" si="155"/>
        <v/>
      </c>
      <c r="AD431" s="280" t="str">
        <f t="shared" si="156"/>
        <v/>
      </c>
      <c r="AE431" s="280" t="str">
        <f t="shared" si="157"/>
        <v/>
      </c>
      <c r="AF431" s="280" t="str">
        <f t="shared" si="158"/>
        <v/>
      </c>
      <c r="AG431" s="347" t="str">
        <f t="shared" si="159"/>
        <v/>
      </c>
      <c r="AH431" s="359"/>
      <c r="AI431" s="367" t="str">
        <f t="shared" si="160"/>
        <v/>
      </c>
      <c r="AJ431" s="368" t="str">
        <f t="shared" si="161"/>
        <v/>
      </c>
      <c r="AK431" s="361"/>
      <c r="AL431" s="363" t="str">
        <f t="shared" si="162"/>
        <v/>
      </c>
      <c r="AM431" s="280" t="str">
        <f t="shared" si="163"/>
        <v/>
      </c>
      <c r="AN431" s="347" t="str">
        <f t="shared" si="168"/>
        <v/>
      </c>
      <c r="AO431" s="359"/>
      <c r="AP431" s="363" t="str">
        <f t="shared" si="164"/>
        <v/>
      </c>
      <c r="AQ431" s="300" t="str">
        <f t="shared" si="165"/>
        <v/>
      </c>
      <c r="AR431" s="309"/>
    </row>
    <row r="432" spans="1:44" ht="12.75">
      <c r="A432" s="236"/>
      <c r="B432" s="278"/>
      <c r="C432" s="293"/>
      <c r="D432" s="293"/>
      <c r="E432" s="294"/>
      <c r="F432" s="294"/>
      <c r="G432" s="294"/>
      <c r="H432" s="295" t="str">
        <f t="shared" si="147"/>
        <v/>
      </c>
      <c r="I432" s="296" t="str">
        <f t="shared" si="148"/>
        <v/>
      </c>
      <c r="J432" s="297" t="str">
        <f t="shared" si="166"/>
        <v/>
      </c>
      <c r="K432" s="349"/>
      <c r="L432" s="322"/>
      <c r="M432" s="353" t="str">
        <f t="shared" si="149"/>
        <v/>
      </c>
      <c r="N432" s="298" t="str">
        <f t="shared" si="150"/>
        <v/>
      </c>
      <c r="O432" s="293"/>
      <c r="P432" s="279"/>
      <c r="Q432" s="279"/>
      <c r="R432" s="279"/>
      <c r="S432" s="299"/>
      <c r="T432" s="376" t="str">
        <f t="shared" si="167"/>
        <v/>
      </c>
      <c r="U432" s="372"/>
      <c r="V432" s="308" t="str">
        <f t="shared" si="151"/>
        <v/>
      </c>
      <c r="W432" s="280" t="str">
        <f t="shared" si="152"/>
        <v/>
      </c>
      <c r="X432" s="347" t="str">
        <f t="shared" si="169"/>
        <v/>
      </c>
      <c r="Y432" s="292"/>
      <c r="Z432" s="363" t="str">
        <f t="shared" si="153"/>
        <v/>
      </c>
      <c r="AA432" s="347" t="str">
        <f t="shared" si="154"/>
        <v/>
      </c>
      <c r="AC432" s="363" t="str">
        <f t="shared" si="155"/>
        <v/>
      </c>
      <c r="AD432" s="280" t="str">
        <f t="shared" si="156"/>
        <v/>
      </c>
      <c r="AE432" s="280" t="str">
        <f t="shared" si="157"/>
        <v/>
      </c>
      <c r="AF432" s="280" t="str">
        <f t="shared" si="158"/>
        <v/>
      </c>
      <c r="AG432" s="347" t="str">
        <f t="shared" si="159"/>
        <v/>
      </c>
      <c r="AH432" s="359"/>
      <c r="AI432" s="367" t="str">
        <f t="shared" si="160"/>
        <v/>
      </c>
      <c r="AJ432" s="368" t="str">
        <f t="shared" si="161"/>
        <v/>
      </c>
      <c r="AK432" s="361"/>
      <c r="AL432" s="363" t="str">
        <f t="shared" si="162"/>
        <v/>
      </c>
      <c r="AM432" s="280" t="str">
        <f t="shared" si="163"/>
        <v/>
      </c>
      <c r="AN432" s="347" t="str">
        <f t="shared" si="168"/>
        <v/>
      </c>
      <c r="AO432" s="359"/>
      <c r="AP432" s="363" t="str">
        <f t="shared" si="164"/>
        <v/>
      </c>
      <c r="AQ432" s="300" t="str">
        <f t="shared" si="165"/>
        <v/>
      </c>
      <c r="AR432" s="309"/>
    </row>
    <row r="433" spans="1:44" ht="12.75">
      <c r="A433" s="236"/>
      <c r="B433" s="278"/>
      <c r="C433" s="293"/>
      <c r="D433" s="293"/>
      <c r="E433" s="294"/>
      <c r="F433" s="294"/>
      <c r="G433" s="294"/>
      <c r="H433" s="295" t="str">
        <f t="shared" si="147"/>
        <v/>
      </c>
      <c r="I433" s="296" t="str">
        <f t="shared" si="148"/>
        <v/>
      </c>
      <c r="J433" s="297" t="str">
        <f t="shared" si="166"/>
        <v/>
      </c>
      <c r="K433" s="349"/>
      <c r="L433" s="322"/>
      <c r="M433" s="353" t="str">
        <f t="shared" si="149"/>
        <v/>
      </c>
      <c r="N433" s="298" t="str">
        <f t="shared" si="150"/>
        <v/>
      </c>
      <c r="O433" s="293"/>
      <c r="P433" s="279"/>
      <c r="Q433" s="279"/>
      <c r="R433" s="279"/>
      <c r="S433" s="299"/>
      <c r="T433" s="376" t="str">
        <f t="shared" si="167"/>
        <v/>
      </c>
      <c r="U433" s="372"/>
      <c r="V433" s="308" t="str">
        <f t="shared" si="151"/>
        <v/>
      </c>
      <c r="W433" s="280" t="str">
        <f t="shared" si="152"/>
        <v/>
      </c>
      <c r="X433" s="347" t="str">
        <f t="shared" si="169"/>
        <v/>
      </c>
      <c r="Y433" s="292"/>
      <c r="Z433" s="363" t="str">
        <f t="shared" si="153"/>
        <v/>
      </c>
      <c r="AA433" s="347" t="str">
        <f t="shared" si="154"/>
        <v/>
      </c>
      <c r="AC433" s="363" t="str">
        <f t="shared" si="155"/>
        <v/>
      </c>
      <c r="AD433" s="280" t="str">
        <f t="shared" si="156"/>
        <v/>
      </c>
      <c r="AE433" s="280" t="str">
        <f t="shared" si="157"/>
        <v/>
      </c>
      <c r="AF433" s="280" t="str">
        <f t="shared" si="158"/>
        <v/>
      </c>
      <c r="AG433" s="347" t="str">
        <f t="shared" si="159"/>
        <v/>
      </c>
      <c r="AH433" s="359"/>
      <c r="AI433" s="367" t="str">
        <f t="shared" si="160"/>
        <v/>
      </c>
      <c r="AJ433" s="368" t="str">
        <f t="shared" si="161"/>
        <v/>
      </c>
      <c r="AK433" s="361"/>
      <c r="AL433" s="363" t="str">
        <f t="shared" si="162"/>
        <v/>
      </c>
      <c r="AM433" s="280" t="str">
        <f t="shared" si="163"/>
        <v/>
      </c>
      <c r="AN433" s="347" t="str">
        <f t="shared" si="168"/>
        <v/>
      </c>
      <c r="AO433" s="359"/>
      <c r="AP433" s="363" t="str">
        <f t="shared" si="164"/>
        <v/>
      </c>
      <c r="AQ433" s="300" t="str">
        <f t="shared" si="165"/>
        <v/>
      </c>
      <c r="AR433" s="309"/>
    </row>
    <row r="434" spans="1:44" ht="12.75">
      <c r="A434" s="236"/>
      <c r="B434" s="278"/>
      <c r="C434" s="293"/>
      <c r="D434" s="293"/>
      <c r="E434" s="294"/>
      <c r="F434" s="294"/>
      <c r="G434" s="294"/>
      <c r="H434" s="295" t="str">
        <f t="shared" si="147"/>
        <v/>
      </c>
      <c r="I434" s="296" t="str">
        <f t="shared" si="148"/>
        <v/>
      </c>
      <c r="J434" s="297" t="str">
        <f t="shared" si="166"/>
        <v/>
      </c>
      <c r="K434" s="349"/>
      <c r="L434" s="322"/>
      <c r="M434" s="353" t="str">
        <f t="shared" si="149"/>
        <v/>
      </c>
      <c r="N434" s="298" t="str">
        <f t="shared" si="150"/>
        <v/>
      </c>
      <c r="O434" s="293"/>
      <c r="P434" s="279"/>
      <c r="Q434" s="279"/>
      <c r="R434" s="279"/>
      <c r="S434" s="299"/>
      <c r="T434" s="376" t="str">
        <f t="shared" si="167"/>
        <v/>
      </c>
      <c r="U434" s="372"/>
      <c r="V434" s="308" t="str">
        <f t="shared" si="151"/>
        <v/>
      </c>
      <c r="W434" s="280" t="str">
        <f t="shared" si="152"/>
        <v/>
      </c>
      <c r="X434" s="347" t="str">
        <f t="shared" si="169"/>
        <v/>
      </c>
      <c r="Y434" s="292"/>
      <c r="Z434" s="363" t="str">
        <f t="shared" si="153"/>
        <v/>
      </c>
      <c r="AA434" s="347" t="str">
        <f t="shared" si="154"/>
        <v/>
      </c>
      <c r="AC434" s="363" t="str">
        <f t="shared" si="155"/>
        <v/>
      </c>
      <c r="AD434" s="280" t="str">
        <f t="shared" si="156"/>
        <v/>
      </c>
      <c r="AE434" s="280" t="str">
        <f t="shared" si="157"/>
        <v/>
      </c>
      <c r="AF434" s="280" t="str">
        <f t="shared" si="158"/>
        <v/>
      </c>
      <c r="AG434" s="347" t="str">
        <f t="shared" si="159"/>
        <v/>
      </c>
      <c r="AH434" s="359"/>
      <c r="AI434" s="367" t="str">
        <f t="shared" si="160"/>
        <v/>
      </c>
      <c r="AJ434" s="368" t="str">
        <f t="shared" si="161"/>
        <v/>
      </c>
      <c r="AK434" s="361"/>
      <c r="AL434" s="363" t="str">
        <f t="shared" si="162"/>
        <v/>
      </c>
      <c r="AM434" s="280" t="str">
        <f t="shared" si="163"/>
        <v/>
      </c>
      <c r="AN434" s="347" t="str">
        <f t="shared" si="168"/>
        <v/>
      </c>
      <c r="AO434" s="359"/>
      <c r="AP434" s="363" t="str">
        <f t="shared" si="164"/>
        <v/>
      </c>
      <c r="AQ434" s="300" t="str">
        <f t="shared" si="165"/>
        <v/>
      </c>
      <c r="AR434" s="309"/>
    </row>
    <row r="435" spans="1:44" ht="12.75">
      <c r="A435" s="236"/>
      <c r="B435" s="278"/>
      <c r="C435" s="293"/>
      <c r="D435" s="293"/>
      <c r="E435" s="294"/>
      <c r="F435" s="294"/>
      <c r="G435" s="294"/>
      <c r="H435" s="295" t="str">
        <f t="shared" si="147"/>
        <v/>
      </c>
      <c r="I435" s="296" t="str">
        <f t="shared" si="148"/>
        <v/>
      </c>
      <c r="J435" s="297" t="str">
        <f t="shared" si="166"/>
        <v/>
      </c>
      <c r="K435" s="349"/>
      <c r="L435" s="322"/>
      <c r="M435" s="353" t="str">
        <f t="shared" si="149"/>
        <v/>
      </c>
      <c r="N435" s="298" t="str">
        <f t="shared" si="150"/>
        <v/>
      </c>
      <c r="O435" s="293"/>
      <c r="P435" s="279"/>
      <c r="Q435" s="279"/>
      <c r="R435" s="279"/>
      <c r="S435" s="299"/>
      <c r="T435" s="376" t="str">
        <f t="shared" si="167"/>
        <v/>
      </c>
      <c r="U435" s="372"/>
      <c r="V435" s="308" t="str">
        <f t="shared" si="151"/>
        <v/>
      </c>
      <c r="W435" s="280" t="str">
        <f t="shared" si="152"/>
        <v/>
      </c>
      <c r="X435" s="347" t="str">
        <f t="shared" si="169"/>
        <v/>
      </c>
      <c r="Y435" s="292"/>
      <c r="Z435" s="363" t="str">
        <f t="shared" si="153"/>
        <v/>
      </c>
      <c r="AA435" s="347" t="str">
        <f t="shared" si="154"/>
        <v/>
      </c>
      <c r="AC435" s="363" t="str">
        <f t="shared" si="155"/>
        <v/>
      </c>
      <c r="AD435" s="280" t="str">
        <f t="shared" si="156"/>
        <v/>
      </c>
      <c r="AE435" s="280" t="str">
        <f t="shared" si="157"/>
        <v/>
      </c>
      <c r="AF435" s="280" t="str">
        <f t="shared" si="158"/>
        <v/>
      </c>
      <c r="AG435" s="347" t="str">
        <f t="shared" si="159"/>
        <v/>
      </c>
      <c r="AH435" s="359"/>
      <c r="AI435" s="367" t="str">
        <f t="shared" si="160"/>
        <v/>
      </c>
      <c r="AJ435" s="368" t="str">
        <f t="shared" si="161"/>
        <v/>
      </c>
      <c r="AK435" s="361"/>
      <c r="AL435" s="363" t="str">
        <f t="shared" si="162"/>
        <v/>
      </c>
      <c r="AM435" s="280" t="str">
        <f t="shared" si="163"/>
        <v/>
      </c>
      <c r="AN435" s="347" t="str">
        <f t="shared" si="168"/>
        <v/>
      </c>
      <c r="AO435" s="359"/>
      <c r="AP435" s="363" t="str">
        <f t="shared" si="164"/>
        <v/>
      </c>
      <c r="AQ435" s="300" t="str">
        <f t="shared" si="165"/>
        <v/>
      </c>
      <c r="AR435" s="309"/>
    </row>
    <row r="436" spans="1:44" ht="12.75">
      <c r="A436" s="236"/>
      <c r="B436" s="278"/>
      <c r="C436" s="293"/>
      <c r="D436" s="293"/>
      <c r="E436" s="294"/>
      <c r="F436" s="294"/>
      <c r="G436" s="294"/>
      <c r="H436" s="295" t="str">
        <f t="shared" si="147"/>
        <v/>
      </c>
      <c r="I436" s="296" t="str">
        <f t="shared" si="148"/>
        <v/>
      </c>
      <c r="J436" s="297" t="str">
        <f t="shared" si="166"/>
        <v/>
      </c>
      <c r="K436" s="349"/>
      <c r="L436" s="322"/>
      <c r="M436" s="353" t="str">
        <f t="shared" si="149"/>
        <v/>
      </c>
      <c r="N436" s="298" t="str">
        <f t="shared" si="150"/>
        <v/>
      </c>
      <c r="O436" s="293"/>
      <c r="P436" s="279"/>
      <c r="Q436" s="279"/>
      <c r="R436" s="279"/>
      <c r="S436" s="299"/>
      <c r="T436" s="376" t="str">
        <f t="shared" si="167"/>
        <v/>
      </c>
      <c r="U436" s="372"/>
      <c r="V436" s="308" t="str">
        <f t="shared" si="151"/>
        <v/>
      </c>
      <c r="W436" s="280" t="str">
        <f t="shared" si="152"/>
        <v/>
      </c>
      <c r="X436" s="347" t="str">
        <f t="shared" si="169"/>
        <v/>
      </c>
      <c r="Y436" s="292"/>
      <c r="Z436" s="363" t="str">
        <f t="shared" si="153"/>
        <v/>
      </c>
      <c r="AA436" s="347" t="str">
        <f t="shared" si="154"/>
        <v/>
      </c>
      <c r="AC436" s="363" t="str">
        <f t="shared" si="155"/>
        <v/>
      </c>
      <c r="AD436" s="280" t="str">
        <f t="shared" si="156"/>
        <v/>
      </c>
      <c r="AE436" s="280" t="str">
        <f t="shared" si="157"/>
        <v/>
      </c>
      <c r="AF436" s="280" t="str">
        <f t="shared" si="158"/>
        <v/>
      </c>
      <c r="AG436" s="347" t="str">
        <f t="shared" si="159"/>
        <v/>
      </c>
      <c r="AH436" s="359"/>
      <c r="AI436" s="367" t="str">
        <f t="shared" si="160"/>
        <v/>
      </c>
      <c r="AJ436" s="368" t="str">
        <f t="shared" si="161"/>
        <v/>
      </c>
      <c r="AK436" s="361"/>
      <c r="AL436" s="363" t="str">
        <f t="shared" si="162"/>
        <v/>
      </c>
      <c r="AM436" s="280" t="str">
        <f t="shared" si="163"/>
        <v/>
      </c>
      <c r="AN436" s="347" t="str">
        <f t="shared" si="168"/>
        <v/>
      </c>
      <c r="AO436" s="359"/>
      <c r="AP436" s="363" t="str">
        <f t="shared" si="164"/>
        <v/>
      </c>
      <c r="AQ436" s="300" t="str">
        <f t="shared" si="165"/>
        <v/>
      </c>
      <c r="AR436" s="309"/>
    </row>
    <row r="437" spans="1:44" ht="12.75">
      <c r="A437" s="236"/>
      <c r="B437" s="278"/>
      <c r="C437" s="293"/>
      <c r="D437" s="293"/>
      <c r="E437" s="294"/>
      <c r="F437" s="294"/>
      <c r="G437" s="294"/>
      <c r="H437" s="295" t="str">
        <f t="shared" si="147"/>
        <v/>
      </c>
      <c r="I437" s="296" t="str">
        <f t="shared" si="148"/>
        <v/>
      </c>
      <c r="J437" s="297" t="str">
        <f t="shared" si="166"/>
        <v/>
      </c>
      <c r="K437" s="349"/>
      <c r="L437" s="322"/>
      <c r="M437" s="353" t="str">
        <f t="shared" si="149"/>
        <v/>
      </c>
      <c r="N437" s="298" t="str">
        <f t="shared" si="150"/>
        <v/>
      </c>
      <c r="O437" s="293"/>
      <c r="P437" s="279"/>
      <c r="Q437" s="279"/>
      <c r="R437" s="279"/>
      <c r="S437" s="299"/>
      <c r="T437" s="376" t="str">
        <f t="shared" si="167"/>
        <v/>
      </c>
      <c r="U437" s="372"/>
      <c r="V437" s="308" t="str">
        <f t="shared" si="151"/>
        <v/>
      </c>
      <c r="W437" s="280" t="str">
        <f t="shared" si="152"/>
        <v/>
      </c>
      <c r="X437" s="347" t="str">
        <f t="shared" si="169"/>
        <v/>
      </c>
      <c r="Y437" s="292"/>
      <c r="Z437" s="363" t="str">
        <f t="shared" si="153"/>
        <v/>
      </c>
      <c r="AA437" s="347" t="str">
        <f t="shared" si="154"/>
        <v/>
      </c>
      <c r="AC437" s="363" t="str">
        <f t="shared" si="155"/>
        <v/>
      </c>
      <c r="AD437" s="280" t="str">
        <f t="shared" si="156"/>
        <v/>
      </c>
      <c r="AE437" s="280" t="str">
        <f t="shared" si="157"/>
        <v/>
      </c>
      <c r="AF437" s="280" t="str">
        <f t="shared" si="158"/>
        <v/>
      </c>
      <c r="AG437" s="347" t="str">
        <f t="shared" si="159"/>
        <v/>
      </c>
      <c r="AH437" s="359"/>
      <c r="AI437" s="367" t="str">
        <f t="shared" si="160"/>
        <v/>
      </c>
      <c r="AJ437" s="368" t="str">
        <f t="shared" si="161"/>
        <v/>
      </c>
      <c r="AK437" s="361"/>
      <c r="AL437" s="363" t="str">
        <f t="shared" si="162"/>
        <v/>
      </c>
      <c r="AM437" s="280" t="str">
        <f t="shared" si="163"/>
        <v/>
      </c>
      <c r="AN437" s="347" t="str">
        <f t="shared" si="168"/>
        <v/>
      </c>
      <c r="AO437" s="359"/>
      <c r="AP437" s="363" t="str">
        <f t="shared" si="164"/>
        <v/>
      </c>
      <c r="AQ437" s="300" t="str">
        <f t="shared" si="165"/>
        <v/>
      </c>
      <c r="AR437" s="309"/>
    </row>
    <row r="438" spans="1:44" ht="12.75">
      <c r="A438" s="236"/>
      <c r="B438" s="278"/>
      <c r="C438" s="293"/>
      <c r="D438" s="293"/>
      <c r="E438" s="294"/>
      <c r="F438" s="294"/>
      <c r="G438" s="294"/>
      <c r="H438" s="295" t="str">
        <f t="shared" si="147"/>
        <v/>
      </c>
      <c r="I438" s="296" t="str">
        <f t="shared" si="148"/>
        <v/>
      </c>
      <c r="J438" s="297" t="str">
        <f t="shared" si="166"/>
        <v/>
      </c>
      <c r="K438" s="349"/>
      <c r="L438" s="322"/>
      <c r="M438" s="353" t="str">
        <f t="shared" si="149"/>
        <v/>
      </c>
      <c r="N438" s="298" t="str">
        <f t="shared" si="150"/>
        <v/>
      </c>
      <c r="O438" s="293"/>
      <c r="P438" s="279"/>
      <c r="Q438" s="279"/>
      <c r="R438" s="279"/>
      <c r="S438" s="299"/>
      <c r="T438" s="376" t="str">
        <f t="shared" si="167"/>
        <v/>
      </c>
      <c r="U438" s="372"/>
      <c r="V438" s="308" t="str">
        <f t="shared" si="151"/>
        <v/>
      </c>
      <c r="W438" s="280" t="str">
        <f t="shared" si="152"/>
        <v/>
      </c>
      <c r="X438" s="347" t="str">
        <f t="shared" si="169"/>
        <v/>
      </c>
      <c r="Y438" s="292"/>
      <c r="Z438" s="363" t="str">
        <f t="shared" si="153"/>
        <v/>
      </c>
      <c r="AA438" s="347" t="str">
        <f t="shared" si="154"/>
        <v/>
      </c>
      <c r="AC438" s="363" t="str">
        <f t="shared" si="155"/>
        <v/>
      </c>
      <c r="AD438" s="280" t="str">
        <f t="shared" si="156"/>
        <v/>
      </c>
      <c r="AE438" s="280" t="str">
        <f t="shared" si="157"/>
        <v/>
      </c>
      <c r="AF438" s="280" t="str">
        <f t="shared" si="158"/>
        <v/>
      </c>
      <c r="AG438" s="347" t="str">
        <f t="shared" si="159"/>
        <v/>
      </c>
      <c r="AH438" s="359"/>
      <c r="AI438" s="367" t="str">
        <f t="shared" si="160"/>
        <v/>
      </c>
      <c r="AJ438" s="368" t="str">
        <f t="shared" si="161"/>
        <v/>
      </c>
      <c r="AK438" s="361"/>
      <c r="AL438" s="363" t="str">
        <f t="shared" si="162"/>
        <v/>
      </c>
      <c r="AM438" s="280" t="str">
        <f t="shared" si="163"/>
        <v/>
      </c>
      <c r="AN438" s="347" t="str">
        <f t="shared" si="168"/>
        <v/>
      </c>
      <c r="AO438" s="359"/>
      <c r="AP438" s="363" t="str">
        <f t="shared" si="164"/>
        <v/>
      </c>
      <c r="AQ438" s="300" t="str">
        <f t="shared" si="165"/>
        <v/>
      </c>
      <c r="AR438" s="309"/>
    </row>
    <row r="439" spans="1:44" ht="12.75">
      <c r="A439" s="236"/>
      <c r="B439" s="278"/>
      <c r="C439" s="293"/>
      <c r="D439" s="293"/>
      <c r="E439" s="294"/>
      <c r="F439" s="294"/>
      <c r="G439" s="294"/>
      <c r="H439" s="295" t="str">
        <f t="shared" si="147"/>
        <v/>
      </c>
      <c r="I439" s="296" t="str">
        <f t="shared" si="148"/>
        <v/>
      </c>
      <c r="J439" s="297" t="str">
        <f t="shared" si="166"/>
        <v/>
      </c>
      <c r="K439" s="349"/>
      <c r="L439" s="322"/>
      <c r="M439" s="353" t="str">
        <f t="shared" si="149"/>
        <v/>
      </c>
      <c r="N439" s="298" t="str">
        <f t="shared" si="150"/>
        <v/>
      </c>
      <c r="O439" s="293"/>
      <c r="P439" s="279"/>
      <c r="Q439" s="279"/>
      <c r="R439" s="279"/>
      <c r="S439" s="299"/>
      <c r="T439" s="376" t="str">
        <f t="shared" si="167"/>
        <v/>
      </c>
      <c r="U439" s="372"/>
      <c r="V439" s="308" t="str">
        <f t="shared" si="151"/>
        <v/>
      </c>
      <c r="W439" s="280" t="str">
        <f t="shared" si="152"/>
        <v/>
      </c>
      <c r="X439" s="347" t="str">
        <f t="shared" si="169"/>
        <v/>
      </c>
      <c r="Y439" s="292"/>
      <c r="Z439" s="363" t="str">
        <f t="shared" si="153"/>
        <v/>
      </c>
      <c r="AA439" s="347" t="str">
        <f t="shared" si="154"/>
        <v/>
      </c>
      <c r="AC439" s="363" t="str">
        <f t="shared" si="155"/>
        <v/>
      </c>
      <c r="AD439" s="280" t="str">
        <f t="shared" si="156"/>
        <v/>
      </c>
      <c r="AE439" s="280" t="str">
        <f t="shared" si="157"/>
        <v/>
      </c>
      <c r="AF439" s="280" t="str">
        <f t="shared" si="158"/>
        <v/>
      </c>
      <c r="AG439" s="347" t="str">
        <f t="shared" si="159"/>
        <v/>
      </c>
      <c r="AH439" s="359"/>
      <c r="AI439" s="367" t="str">
        <f t="shared" si="160"/>
        <v/>
      </c>
      <c r="AJ439" s="368" t="str">
        <f t="shared" si="161"/>
        <v/>
      </c>
      <c r="AK439" s="361"/>
      <c r="AL439" s="363" t="str">
        <f t="shared" si="162"/>
        <v/>
      </c>
      <c r="AM439" s="280" t="str">
        <f t="shared" si="163"/>
        <v/>
      </c>
      <c r="AN439" s="347" t="str">
        <f t="shared" si="168"/>
        <v/>
      </c>
      <c r="AO439" s="359"/>
      <c r="AP439" s="363" t="str">
        <f t="shared" si="164"/>
        <v/>
      </c>
      <c r="AQ439" s="300" t="str">
        <f t="shared" si="165"/>
        <v/>
      </c>
      <c r="AR439" s="309"/>
    </row>
    <row r="440" spans="1:44" ht="12.75">
      <c r="A440" s="236"/>
      <c r="B440" s="278"/>
      <c r="C440" s="293"/>
      <c r="D440" s="293"/>
      <c r="E440" s="294"/>
      <c r="F440" s="294"/>
      <c r="G440" s="294"/>
      <c r="H440" s="295" t="str">
        <f t="shared" si="147"/>
        <v/>
      </c>
      <c r="I440" s="296" t="str">
        <f t="shared" si="148"/>
        <v/>
      </c>
      <c r="J440" s="297" t="str">
        <f t="shared" si="166"/>
        <v/>
      </c>
      <c r="K440" s="349"/>
      <c r="L440" s="322"/>
      <c r="M440" s="353" t="str">
        <f t="shared" si="149"/>
        <v/>
      </c>
      <c r="N440" s="298" t="str">
        <f t="shared" si="150"/>
        <v/>
      </c>
      <c r="O440" s="293"/>
      <c r="P440" s="279"/>
      <c r="Q440" s="279"/>
      <c r="R440" s="279"/>
      <c r="S440" s="299"/>
      <c r="T440" s="376" t="str">
        <f t="shared" si="167"/>
        <v/>
      </c>
      <c r="U440" s="372"/>
      <c r="V440" s="308" t="str">
        <f t="shared" si="151"/>
        <v/>
      </c>
      <c r="W440" s="280" t="str">
        <f t="shared" si="152"/>
        <v/>
      </c>
      <c r="X440" s="347" t="str">
        <f t="shared" si="169"/>
        <v/>
      </c>
      <c r="Y440" s="292"/>
      <c r="Z440" s="363" t="str">
        <f t="shared" si="153"/>
        <v/>
      </c>
      <c r="AA440" s="347" t="str">
        <f t="shared" si="154"/>
        <v/>
      </c>
      <c r="AC440" s="363" t="str">
        <f t="shared" si="155"/>
        <v/>
      </c>
      <c r="AD440" s="280" t="str">
        <f t="shared" si="156"/>
        <v/>
      </c>
      <c r="AE440" s="280" t="str">
        <f t="shared" si="157"/>
        <v/>
      </c>
      <c r="AF440" s="280" t="str">
        <f t="shared" si="158"/>
        <v/>
      </c>
      <c r="AG440" s="347" t="str">
        <f t="shared" si="159"/>
        <v/>
      </c>
      <c r="AH440" s="359"/>
      <c r="AI440" s="367" t="str">
        <f t="shared" si="160"/>
        <v/>
      </c>
      <c r="AJ440" s="368" t="str">
        <f t="shared" si="161"/>
        <v/>
      </c>
      <c r="AK440" s="361"/>
      <c r="AL440" s="363" t="str">
        <f t="shared" si="162"/>
        <v/>
      </c>
      <c r="AM440" s="280" t="str">
        <f t="shared" si="163"/>
        <v/>
      </c>
      <c r="AN440" s="347" t="str">
        <f t="shared" si="168"/>
        <v/>
      </c>
      <c r="AO440" s="359"/>
      <c r="AP440" s="363" t="str">
        <f t="shared" si="164"/>
        <v/>
      </c>
      <c r="AQ440" s="300" t="str">
        <f t="shared" si="165"/>
        <v/>
      </c>
      <c r="AR440" s="309"/>
    </row>
    <row r="441" spans="1:44" ht="12.75">
      <c r="A441" s="236"/>
      <c r="B441" s="278"/>
      <c r="C441" s="293"/>
      <c r="D441" s="293"/>
      <c r="E441" s="294"/>
      <c r="F441" s="294"/>
      <c r="G441" s="294"/>
      <c r="H441" s="295" t="str">
        <f t="shared" si="147"/>
        <v/>
      </c>
      <c r="I441" s="296" t="str">
        <f t="shared" si="148"/>
        <v/>
      </c>
      <c r="J441" s="297" t="str">
        <f t="shared" si="166"/>
        <v/>
      </c>
      <c r="K441" s="349"/>
      <c r="L441" s="322"/>
      <c r="M441" s="353" t="str">
        <f t="shared" si="149"/>
        <v/>
      </c>
      <c r="N441" s="298" t="str">
        <f t="shared" si="150"/>
        <v/>
      </c>
      <c r="O441" s="293"/>
      <c r="P441" s="279"/>
      <c r="Q441" s="279"/>
      <c r="R441" s="279"/>
      <c r="S441" s="299"/>
      <c r="T441" s="376" t="str">
        <f t="shared" si="167"/>
        <v/>
      </c>
      <c r="U441" s="372"/>
      <c r="V441" s="308" t="str">
        <f t="shared" si="151"/>
        <v/>
      </c>
      <c r="W441" s="280" t="str">
        <f t="shared" si="152"/>
        <v/>
      </c>
      <c r="X441" s="347" t="str">
        <f t="shared" si="169"/>
        <v/>
      </c>
      <c r="Y441" s="292"/>
      <c r="Z441" s="363" t="str">
        <f t="shared" si="153"/>
        <v/>
      </c>
      <c r="AA441" s="347" t="str">
        <f t="shared" si="154"/>
        <v/>
      </c>
      <c r="AC441" s="363" t="str">
        <f t="shared" si="155"/>
        <v/>
      </c>
      <c r="AD441" s="280" t="str">
        <f t="shared" si="156"/>
        <v/>
      </c>
      <c r="AE441" s="280" t="str">
        <f t="shared" si="157"/>
        <v/>
      </c>
      <c r="AF441" s="280" t="str">
        <f t="shared" si="158"/>
        <v/>
      </c>
      <c r="AG441" s="347" t="str">
        <f t="shared" si="159"/>
        <v/>
      </c>
      <c r="AH441" s="359"/>
      <c r="AI441" s="367" t="str">
        <f t="shared" si="160"/>
        <v/>
      </c>
      <c r="AJ441" s="368" t="str">
        <f t="shared" si="161"/>
        <v/>
      </c>
      <c r="AK441" s="361"/>
      <c r="AL441" s="363" t="str">
        <f t="shared" si="162"/>
        <v/>
      </c>
      <c r="AM441" s="280" t="str">
        <f t="shared" si="163"/>
        <v/>
      </c>
      <c r="AN441" s="347" t="str">
        <f t="shared" si="168"/>
        <v/>
      </c>
      <c r="AO441" s="359"/>
      <c r="AP441" s="363" t="str">
        <f t="shared" si="164"/>
        <v/>
      </c>
      <c r="AQ441" s="300" t="str">
        <f t="shared" si="165"/>
        <v/>
      </c>
      <c r="AR441" s="309"/>
    </row>
    <row r="442" spans="1:44" ht="12.75">
      <c r="A442" s="236"/>
      <c r="B442" s="278"/>
      <c r="C442" s="293"/>
      <c r="D442" s="293"/>
      <c r="E442" s="294"/>
      <c r="F442" s="294"/>
      <c r="G442" s="294"/>
      <c r="H442" s="295" t="str">
        <f t="shared" si="147"/>
        <v/>
      </c>
      <c r="I442" s="296" t="str">
        <f t="shared" si="148"/>
        <v/>
      </c>
      <c r="J442" s="297" t="str">
        <f t="shared" si="166"/>
        <v/>
      </c>
      <c r="K442" s="349"/>
      <c r="L442" s="322"/>
      <c r="M442" s="353" t="str">
        <f t="shared" si="149"/>
        <v/>
      </c>
      <c r="N442" s="298" t="str">
        <f t="shared" si="150"/>
        <v/>
      </c>
      <c r="O442" s="293"/>
      <c r="P442" s="279"/>
      <c r="Q442" s="279"/>
      <c r="R442" s="279"/>
      <c r="S442" s="299"/>
      <c r="T442" s="376" t="str">
        <f t="shared" si="167"/>
        <v/>
      </c>
      <c r="U442" s="372"/>
      <c r="V442" s="308" t="str">
        <f t="shared" si="151"/>
        <v/>
      </c>
      <c r="W442" s="280" t="str">
        <f t="shared" si="152"/>
        <v/>
      </c>
      <c r="X442" s="347" t="str">
        <f t="shared" si="169"/>
        <v/>
      </c>
      <c r="Y442" s="292"/>
      <c r="Z442" s="363" t="str">
        <f t="shared" si="153"/>
        <v/>
      </c>
      <c r="AA442" s="347" t="str">
        <f t="shared" si="154"/>
        <v/>
      </c>
      <c r="AC442" s="363" t="str">
        <f t="shared" si="155"/>
        <v/>
      </c>
      <c r="AD442" s="280" t="str">
        <f t="shared" si="156"/>
        <v/>
      </c>
      <c r="AE442" s="280" t="str">
        <f t="shared" si="157"/>
        <v/>
      </c>
      <c r="AF442" s="280" t="str">
        <f t="shared" si="158"/>
        <v/>
      </c>
      <c r="AG442" s="347" t="str">
        <f t="shared" si="159"/>
        <v/>
      </c>
      <c r="AH442" s="359"/>
      <c r="AI442" s="367" t="str">
        <f t="shared" si="160"/>
        <v/>
      </c>
      <c r="AJ442" s="368" t="str">
        <f t="shared" si="161"/>
        <v/>
      </c>
      <c r="AK442" s="361"/>
      <c r="AL442" s="363" t="str">
        <f t="shared" si="162"/>
        <v/>
      </c>
      <c r="AM442" s="280" t="str">
        <f t="shared" si="163"/>
        <v/>
      </c>
      <c r="AN442" s="347" t="str">
        <f t="shared" si="168"/>
        <v/>
      </c>
      <c r="AO442" s="359"/>
      <c r="AP442" s="363" t="str">
        <f t="shared" si="164"/>
        <v/>
      </c>
      <c r="AQ442" s="300" t="str">
        <f t="shared" si="165"/>
        <v/>
      </c>
      <c r="AR442" s="309"/>
    </row>
    <row r="443" spans="1:44" ht="12.75">
      <c r="A443" s="236"/>
      <c r="B443" s="278"/>
      <c r="C443" s="293"/>
      <c r="D443" s="293"/>
      <c r="E443" s="294"/>
      <c r="F443" s="294"/>
      <c r="G443" s="294"/>
      <c r="H443" s="295" t="str">
        <f t="shared" si="147"/>
        <v/>
      </c>
      <c r="I443" s="296" t="str">
        <f t="shared" si="148"/>
        <v/>
      </c>
      <c r="J443" s="297" t="str">
        <f t="shared" si="166"/>
        <v/>
      </c>
      <c r="K443" s="349"/>
      <c r="L443" s="322"/>
      <c r="M443" s="353" t="str">
        <f t="shared" si="149"/>
        <v/>
      </c>
      <c r="N443" s="298" t="str">
        <f t="shared" si="150"/>
        <v/>
      </c>
      <c r="O443" s="293"/>
      <c r="P443" s="279"/>
      <c r="Q443" s="279"/>
      <c r="R443" s="279"/>
      <c r="S443" s="299"/>
      <c r="T443" s="376" t="str">
        <f t="shared" si="167"/>
        <v/>
      </c>
      <c r="U443" s="372"/>
      <c r="V443" s="308" t="str">
        <f t="shared" si="151"/>
        <v/>
      </c>
      <c r="W443" s="280" t="str">
        <f t="shared" si="152"/>
        <v/>
      </c>
      <c r="X443" s="347" t="str">
        <f t="shared" si="169"/>
        <v/>
      </c>
      <c r="Y443" s="292"/>
      <c r="Z443" s="363" t="str">
        <f t="shared" si="153"/>
        <v/>
      </c>
      <c r="AA443" s="347" t="str">
        <f t="shared" si="154"/>
        <v/>
      </c>
      <c r="AC443" s="363" t="str">
        <f t="shared" si="155"/>
        <v/>
      </c>
      <c r="AD443" s="280" t="str">
        <f t="shared" si="156"/>
        <v/>
      </c>
      <c r="AE443" s="280" t="str">
        <f t="shared" si="157"/>
        <v/>
      </c>
      <c r="AF443" s="280" t="str">
        <f t="shared" si="158"/>
        <v/>
      </c>
      <c r="AG443" s="347" t="str">
        <f t="shared" si="159"/>
        <v/>
      </c>
      <c r="AH443" s="359"/>
      <c r="AI443" s="367" t="str">
        <f t="shared" si="160"/>
        <v/>
      </c>
      <c r="AJ443" s="368" t="str">
        <f t="shared" si="161"/>
        <v/>
      </c>
      <c r="AK443" s="361"/>
      <c r="AL443" s="363" t="str">
        <f t="shared" si="162"/>
        <v/>
      </c>
      <c r="AM443" s="280" t="str">
        <f t="shared" si="163"/>
        <v/>
      </c>
      <c r="AN443" s="347" t="str">
        <f t="shared" si="168"/>
        <v/>
      </c>
      <c r="AO443" s="359"/>
      <c r="AP443" s="363" t="str">
        <f t="shared" si="164"/>
        <v/>
      </c>
      <c r="AQ443" s="300" t="str">
        <f t="shared" si="165"/>
        <v/>
      </c>
      <c r="AR443" s="309"/>
    </row>
    <row r="444" spans="1:44" ht="12.75">
      <c r="A444" s="236"/>
      <c r="B444" s="278"/>
      <c r="C444" s="293"/>
      <c r="D444" s="293"/>
      <c r="E444" s="294"/>
      <c r="F444" s="294"/>
      <c r="G444" s="294"/>
      <c r="H444" s="295" t="str">
        <f t="shared" si="147"/>
        <v/>
      </c>
      <c r="I444" s="296" t="str">
        <f t="shared" si="148"/>
        <v/>
      </c>
      <c r="J444" s="297" t="str">
        <f t="shared" si="166"/>
        <v/>
      </c>
      <c r="K444" s="349"/>
      <c r="L444" s="322"/>
      <c r="M444" s="353" t="str">
        <f t="shared" si="149"/>
        <v/>
      </c>
      <c r="N444" s="298" t="str">
        <f t="shared" si="150"/>
        <v/>
      </c>
      <c r="O444" s="293"/>
      <c r="P444" s="279"/>
      <c r="Q444" s="279"/>
      <c r="R444" s="279"/>
      <c r="S444" s="299"/>
      <c r="T444" s="376" t="str">
        <f t="shared" si="167"/>
        <v/>
      </c>
      <c r="U444" s="372"/>
      <c r="V444" s="308" t="str">
        <f t="shared" si="151"/>
        <v/>
      </c>
      <c r="W444" s="280" t="str">
        <f t="shared" si="152"/>
        <v/>
      </c>
      <c r="X444" s="347" t="str">
        <f t="shared" si="169"/>
        <v/>
      </c>
      <c r="Y444" s="292"/>
      <c r="Z444" s="363" t="str">
        <f t="shared" si="153"/>
        <v/>
      </c>
      <c r="AA444" s="347" t="str">
        <f t="shared" si="154"/>
        <v/>
      </c>
      <c r="AC444" s="363" t="str">
        <f t="shared" si="155"/>
        <v/>
      </c>
      <c r="AD444" s="280" t="str">
        <f t="shared" si="156"/>
        <v/>
      </c>
      <c r="AE444" s="280" t="str">
        <f t="shared" si="157"/>
        <v/>
      </c>
      <c r="AF444" s="280" t="str">
        <f t="shared" si="158"/>
        <v/>
      </c>
      <c r="AG444" s="347" t="str">
        <f t="shared" si="159"/>
        <v/>
      </c>
      <c r="AH444" s="359"/>
      <c r="AI444" s="367" t="str">
        <f t="shared" si="160"/>
        <v/>
      </c>
      <c r="AJ444" s="368" t="str">
        <f t="shared" si="161"/>
        <v/>
      </c>
      <c r="AK444" s="361"/>
      <c r="AL444" s="363" t="str">
        <f t="shared" si="162"/>
        <v/>
      </c>
      <c r="AM444" s="280" t="str">
        <f t="shared" si="163"/>
        <v/>
      </c>
      <c r="AN444" s="347" t="str">
        <f t="shared" si="168"/>
        <v/>
      </c>
      <c r="AO444" s="359"/>
      <c r="AP444" s="363" t="str">
        <f t="shared" si="164"/>
        <v/>
      </c>
      <c r="AQ444" s="300" t="str">
        <f t="shared" si="165"/>
        <v/>
      </c>
      <c r="AR444" s="309"/>
    </row>
    <row r="445" spans="1:44" ht="12.75">
      <c r="A445" s="236"/>
      <c r="B445" s="278"/>
      <c r="C445" s="293"/>
      <c r="D445" s="293"/>
      <c r="E445" s="294"/>
      <c r="F445" s="294"/>
      <c r="G445" s="294"/>
      <c r="H445" s="295" t="str">
        <f t="shared" si="147"/>
        <v/>
      </c>
      <c r="I445" s="296" t="str">
        <f t="shared" si="148"/>
        <v/>
      </c>
      <c r="J445" s="297" t="str">
        <f t="shared" si="166"/>
        <v/>
      </c>
      <c r="K445" s="349"/>
      <c r="L445" s="322"/>
      <c r="M445" s="353" t="str">
        <f t="shared" si="149"/>
        <v/>
      </c>
      <c r="N445" s="298" t="str">
        <f t="shared" si="150"/>
        <v/>
      </c>
      <c r="O445" s="293"/>
      <c r="P445" s="279"/>
      <c r="Q445" s="279"/>
      <c r="R445" s="279"/>
      <c r="S445" s="299"/>
      <c r="T445" s="376" t="str">
        <f t="shared" si="167"/>
        <v/>
      </c>
      <c r="U445" s="372"/>
      <c r="V445" s="308" t="str">
        <f t="shared" si="151"/>
        <v/>
      </c>
      <c r="W445" s="280" t="str">
        <f t="shared" si="152"/>
        <v/>
      </c>
      <c r="X445" s="347" t="str">
        <f t="shared" si="169"/>
        <v/>
      </c>
      <c r="Y445" s="292"/>
      <c r="Z445" s="363" t="str">
        <f t="shared" si="153"/>
        <v/>
      </c>
      <c r="AA445" s="347" t="str">
        <f t="shared" si="154"/>
        <v/>
      </c>
      <c r="AC445" s="363" t="str">
        <f t="shared" si="155"/>
        <v/>
      </c>
      <c r="AD445" s="280" t="str">
        <f t="shared" si="156"/>
        <v/>
      </c>
      <c r="AE445" s="280" t="str">
        <f t="shared" si="157"/>
        <v/>
      </c>
      <c r="AF445" s="280" t="str">
        <f t="shared" si="158"/>
        <v/>
      </c>
      <c r="AG445" s="347" t="str">
        <f t="shared" si="159"/>
        <v/>
      </c>
      <c r="AH445" s="359"/>
      <c r="AI445" s="367" t="str">
        <f t="shared" si="160"/>
        <v/>
      </c>
      <c r="AJ445" s="368" t="str">
        <f t="shared" si="161"/>
        <v/>
      </c>
      <c r="AK445" s="361"/>
      <c r="AL445" s="363" t="str">
        <f t="shared" si="162"/>
        <v/>
      </c>
      <c r="AM445" s="280" t="str">
        <f t="shared" si="163"/>
        <v/>
      </c>
      <c r="AN445" s="347" t="str">
        <f t="shared" si="168"/>
        <v/>
      </c>
      <c r="AO445" s="359"/>
      <c r="AP445" s="363" t="str">
        <f t="shared" si="164"/>
        <v/>
      </c>
      <c r="AQ445" s="300" t="str">
        <f t="shared" si="165"/>
        <v/>
      </c>
      <c r="AR445" s="309"/>
    </row>
    <row r="446" spans="1:44" ht="12.75">
      <c r="A446" s="236"/>
      <c r="B446" s="278"/>
      <c r="C446" s="293"/>
      <c r="D446" s="293"/>
      <c r="E446" s="294"/>
      <c r="F446" s="294"/>
      <c r="G446" s="294"/>
      <c r="H446" s="295" t="str">
        <f t="shared" si="147"/>
        <v/>
      </c>
      <c r="I446" s="296" t="str">
        <f t="shared" si="148"/>
        <v/>
      </c>
      <c r="J446" s="297" t="str">
        <f t="shared" si="166"/>
        <v/>
      </c>
      <c r="K446" s="349"/>
      <c r="L446" s="322"/>
      <c r="M446" s="353" t="str">
        <f t="shared" si="149"/>
        <v/>
      </c>
      <c r="N446" s="298" t="str">
        <f t="shared" si="150"/>
        <v/>
      </c>
      <c r="O446" s="293"/>
      <c r="P446" s="279"/>
      <c r="Q446" s="279"/>
      <c r="R446" s="279"/>
      <c r="S446" s="299"/>
      <c r="T446" s="376" t="str">
        <f t="shared" si="167"/>
        <v/>
      </c>
      <c r="U446" s="372"/>
      <c r="V446" s="308" t="str">
        <f t="shared" si="151"/>
        <v/>
      </c>
      <c r="W446" s="280" t="str">
        <f t="shared" si="152"/>
        <v/>
      </c>
      <c r="X446" s="347" t="str">
        <f t="shared" si="169"/>
        <v/>
      </c>
      <c r="Y446" s="292"/>
      <c r="Z446" s="363" t="str">
        <f t="shared" si="153"/>
        <v/>
      </c>
      <c r="AA446" s="347" t="str">
        <f t="shared" si="154"/>
        <v/>
      </c>
      <c r="AC446" s="363" t="str">
        <f t="shared" si="155"/>
        <v/>
      </c>
      <c r="AD446" s="280" t="str">
        <f t="shared" si="156"/>
        <v/>
      </c>
      <c r="AE446" s="280" t="str">
        <f t="shared" si="157"/>
        <v/>
      </c>
      <c r="AF446" s="280" t="str">
        <f t="shared" si="158"/>
        <v/>
      </c>
      <c r="AG446" s="347" t="str">
        <f t="shared" si="159"/>
        <v/>
      </c>
      <c r="AH446" s="359"/>
      <c r="AI446" s="367" t="str">
        <f t="shared" si="160"/>
        <v/>
      </c>
      <c r="AJ446" s="368" t="str">
        <f t="shared" si="161"/>
        <v/>
      </c>
      <c r="AK446" s="361"/>
      <c r="AL446" s="363" t="str">
        <f t="shared" si="162"/>
        <v/>
      </c>
      <c r="AM446" s="280" t="str">
        <f t="shared" si="163"/>
        <v/>
      </c>
      <c r="AN446" s="347" t="str">
        <f t="shared" si="168"/>
        <v/>
      </c>
      <c r="AO446" s="359"/>
      <c r="AP446" s="363" t="str">
        <f t="shared" si="164"/>
        <v/>
      </c>
      <c r="AQ446" s="300" t="str">
        <f t="shared" si="165"/>
        <v/>
      </c>
      <c r="AR446" s="309"/>
    </row>
    <row r="447" spans="1:44" ht="12.75">
      <c r="A447" s="236"/>
      <c r="B447" s="278"/>
      <c r="C447" s="293"/>
      <c r="D447" s="293"/>
      <c r="E447" s="294"/>
      <c r="F447" s="294"/>
      <c r="G447" s="294"/>
      <c r="H447" s="295" t="str">
        <f t="shared" si="147"/>
        <v/>
      </c>
      <c r="I447" s="296" t="str">
        <f t="shared" si="148"/>
        <v/>
      </c>
      <c r="J447" s="297" t="str">
        <f t="shared" si="166"/>
        <v/>
      </c>
      <c r="K447" s="349"/>
      <c r="L447" s="322"/>
      <c r="M447" s="353" t="str">
        <f t="shared" si="149"/>
        <v/>
      </c>
      <c r="N447" s="298" t="str">
        <f t="shared" si="150"/>
        <v/>
      </c>
      <c r="O447" s="293"/>
      <c r="P447" s="279"/>
      <c r="Q447" s="279"/>
      <c r="R447" s="279"/>
      <c r="S447" s="299"/>
      <c r="T447" s="376" t="str">
        <f t="shared" si="167"/>
        <v/>
      </c>
      <c r="U447" s="372"/>
      <c r="V447" s="308" t="str">
        <f t="shared" si="151"/>
        <v/>
      </c>
      <c r="W447" s="280" t="str">
        <f t="shared" si="152"/>
        <v/>
      </c>
      <c r="X447" s="347" t="str">
        <f t="shared" si="169"/>
        <v/>
      </c>
      <c r="Y447" s="292"/>
      <c r="Z447" s="363" t="str">
        <f t="shared" si="153"/>
        <v/>
      </c>
      <c r="AA447" s="347" t="str">
        <f t="shared" si="154"/>
        <v/>
      </c>
      <c r="AC447" s="363" t="str">
        <f t="shared" si="155"/>
        <v/>
      </c>
      <c r="AD447" s="280" t="str">
        <f t="shared" si="156"/>
        <v/>
      </c>
      <c r="AE447" s="280" t="str">
        <f t="shared" si="157"/>
        <v/>
      </c>
      <c r="AF447" s="280" t="str">
        <f t="shared" si="158"/>
        <v/>
      </c>
      <c r="AG447" s="347" t="str">
        <f t="shared" si="159"/>
        <v/>
      </c>
      <c r="AH447" s="359"/>
      <c r="AI447" s="367" t="str">
        <f t="shared" si="160"/>
        <v/>
      </c>
      <c r="AJ447" s="368" t="str">
        <f t="shared" si="161"/>
        <v/>
      </c>
      <c r="AK447" s="361"/>
      <c r="AL447" s="363" t="str">
        <f t="shared" si="162"/>
        <v/>
      </c>
      <c r="AM447" s="280" t="str">
        <f t="shared" si="163"/>
        <v/>
      </c>
      <c r="AN447" s="347" t="str">
        <f t="shared" si="168"/>
        <v/>
      </c>
      <c r="AO447" s="359"/>
      <c r="AP447" s="363" t="str">
        <f t="shared" si="164"/>
        <v/>
      </c>
      <c r="AQ447" s="300" t="str">
        <f t="shared" si="165"/>
        <v/>
      </c>
      <c r="AR447" s="309"/>
    </row>
    <row r="448" spans="1:44" ht="12.75">
      <c r="A448" s="236"/>
      <c r="B448" s="278"/>
      <c r="C448" s="293"/>
      <c r="D448" s="293"/>
      <c r="E448" s="294"/>
      <c r="F448" s="294"/>
      <c r="G448" s="294"/>
      <c r="H448" s="295" t="str">
        <f t="shared" si="147"/>
        <v/>
      </c>
      <c r="I448" s="296" t="str">
        <f t="shared" si="148"/>
        <v/>
      </c>
      <c r="J448" s="297" t="str">
        <f t="shared" si="166"/>
        <v/>
      </c>
      <c r="K448" s="349"/>
      <c r="L448" s="322"/>
      <c r="M448" s="353" t="str">
        <f t="shared" si="149"/>
        <v/>
      </c>
      <c r="N448" s="298" t="str">
        <f t="shared" si="150"/>
        <v/>
      </c>
      <c r="O448" s="293"/>
      <c r="P448" s="279"/>
      <c r="Q448" s="279"/>
      <c r="R448" s="279"/>
      <c r="S448" s="299"/>
      <c r="T448" s="376" t="str">
        <f t="shared" si="167"/>
        <v/>
      </c>
      <c r="U448" s="372"/>
      <c r="V448" s="308" t="str">
        <f t="shared" si="151"/>
        <v/>
      </c>
      <c r="W448" s="280" t="str">
        <f t="shared" si="152"/>
        <v/>
      </c>
      <c r="X448" s="347" t="str">
        <f t="shared" si="169"/>
        <v/>
      </c>
      <c r="Y448" s="292"/>
      <c r="Z448" s="363" t="str">
        <f t="shared" si="153"/>
        <v/>
      </c>
      <c r="AA448" s="347" t="str">
        <f t="shared" si="154"/>
        <v/>
      </c>
      <c r="AC448" s="363" t="str">
        <f t="shared" si="155"/>
        <v/>
      </c>
      <c r="AD448" s="280" t="str">
        <f t="shared" si="156"/>
        <v/>
      </c>
      <c r="AE448" s="280" t="str">
        <f t="shared" si="157"/>
        <v/>
      </c>
      <c r="AF448" s="280" t="str">
        <f t="shared" si="158"/>
        <v/>
      </c>
      <c r="AG448" s="347" t="str">
        <f t="shared" si="159"/>
        <v/>
      </c>
      <c r="AH448" s="359"/>
      <c r="AI448" s="367" t="str">
        <f t="shared" si="160"/>
        <v/>
      </c>
      <c r="AJ448" s="368" t="str">
        <f t="shared" si="161"/>
        <v/>
      </c>
      <c r="AK448" s="361"/>
      <c r="AL448" s="363" t="str">
        <f t="shared" si="162"/>
        <v/>
      </c>
      <c r="AM448" s="280" t="str">
        <f t="shared" si="163"/>
        <v/>
      </c>
      <c r="AN448" s="347" t="str">
        <f t="shared" si="168"/>
        <v/>
      </c>
      <c r="AO448" s="359"/>
      <c r="AP448" s="363" t="str">
        <f t="shared" si="164"/>
        <v/>
      </c>
      <c r="AQ448" s="300" t="str">
        <f t="shared" si="165"/>
        <v/>
      </c>
      <c r="AR448" s="309"/>
    </row>
    <row r="449" spans="1:44" ht="12.75">
      <c r="A449" s="236"/>
      <c r="B449" s="278"/>
      <c r="C449" s="293"/>
      <c r="D449" s="293"/>
      <c r="E449" s="294"/>
      <c r="F449" s="294"/>
      <c r="G449" s="294"/>
      <c r="H449" s="295" t="str">
        <f t="shared" si="147"/>
        <v/>
      </c>
      <c r="I449" s="296" t="str">
        <f t="shared" si="148"/>
        <v/>
      </c>
      <c r="J449" s="297" t="str">
        <f t="shared" si="166"/>
        <v/>
      </c>
      <c r="K449" s="349"/>
      <c r="L449" s="322"/>
      <c r="M449" s="353" t="str">
        <f t="shared" si="149"/>
        <v/>
      </c>
      <c r="N449" s="298" t="str">
        <f t="shared" si="150"/>
        <v/>
      </c>
      <c r="O449" s="293"/>
      <c r="P449" s="279"/>
      <c r="Q449" s="279"/>
      <c r="R449" s="279"/>
      <c r="S449" s="299"/>
      <c r="T449" s="376" t="str">
        <f t="shared" si="167"/>
        <v/>
      </c>
      <c r="U449" s="372"/>
      <c r="V449" s="308" t="str">
        <f t="shared" si="151"/>
        <v/>
      </c>
      <c r="W449" s="280" t="str">
        <f t="shared" si="152"/>
        <v/>
      </c>
      <c r="X449" s="347" t="str">
        <f t="shared" si="169"/>
        <v/>
      </c>
      <c r="Y449" s="292"/>
      <c r="Z449" s="363" t="str">
        <f t="shared" si="153"/>
        <v/>
      </c>
      <c r="AA449" s="347" t="str">
        <f t="shared" si="154"/>
        <v/>
      </c>
      <c r="AC449" s="363" t="str">
        <f t="shared" si="155"/>
        <v/>
      </c>
      <c r="AD449" s="280" t="str">
        <f t="shared" si="156"/>
        <v/>
      </c>
      <c r="AE449" s="280" t="str">
        <f t="shared" si="157"/>
        <v/>
      </c>
      <c r="AF449" s="280" t="str">
        <f t="shared" si="158"/>
        <v/>
      </c>
      <c r="AG449" s="347" t="str">
        <f t="shared" si="159"/>
        <v/>
      </c>
      <c r="AH449" s="359"/>
      <c r="AI449" s="367" t="str">
        <f t="shared" si="160"/>
        <v/>
      </c>
      <c r="AJ449" s="368" t="str">
        <f t="shared" si="161"/>
        <v/>
      </c>
      <c r="AK449" s="361"/>
      <c r="AL449" s="363" t="str">
        <f t="shared" si="162"/>
        <v/>
      </c>
      <c r="AM449" s="280" t="str">
        <f t="shared" si="163"/>
        <v/>
      </c>
      <c r="AN449" s="347" t="str">
        <f t="shared" si="168"/>
        <v/>
      </c>
      <c r="AO449" s="359"/>
      <c r="AP449" s="363" t="str">
        <f t="shared" si="164"/>
        <v/>
      </c>
      <c r="AQ449" s="300" t="str">
        <f t="shared" si="165"/>
        <v/>
      </c>
      <c r="AR449" s="309"/>
    </row>
    <row r="450" spans="1:44" ht="12.75">
      <c r="A450" s="236"/>
      <c r="B450" s="278"/>
      <c r="C450" s="293"/>
      <c r="D450" s="293"/>
      <c r="E450" s="294"/>
      <c r="F450" s="294"/>
      <c r="G450" s="294"/>
      <c r="H450" s="295" t="str">
        <f t="shared" si="147"/>
        <v/>
      </c>
      <c r="I450" s="296" t="str">
        <f t="shared" si="148"/>
        <v/>
      </c>
      <c r="J450" s="297" t="str">
        <f t="shared" si="166"/>
        <v/>
      </c>
      <c r="K450" s="349"/>
      <c r="L450" s="322"/>
      <c r="M450" s="353" t="str">
        <f t="shared" si="149"/>
        <v/>
      </c>
      <c r="N450" s="298" t="str">
        <f t="shared" si="150"/>
        <v/>
      </c>
      <c r="O450" s="293"/>
      <c r="P450" s="279"/>
      <c r="Q450" s="279"/>
      <c r="R450" s="279"/>
      <c r="S450" s="299"/>
      <c r="T450" s="376" t="str">
        <f t="shared" si="167"/>
        <v/>
      </c>
      <c r="U450" s="372"/>
      <c r="V450" s="308" t="str">
        <f t="shared" si="151"/>
        <v/>
      </c>
      <c r="W450" s="280" t="str">
        <f t="shared" si="152"/>
        <v/>
      </c>
      <c r="X450" s="347" t="str">
        <f t="shared" si="169"/>
        <v/>
      </c>
      <c r="Y450" s="292"/>
      <c r="Z450" s="363" t="str">
        <f t="shared" si="153"/>
        <v/>
      </c>
      <c r="AA450" s="347" t="str">
        <f t="shared" si="154"/>
        <v/>
      </c>
      <c r="AC450" s="363" t="str">
        <f t="shared" si="155"/>
        <v/>
      </c>
      <c r="AD450" s="280" t="str">
        <f t="shared" si="156"/>
        <v/>
      </c>
      <c r="AE450" s="280" t="str">
        <f t="shared" si="157"/>
        <v/>
      </c>
      <c r="AF450" s="280" t="str">
        <f t="shared" si="158"/>
        <v/>
      </c>
      <c r="AG450" s="347" t="str">
        <f t="shared" si="159"/>
        <v/>
      </c>
      <c r="AH450" s="359"/>
      <c r="AI450" s="367" t="str">
        <f t="shared" si="160"/>
        <v/>
      </c>
      <c r="AJ450" s="368" t="str">
        <f t="shared" si="161"/>
        <v/>
      </c>
      <c r="AK450" s="361"/>
      <c r="AL450" s="363" t="str">
        <f t="shared" si="162"/>
        <v/>
      </c>
      <c r="AM450" s="280" t="str">
        <f t="shared" si="163"/>
        <v/>
      </c>
      <c r="AN450" s="347" t="str">
        <f t="shared" si="168"/>
        <v/>
      </c>
      <c r="AO450" s="359"/>
      <c r="AP450" s="363" t="str">
        <f t="shared" si="164"/>
        <v/>
      </c>
      <c r="AQ450" s="300" t="str">
        <f t="shared" si="165"/>
        <v/>
      </c>
      <c r="AR450" s="309"/>
    </row>
    <row r="451" spans="1:44" ht="12.75">
      <c r="A451" s="236"/>
      <c r="B451" s="278"/>
      <c r="C451" s="293"/>
      <c r="D451" s="293"/>
      <c r="E451" s="294"/>
      <c r="F451" s="294"/>
      <c r="G451" s="294"/>
      <c r="H451" s="295" t="str">
        <f t="shared" si="147"/>
        <v/>
      </c>
      <c r="I451" s="296" t="str">
        <f t="shared" si="148"/>
        <v/>
      </c>
      <c r="J451" s="297" t="str">
        <f t="shared" si="166"/>
        <v/>
      </c>
      <c r="K451" s="349"/>
      <c r="L451" s="322"/>
      <c r="M451" s="353" t="str">
        <f t="shared" si="149"/>
        <v/>
      </c>
      <c r="N451" s="298" t="str">
        <f t="shared" si="150"/>
        <v/>
      </c>
      <c r="O451" s="293"/>
      <c r="P451" s="279"/>
      <c r="Q451" s="279"/>
      <c r="R451" s="279"/>
      <c r="S451" s="299"/>
      <c r="T451" s="376" t="str">
        <f t="shared" si="167"/>
        <v/>
      </c>
      <c r="U451" s="372"/>
      <c r="V451" s="308" t="str">
        <f t="shared" si="151"/>
        <v/>
      </c>
      <c r="W451" s="280" t="str">
        <f t="shared" si="152"/>
        <v/>
      </c>
      <c r="X451" s="347" t="str">
        <f t="shared" si="169"/>
        <v/>
      </c>
      <c r="Y451" s="292"/>
      <c r="Z451" s="363" t="str">
        <f t="shared" si="153"/>
        <v/>
      </c>
      <c r="AA451" s="347" t="str">
        <f t="shared" si="154"/>
        <v/>
      </c>
      <c r="AC451" s="363" t="str">
        <f t="shared" si="155"/>
        <v/>
      </c>
      <c r="AD451" s="280" t="str">
        <f t="shared" si="156"/>
        <v/>
      </c>
      <c r="AE451" s="280" t="str">
        <f t="shared" si="157"/>
        <v/>
      </c>
      <c r="AF451" s="280" t="str">
        <f t="shared" si="158"/>
        <v/>
      </c>
      <c r="AG451" s="347" t="str">
        <f t="shared" si="159"/>
        <v/>
      </c>
      <c r="AH451" s="359"/>
      <c r="AI451" s="367" t="str">
        <f t="shared" si="160"/>
        <v/>
      </c>
      <c r="AJ451" s="368" t="str">
        <f t="shared" si="161"/>
        <v/>
      </c>
      <c r="AK451" s="361"/>
      <c r="AL451" s="363" t="str">
        <f t="shared" si="162"/>
        <v/>
      </c>
      <c r="AM451" s="280" t="str">
        <f t="shared" si="163"/>
        <v/>
      </c>
      <c r="AN451" s="347" t="str">
        <f t="shared" si="168"/>
        <v/>
      </c>
      <c r="AO451" s="359"/>
      <c r="AP451" s="363" t="str">
        <f t="shared" si="164"/>
        <v/>
      </c>
      <c r="AQ451" s="300" t="str">
        <f t="shared" si="165"/>
        <v/>
      </c>
      <c r="AR451" s="309"/>
    </row>
    <row r="452" spans="1:44" ht="12.75">
      <c r="A452" s="236"/>
      <c r="B452" s="278"/>
      <c r="C452" s="293"/>
      <c r="D452" s="293"/>
      <c r="E452" s="294"/>
      <c r="F452" s="294"/>
      <c r="G452" s="294"/>
      <c r="H452" s="295" t="str">
        <f t="shared" si="147"/>
        <v/>
      </c>
      <c r="I452" s="296" t="str">
        <f t="shared" si="148"/>
        <v/>
      </c>
      <c r="J452" s="297" t="str">
        <f t="shared" si="166"/>
        <v/>
      </c>
      <c r="K452" s="349"/>
      <c r="L452" s="322"/>
      <c r="M452" s="353" t="str">
        <f t="shared" si="149"/>
        <v/>
      </c>
      <c r="N452" s="298" t="str">
        <f t="shared" si="150"/>
        <v/>
      </c>
      <c r="O452" s="293"/>
      <c r="P452" s="279"/>
      <c r="Q452" s="279"/>
      <c r="R452" s="279"/>
      <c r="S452" s="299"/>
      <c r="T452" s="376" t="str">
        <f t="shared" si="167"/>
        <v/>
      </c>
      <c r="U452" s="372"/>
      <c r="V452" s="308" t="str">
        <f t="shared" si="151"/>
        <v/>
      </c>
      <c r="W452" s="280" t="str">
        <f t="shared" si="152"/>
        <v/>
      </c>
      <c r="X452" s="347" t="str">
        <f t="shared" si="169"/>
        <v/>
      </c>
      <c r="Y452" s="292"/>
      <c r="Z452" s="363" t="str">
        <f t="shared" si="153"/>
        <v/>
      </c>
      <c r="AA452" s="347" t="str">
        <f t="shared" si="154"/>
        <v/>
      </c>
      <c r="AC452" s="363" t="str">
        <f t="shared" si="155"/>
        <v/>
      </c>
      <c r="AD452" s="280" t="str">
        <f t="shared" si="156"/>
        <v/>
      </c>
      <c r="AE452" s="280" t="str">
        <f t="shared" si="157"/>
        <v/>
      </c>
      <c r="AF452" s="280" t="str">
        <f t="shared" si="158"/>
        <v/>
      </c>
      <c r="AG452" s="347" t="str">
        <f t="shared" si="159"/>
        <v/>
      </c>
      <c r="AH452" s="359"/>
      <c r="AI452" s="367" t="str">
        <f t="shared" si="160"/>
        <v/>
      </c>
      <c r="AJ452" s="368" t="str">
        <f t="shared" si="161"/>
        <v/>
      </c>
      <c r="AK452" s="361"/>
      <c r="AL452" s="363" t="str">
        <f t="shared" si="162"/>
        <v/>
      </c>
      <c r="AM452" s="280" t="str">
        <f t="shared" si="163"/>
        <v/>
      </c>
      <c r="AN452" s="347" t="str">
        <f t="shared" si="168"/>
        <v/>
      </c>
      <c r="AO452" s="359"/>
      <c r="AP452" s="363" t="str">
        <f t="shared" si="164"/>
        <v/>
      </c>
      <c r="AQ452" s="300" t="str">
        <f t="shared" si="165"/>
        <v/>
      </c>
      <c r="AR452" s="309"/>
    </row>
    <row r="453" spans="1:44" ht="12.75">
      <c r="A453" s="236"/>
      <c r="B453" s="278"/>
      <c r="C453" s="293"/>
      <c r="D453" s="293"/>
      <c r="E453" s="294"/>
      <c r="F453" s="294"/>
      <c r="G453" s="294"/>
      <c r="H453" s="295" t="str">
        <f t="shared" si="147"/>
        <v/>
      </c>
      <c r="I453" s="296" t="str">
        <f t="shared" si="148"/>
        <v/>
      </c>
      <c r="J453" s="297" t="str">
        <f t="shared" si="166"/>
        <v/>
      </c>
      <c r="K453" s="349"/>
      <c r="L453" s="322"/>
      <c r="M453" s="353" t="str">
        <f t="shared" si="149"/>
        <v/>
      </c>
      <c r="N453" s="298" t="str">
        <f t="shared" si="150"/>
        <v/>
      </c>
      <c r="O453" s="293"/>
      <c r="P453" s="279"/>
      <c r="Q453" s="279"/>
      <c r="R453" s="279"/>
      <c r="S453" s="299"/>
      <c r="T453" s="376" t="str">
        <f t="shared" si="167"/>
        <v/>
      </c>
      <c r="U453" s="372"/>
      <c r="V453" s="308" t="str">
        <f t="shared" si="151"/>
        <v/>
      </c>
      <c r="W453" s="280" t="str">
        <f t="shared" si="152"/>
        <v/>
      </c>
      <c r="X453" s="347" t="str">
        <f t="shared" si="169"/>
        <v/>
      </c>
      <c r="Y453" s="292"/>
      <c r="Z453" s="363" t="str">
        <f t="shared" si="153"/>
        <v/>
      </c>
      <c r="AA453" s="347" t="str">
        <f t="shared" si="154"/>
        <v/>
      </c>
      <c r="AC453" s="363" t="str">
        <f t="shared" si="155"/>
        <v/>
      </c>
      <c r="AD453" s="280" t="str">
        <f t="shared" si="156"/>
        <v/>
      </c>
      <c r="AE453" s="280" t="str">
        <f t="shared" si="157"/>
        <v/>
      </c>
      <c r="AF453" s="280" t="str">
        <f t="shared" si="158"/>
        <v/>
      </c>
      <c r="AG453" s="347" t="str">
        <f t="shared" si="159"/>
        <v/>
      </c>
      <c r="AH453" s="359"/>
      <c r="AI453" s="367" t="str">
        <f t="shared" si="160"/>
        <v/>
      </c>
      <c r="AJ453" s="368" t="str">
        <f t="shared" si="161"/>
        <v/>
      </c>
      <c r="AK453" s="361"/>
      <c r="AL453" s="363" t="str">
        <f t="shared" si="162"/>
        <v/>
      </c>
      <c r="AM453" s="280" t="str">
        <f t="shared" si="163"/>
        <v/>
      </c>
      <c r="AN453" s="347" t="str">
        <f t="shared" si="168"/>
        <v/>
      </c>
      <c r="AO453" s="359"/>
      <c r="AP453" s="363" t="str">
        <f t="shared" si="164"/>
        <v/>
      </c>
      <c r="AQ453" s="300" t="str">
        <f t="shared" si="165"/>
        <v/>
      </c>
      <c r="AR453" s="309"/>
    </row>
    <row r="454" spans="1:44" ht="12.75">
      <c r="A454" s="236"/>
      <c r="B454" s="278"/>
      <c r="C454" s="293"/>
      <c r="D454" s="293"/>
      <c r="E454" s="294"/>
      <c r="F454" s="294"/>
      <c r="G454" s="294"/>
      <c r="H454" s="295" t="str">
        <f t="shared" si="147"/>
        <v/>
      </c>
      <c r="I454" s="296" t="str">
        <f t="shared" si="148"/>
        <v/>
      </c>
      <c r="J454" s="297" t="str">
        <f t="shared" si="166"/>
        <v/>
      </c>
      <c r="K454" s="349"/>
      <c r="L454" s="322"/>
      <c r="M454" s="353" t="str">
        <f t="shared" si="149"/>
        <v/>
      </c>
      <c r="N454" s="298" t="str">
        <f t="shared" si="150"/>
        <v/>
      </c>
      <c r="O454" s="293"/>
      <c r="P454" s="279"/>
      <c r="Q454" s="279"/>
      <c r="R454" s="279"/>
      <c r="S454" s="299"/>
      <c r="T454" s="376" t="str">
        <f t="shared" si="167"/>
        <v/>
      </c>
      <c r="U454" s="372"/>
      <c r="V454" s="308" t="str">
        <f t="shared" si="151"/>
        <v/>
      </c>
      <c r="W454" s="280" t="str">
        <f t="shared" si="152"/>
        <v/>
      </c>
      <c r="X454" s="347" t="str">
        <f t="shared" si="169"/>
        <v/>
      </c>
      <c r="Y454" s="292"/>
      <c r="Z454" s="363" t="str">
        <f t="shared" si="153"/>
        <v/>
      </c>
      <c r="AA454" s="347" t="str">
        <f t="shared" si="154"/>
        <v/>
      </c>
      <c r="AC454" s="363" t="str">
        <f t="shared" si="155"/>
        <v/>
      </c>
      <c r="AD454" s="280" t="str">
        <f t="shared" si="156"/>
        <v/>
      </c>
      <c r="AE454" s="280" t="str">
        <f t="shared" si="157"/>
        <v/>
      </c>
      <c r="AF454" s="280" t="str">
        <f t="shared" si="158"/>
        <v/>
      </c>
      <c r="AG454" s="347" t="str">
        <f t="shared" si="159"/>
        <v/>
      </c>
      <c r="AH454" s="359"/>
      <c r="AI454" s="367" t="str">
        <f t="shared" si="160"/>
        <v/>
      </c>
      <c r="AJ454" s="368" t="str">
        <f t="shared" si="161"/>
        <v/>
      </c>
      <c r="AK454" s="361"/>
      <c r="AL454" s="363" t="str">
        <f t="shared" si="162"/>
        <v/>
      </c>
      <c r="AM454" s="280" t="str">
        <f t="shared" si="163"/>
        <v/>
      </c>
      <c r="AN454" s="347" t="str">
        <f t="shared" si="168"/>
        <v/>
      </c>
      <c r="AO454" s="359"/>
      <c r="AP454" s="363" t="str">
        <f t="shared" si="164"/>
        <v/>
      </c>
      <c r="AQ454" s="300" t="str">
        <f t="shared" si="165"/>
        <v/>
      </c>
      <c r="AR454" s="309"/>
    </row>
    <row r="455" spans="1:44" ht="12.75">
      <c r="A455" s="236"/>
      <c r="B455" s="278"/>
      <c r="C455" s="293"/>
      <c r="D455" s="293"/>
      <c r="E455" s="294"/>
      <c r="F455" s="294"/>
      <c r="G455" s="294"/>
      <c r="H455" s="295" t="str">
        <f t="shared" si="147"/>
        <v/>
      </c>
      <c r="I455" s="296" t="str">
        <f t="shared" si="148"/>
        <v/>
      </c>
      <c r="J455" s="297" t="str">
        <f t="shared" si="166"/>
        <v/>
      </c>
      <c r="K455" s="349"/>
      <c r="L455" s="322"/>
      <c r="M455" s="353" t="str">
        <f t="shared" si="149"/>
        <v/>
      </c>
      <c r="N455" s="298" t="str">
        <f t="shared" si="150"/>
        <v/>
      </c>
      <c r="O455" s="293"/>
      <c r="P455" s="279"/>
      <c r="Q455" s="279"/>
      <c r="R455" s="279"/>
      <c r="S455" s="299"/>
      <c r="T455" s="376" t="str">
        <f t="shared" si="167"/>
        <v/>
      </c>
      <c r="U455" s="372"/>
      <c r="V455" s="308" t="str">
        <f t="shared" si="151"/>
        <v/>
      </c>
      <c r="W455" s="280" t="str">
        <f t="shared" si="152"/>
        <v/>
      </c>
      <c r="X455" s="347" t="str">
        <f t="shared" si="169"/>
        <v/>
      </c>
      <c r="Y455" s="292"/>
      <c r="Z455" s="363" t="str">
        <f t="shared" si="153"/>
        <v/>
      </c>
      <c r="AA455" s="347" t="str">
        <f t="shared" si="154"/>
        <v/>
      </c>
      <c r="AC455" s="363" t="str">
        <f t="shared" si="155"/>
        <v/>
      </c>
      <c r="AD455" s="280" t="str">
        <f t="shared" si="156"/>
        <v/>
      </c>
      <c r="AE455" s="280" t="str">
        <f t="shared" si="157"/>
        <v/>
      </c>
      <c r="AF455" s="280" t="str">
        <f t="shared" si="158"/>
        <v/>
      </c>
      <c r="AG455" s="347" t="str">
        <f t="shared" si="159"/>
        <v/>
      </c>
      <c r="AH455" s="359"/>
      <c r="AI455" s="367" t="str">
        <f t="shared" si="160"/>
        <v/>
      </c>
      <c r="AJ455" s="368" t="str">
        <f t="shared" si="161"/>
        <v/>
      </c>
      <c r="AK455" s="361"/>
      <c r="AL455" s="363" t="str">
        <f t="shared" si="162"/>
        <v/>
      </c>
      <c r="AM455" s="280" t="str">
        <f t="shared" si="163"/>
        <v/>
      </c>
      <c r="AN455" s="347" t="str">
        <f t="shared" si="168"/>
        <v/>
      </c>
      <c r="AO455" s="359"/>
      <c r="AP455" s="363" t="str">
        <f t="shared" si="164"/>
        <v/>
      </c>
      <c r="AQ455" s="300" t="str">
        <f t="shared" si="165"/>
        <v/>
      </c>
      <c r="AR455" s="309"/>
    </row>
    <row r="456" spans="1:44" ht="12.75">
      <c r="A456" s="236"/>
      <c r="B456" s="278"/>
      <c r="C456" s="293"/>
      <c r="D456" s="293"/>
      <c r="E456" s="294"/>
      <c r="F456" s="294"/>
      <c r="G456" s="294"/>
      <c r="H456" s="295" t="str">
        <f t="shared" si="147"/>
        <v/>
      </c>
      <c r="I456" s="296" t="str">
        <f t="shared" si="148"/>
        <v/>
      </c>
      <c r="J456" s="297" t="str">
        <f t="shared" si="166"/>
        <v/>
      </c>
      <c r="K456" s="349"/>
      <c r="L456" s="322"/>
      <c r="M456" s="353" t="str">
        <f t="shared" si="149"/>
        <v/>
      </c>
      <c r="N456" s="298" t="str">
        <f t="shared" si="150"/>
        <v/>
      </c>
      <c r="O456" s="293"/>
      <c r="P456" s="279"/>
      <c r="Q456" s="279"/>
      <c r="R456" s="279"/>
      <c r="S456" s="299"/>
      <c r="T456" s="376" t="str">
        <f t="shared" si="167"/>
        <v/>
      </c>
      <c r="U456" s="372"/>
      <c r="V456" s="308" t="str">
        <f t="shared" si="151"/>
        <v/>
      </c>
      <c r="W456" s="280" t="str">
        <f t="shared" si="152"/>
        <v/>
      </c>
      <c r="X456" s="347" t="str">
        <f t="shared" si="169"/>
        <v/>
      </c>
      <c r="Y456" s="292"/>
      <c r="Z456" s="363" t="str">
        <f t="shared" si="153"/>
        <v/>
      </c>
      <c r="AA456" s="347" t="str">
        <f t="shared" si="154"/>
        <v/>
      </c>
      <c r="AC456" s="363" t="str">
        <f t="shared" si="155"/>
        <v/>
      </c>
      <c r="AD456" s="280" t="str">
        <f t="shared" si="156"/>
        <v/>
      </c>
      <c r="AE456" s="280" t="str">
        <f t="shared" si="157"/>
        <v/>
      </c>
      <c r="AF456" s="280" t="str">
        <f t="shared" si="158"/>
        <v/>
      </c>
      <c r="AG456" s="347" t="str">
        <f t="shared" si="159"/>
        <v/>
      </c>
      <c r="AH456" s="359"/>
      <c r="AI456" s="367" t="str">
        <f t="shared" si="160"/>
        <v/>
      </c>
      <c r="AJ456" s="368" t="str">
        <f t="shared" si="161"/>
        <v/>
      </c>
      <c r="AK456" s="361"/>
      <c r="AL456" s="363" t="str">
        <f t="shared" si="162"/>
        <v/>
      </c>
      <c r="AM456" s="280" t="str">
        <f t="shared" si="163"/>
        <v/>
      </c>
      <c r="AN456" s="347" t="str">
        <f t="shared" si="168"/>
        <v/>
      </c>
      <c r="AO456" s="359"/>
      <c r="AP456" s="363" t="str">
        <f t="shared" si="164"/>
        <v/>
      </c>
      <c r="AQ456" s="300" t="str">
        <f t="shared" si="165"/>
        <v/>
      </c>
      <c r="AR456" s="309"/>
    </row>
    <row r="457" spans="1:44" ht="12.75">
      <c r="A457" s="236"/>
      <c r="B457" s="278"/>
      <c r="C457" s="293"/>
      <c r="D457" s="293"/>
      <c r="E457" s="294"/>
      <c r="F457" s="294"/>
      <c r="G457" s="294"/>
      <c r="H457" s="295" t="str">
        <f t="shared" si="147"/>
        <v/>
      </c>
      <c r="I457" s="296" t="str">
        <f t="shared" si="148"/>
        <v/>
      </c>
      <c r="J457" s="297" t="str">
        <f t="shared" si="166"/>
        <v/>
      </c>
      <c r="K457" s="349"/>
      <c r="L457" s="322"/>
      <c r="M457" s="353" t="str">
        <f t="shared" si="149"/>
        <v/>
      </c>
      <c r="N457" s="298" t="str">
        <f t="shared" si="150"/>
        <v/>
      </c>
      <c r="O457" s="293"/>
      <c r="P457" s="279"/>
      <c r="Q457" s="279"/>
      <c r="R457" s="279"/>
      <c r="S457" s="299"/>
      <c r="T457" s="376" t="str">
        <f t="shared" si="167"/>
        <v/>
      </c>
      <c r="U457" s="372"/>
      <c r="V457" s="308" t="str">
        <f t="shared" si="151"/>
        <v/>
      </c>
      <c r="W457" s="280" t="str">
        <f t="shared" si="152"/>
        <v/>
      </c>
      <c r="X457" s="347" t="str">
        <f t="shared" si="169"/>
        <v/>
      </c>
      <c r="Y457" s="292"/>
      <c r="Z457" s="363" t="str">
        <f t="shared" si="153"/>
        <v/>
      </c>
      <c r="AA457" s="347" t="str">
        <f t="shared" si="154"/>
        <v/>
      </c>
      <c r="AC457" s="363" t="str">
        <f t="shared" si="155"/>
        <v/>
      </c>
      <c r="AD457" s="280" t="str">
        <f t="shared" si="156"/>
        <v/>
      </c>
      <c r="AE457" s="280" t="str">
        <f t="shared" si="157"/>
        <v/>
      </c>
      <c r="AF457" s="280" t="str">
        <f t="shared" si="158"/>
        <v/>
      </c>
      <c r="AG457" s="347" t="str">
        <f t="shared" si="159"/>
        <v/>
      </c>
      <c r="AH457" s="359"/>
      <c r="AI457" s="367" t="str">
        <f t="shared" si="160"/>
        <v/>
      </c>
      <c r="AJ457" s="368" t="str">
        <f t="shared" si="161"/>
        <v/>
      </c>
      <c r="AK457" s="361"/>
      <c r="AL457" s="363" t="str">
        <f t="shared" si="162"/>
        <v/>
      </c>
      <c r="AM457" s="280" t="str">
        <f t="shared" si="163"/>
        <v/>
      </c>
      <c r="AN457" s="347" t="str">
        <f t="shared" si="168"/>
        <v/>
      </c>
      <c r="AO457" s="359"/>
      <c r="AP457" s="363" t="str">
        <f t="shared" si="164"/>
        <v/>
      </c>
      <c r="AQ457" s="300" t="str">
        <f t="shared" si="165"/>
        <v/>
      </c>
      <c r="AR457" s="309"/>
    </row>
    <row r="458" spans="1:44" ht="12.75">
      <c r="A458" s="236"/>
      <c r="B458" s="278"/>
      <c r="C458" s="293"/>
      <c r="D458" s="293"/>
      <c r="E458" s="294"/>
      <c r="F458" s="294"/>
      <c r="G458" s="294"/>
      <c r="H458" s="295" t="str">
        <f t="shared" si="147"/>
        <v/>
      </c>
      <c r="I458" s="296" t="str">
        <f t="shared" si="148"/>
        <v/>
      </c>
      <c r="J458" s="297" t="str">
        <f t="shared" si="166"/>
        <v/>
      </c>
      <c r="K458" s="349"/>
      <c r="L458" s="322"/>
      <c r="M458" s="353" t="str">
        <f t="shared" si="149"/>
        <v/>
      </c>
      <c r="N458" s="298" t="str">
        <f t="shared" si="150"/>
        <v/>
      </c>
      <c r="O458" s="293"/>
      <c r="P458" s="279"/>
      <c r="Q458" s="279"/>
      <c r="R458" s="279"/>
      <c r="S458" s="299"/>
      <c r="T458" s="376" t="str">
        <f t="shared" si="167"/>
        <v/>
      </c>
      <c r="U458" s="372"/>
      <c r="V458" s="308" t="str">
        <f t="shared" si="151"/>
        <v/>
      </c>
      <c r="W458" s="280" t="str">
        <f t="shared" si="152"/>
        <v/>
      </c>
      <c r="X458" s="347" t="str">
        <f t="shared" si="169"/>
        <v/>
      </c>
      <c r="Y458" s="292"/>
      <c r="Z458" s="363" t="str">
        <f t="shared" si="153"/>
        <v/>
      </c>
      <c r="AA458" s="347" t="str">
        <f t="shared" si="154"/>
        <v/>
      </c>
      <c r="AC458" s="363" t="str">
        <f t="shared" si="155"/>
        <v/>
      </c>
      <c r="AD458" s="280" t="str">
        <f t="shared" si="156"/>
        <v/>
      </c>
      <c r="AE458" s="280" t="str">
        <f t="shared" si="157"/>
        <v/>
      </c>
      <c r="AF458" s="280" t="str">
        <f t="shared" si="158"/>
        <v/>
      </c>
      <c r="AG458" s="347" t="str">
        <f t="shared" si="159"/>
        <v/>
      </c>
      <c r="AH458" s="359"/>
      <c r="AI458" s="367" t="str">
        <f t="shared" si="160"/>
        <v/>
      </c>
      <c r="AJ458" s="368" t="str">
        <f t="shared" si="161"/>
        <v/>
      </c>
      <c r="AK458" s="361"/>
      <c r="AL458" s="363" t="str">
        <f t="shared" si="162"/>
        <v/>
      </c>
      <c r="AM458" s="280" t="str">
        <f t="shared" si="163"/>
        <v/>
      </c>
      <c r="AN458" s="347" t="str">
        <f t="shared" si="168"/>
        <v/>
      </c>
      <c r="AO458" s="359"/>
      <c r="AP458" s="363" t="str">
        <f t="shared" si="164"/>
        <v/>
      </c>
      <c r="AQ458" s="300" t="str">
        <f t="shared" si="165"/>
        <v/>
      </c>
      <c r="AR458" s="309"/>
    </row>
    <row r="459" spans="1:44" ht="12.75">
      <c r="A459" s="236"/>
      <c r="B459" s="278"/>
      <c r="C459" s="293"/>
      <c r="D459" s="293"/>
      <c r="E459" s="294"/>
      <c r="F459" s="294"/>
      <c r="G459" s="294"/>
      <c r="H459" s="295" t="str">
        <f aca="true" t="shared" si="170" ref="H459:H522">IF(F459="","",IF(E459&gt;1,ABS(E459-F459),""))</f>
        <v/>
      </c>
      <c r="I459" s="296" t="str">
        <f aca="true" t="shared" si="171" ref="I459:I522">IF(B459&gt;0,I458+W459,"")</f>
        <v/>
      </c>
      <c r="J459" s="297" t="str">
        <f t="shared" si="166"/>
        <v/>
      </c>
      <c r="K459" s="349"/>
      <c r="L459" s="322"/>
      <c r="M459" s="353" t="str">
        <f aca="true" t="shared" si="172" ref="M459:M523">IF(B459&gt;0,J459/Z459,"")</f>
        <v/>
      </c>
      <c r="N459" s="298" t="str">
        <f aca="true" t="shared" si="173" ref="N459:N522">IF(B459&gt;0,(L459*M459),"")</f>
        <v/>
      </c>
      <c r="O459" s="293"/>
      <c r="P459" s="279"/>
      <c r="Q459" s="279"/>
      <c r="R459" s="279"/>
      <c r="S459" s="299"/>
      <c r="T459" s="376" t="str">
        <f t="shared" si="167"/>
        <v/>
      </c>
      <c r="U459" s="372"/>
      <c r="V459" s="308" t="str">
        <f aca="true" t="shared" si="174" ref="V459:V523">IF(B459&gt;0,IF(AI459&gt;0,(Q459-P459)/(P459-R459),""),"")</f>
        <v/>
      </c>
      <c r="W459" s="280" t="str">
        <f aca="true" t="shared" si="175" ref="W459:W523">IF(S459="","",IF(C459&gt;0,AP459,""))</f>
        <v/>
      </c>
      <c r="X459" s="347" t="str">
        <f t="shared" si="169"/>
        <v/>
      </c>
      <c r="Y459" s="292"/>
      <c r="Z459" s="363" t="str">
        <f aca="true" t="shared" si="176" ref="Z459:Z523">IF(B459&gt;0,ABS(P459-R459)*-1,"")</f>
        <v/>
      </c>
      <c r="AA459" s="347" t="str">
        <f aca="true" t="shared" si="177" ref="AA459:AA523">IF(B459="","",IF(O459="LONG",(S459-P459),(P459-S459)))</f>
        <v/>
      </c>
      <c r="AC459" s="363" t="str">
        <f aca="true" t="shared" si="178" ref="AC459:AC523">IF(O459="LONG",IF(B459&gt;0,(AM459)*($AD$3*(H459/365*-1)),""),"")</f>
        <v/>
      </c>
      <c r="AD459" s="280" t="str">
        <f aca="true" t="shared" si="179" ref="AD459:AD523">IF(O459="SHORT",IF(B459&gt;0,(AM459)*($AD$4*(H459/365)),""),"")</f>
        <v/>
      </c>
      <c r="AE459" s="280" t="str">
        <f aca="true" t="shared" si="180" ref="AE459:AE523">IF(B459&gt;0,(AL459*$AD$5*-1),"")</f>
        <v/>
      </c>
      <c r="AF459" s="280" t="str">
        <f aca="true" t="shared" si="181" ref="AF459:AF523">IF(C459&gt;0,(AM459*$AD$5)*-1,"")</f>
        <v/>
      </c>
      <c r="AG459" s="347" t="str">
        <f aca="true" t="shared" si="182" ref="AG459:AG522">IF(B459&gt;0,AE459+AF459,"")</f>
        <v/>
      </c>
      <c r="AH459" s="359"/>
      <c r="AI459" s="367" t="str">
        <f aca="true" t="shared" si="183" ref="AI459:AI523">IF(B459&gt;0,(P459/L459),"")</f>
        <v/>
      </c>
      <c r="AJ459" s="368" t="str">
        <f aca="true" t="shared" si="184" ref="AJ459:AJ523">IF(C459&gt;0,L459/P459,"")</f>
        <v/>
      </c>
      <c r="AK459" s="361"/>
      <c r="AL459" s="363" t="str">
        <f aca="true" t="shared" si="185" ref="AL459:AL523">IF(B459&gt;0,(P459*M459),"")</f>
        <v/>
      </c>
      <c r="AM459" s="280" t="str">
        <f aca="true" t="shared" si="186" ref="AM459:AM523">IF(B459&gt;0,(S459*M459),"")</f>
        <v/>
      </c>
      <c r="AN459" s="347" t="str">
        <f t="shared" si="168"/>
        <v/>
      </c>
      <c r="AO459" s="359"/>
      <c r="AP459" s="363" t="str">
        <f aca="true" t="shared" si="187" ref="AP459:AP523">IF(B459="","",IF(O459="LONG",(AN459+AC459+AG459),(AN459+AD459+AG459))*AND(M459&gt;1))</f>
        <v/>
      </c>
      <c r="AQ459" s="300" t="str">
        <f aca="true" t="shared" si="188" ref="AQ459:AQ523">IF(B459&gt;0,IF(M459&gt;0,(W459/I459),""),"")</f>
        <v/>
      </c>
      <c r="AR459" s="309"/>
    </row>
    <row r="460" spans="1:44" ht="12.75">
      <c r="A460" s="236"/>
      <c r="B460" s="278"/>
      <c r="C460" s="293"/>
      <c r="D460" s="293"/>
      <c r="E460" s="294"/>
      <c r="F460" s="294"/>
      <c r="G460" s="294"/>
      <c r="H460" s="295" t="str">
        <f t="shared" si="170"/>
        <v/>
      </c>
      <c r="I460" s="296" t="str">
        <f t="shared" si="171"/>
        <v/>
      </c>
      <c r="J460" s="297" t="str">
        <f aca="true" t="shared" si="189" ref="J460:J523">IF(B460&gt;0,I459*K460*-1,"")</f>
        <v/>
      </c>
      <c r="K460" s="349"/>
      <c r="L460" s="322"/>
      <c r="M460" s="353" t="str">
        <f t="shared" si="172"/>
        <v/>
      </c>
      <c r="N460" s="298" t="str">
        <f t="shared" si="173"/>
        <v/>
      </c>
      <c r="O460" s="293"/>
      <c r="P460" s="279"/>
      <c r="Q460" s="279"/>
      <c r="R460" s="279"/>
      <c r="S460" s="299"/>
      <c r="T460" s="376" t="str">
        <f aca="true" t="shared" si="190" ref="T460:T523">IF(B460&gt;0,(P460-R460)+P460,"")</f>
        <v/>
      </c>
      <c r="U460" s="372"/>
      <c r="V460" s="308" t="str">
        <f t="shared" si="174"/>
        <v/>
      </c>
      <c r="W460" s="280" t="str">
        <f t="shared" si="175"/>
        <v/>
      </c>
      <c r="X460" s="347" t="str">
        <f t="shared" si="169"/>
        <v/>
      </c>
      <c r="Y460" s="292"/>
      <c r="Z460" s="363" t="str">
        <f t="shared" si="176"/>
        <v/>
      </c>
      <c r="AA460" s="347" t="str">
        <f t="shared" si="177"/>
        <v/>
      </c>
      <c r="AC460" s="363" t="str">
        <f t="shared" si="178"/>
        <v/>
      </c>
      <c r="AD460" s="280" t="str">
        <f t="shared" si="179"/>
        <v/>
      </c>
      <c r="AE460" s="280" t="str">
        <f t="shared" si="180"/>
        <v/>
      </c>
      <c r="AF460" s="280" t="str">
        <f t="shared" si="181"/>
        <v/>
      </c>
      <c r="AG460" s="347" t="str">
        <f t="shared" si="182"/>
        <v/>
      </c>
      <c r="AH460" s="359"/>
      <c r="AI460" s="367" t="str">
        <f t="shared" si="183"/>
        <v/>
      </c>
      <c r="AJ460" s="368" t="str">
        <f t="shared" si="184"/>
        <v/>
      </c>
      <c r="AK460" s="361"/>
      <c r="AL460" s="363" t="str">
        <f t="shared" si="185"/>
        <v/>
      </c>
      <c r="AM460" s="280" t="str">
        <f t="shared" si="186"/>
        <v/>
      </c>
      <c r="AN460" s="347" t="str">
        <f aca="true" t="shared" si="191" ref="AN460:AN523">IF(C460&gt;0,AA460*M460,"")</f>
        <v/>
      </c>
      <c r="AO460" s="359"/>
      <c r="AP460" s="363" t="str">
        <f t="shared" si="187"/>
        <v/>
      </c>
      <c r="AQ460" s="300" t="str">
        <f t="shared" si="188"/>
        <v/>
      </c>
      <c r="AR460" s="309"/>
    </row>
    <row r="461" spans="1:44" ht="12.75">
      <c r="A461" s="236"/>
      <c r="B461" s="278"/>
      <c r="C461" s="293"/>
      <c r="D461" s="293"/>
      <c r="E461" s="294"/>
      <c r="F461" s="294"/>
      <c r="G461" s="294"/>
      <c r="H461" s="295" t="str">
        <f t="shared" si="170"/>
        <v/>
      </c>
      <c r="I461" s="296" t="str">
        <f t="shared" si="171"/>
        <v/>
      </c>
      <c r="J461" s="297" t="str">
        <f t="shared" si="189"/>
        <v/>
      </c>
      <c r="K461" s="349"/>
      <c r="L461" s="322"/>
      <c r="M461" s="353" t="str">
        <f t="shared" si="172"/>
        <v/>
      </c>
      <c r="N461" s="298" t="str">
        <f t="shared" si="173"/>
        <v/>
      </c>
      <c r="O461" s="293"/>
      <c r="P461" s="279"/>
      <c r="Q461" s="279"/>
      <c r="R461" s="279"/>
      <c r="S461" s="299"/>
      <c r="T461" s="376" t="str">
        <f t="shared" si="190"/>
        <v/>
      </c>
      <c r="U461" s="372"/>
      <c r="V461" s="308" t="str">
        <f t="shared" si="174"/>
        <v/>
      </c>
      <c r="W461" s="280" t="str">
        <f t="shared" si="175"/>
        <v/>
      </c>
      <c r="X461" s="347" t="str">
        <f t="shared" si="169"/>
        <v/>
      </c>
      <c r="Y461" s="292"/>
      <c r="Z461" s="363" t="str">
        <f t="shared" si="176"/>
        <v/>
      </c>
      <c r="AA461" s="347" t="str">
        <f t="shared" si="177"/>
        <v/>
      </c>
      <c r="AC461" s="363" t="str">
        <f t="shared" si="178"/>
        <v/>
      </c>
      <c r="AD461" s="280" t="str">
        <f t="shared" si="179"/>
        <v/>
      </c>
      <c r="AE461" s="280" t="str">
        <f t="shared" si="180"/>
        <v/>
      </c>
      <c r="AF461" s="280" t="str">
        <f t="shared" si="181"/>
        <v/>
      </c>
      <c r="AG461" s="347" t="str">
        <f t="shared" si="182"/>
        <v/>
      </c>
      <c r="AH461" s="359"/>
      <c r="AI461" s="367" t="str">
        <f t="shared" si="183"/>
        <v/>
      </c>
      <c r="AJ461" s="368" t="str">
        <f t="shared" si="184"/>
        <v/>
      </c>
      <c r="AK461" s="361"/>
      <c r="AL461" s="363" t="str">
        <f t="shared" si="185"/>
        <v/>
      </c>
      <c r="AM461" s="280" t="str">
        <f t="shared" si="186"/>
        <v/>
      </c>
      <c r="AN461" s="347" t="str">
        <f t="shared" si="191"/>
        <v/>
      </c>
      <c r="AO461" s="359"/>
      <c r="AP461" s="363" t="str">
        <f t="shared" si="187"/>
        <v/>
      </c>
      <c r="AQ461" s="300" t="str">
        <f t="shared" si="188"/>
        <v/>
      </c>
      <c r="AR461" s="309"/>
    </row>
    <row r="462" spans="1:44" ht="12.75">
      <c r="A462" s="236"/>
      <c r="B462" s="278"/>
      <c r="C462" s="293"/>
      <c r="D462" s="293"/>
      <c r="E462" s="294"/>
      <c r="F462" s="294"/>
      <c r="G462" s="294"/>
      <c r="H462" s="295" t="str">
        <f t="shared" si="170"/>
        <v/>
      </c>
      <c r="I462" s="296" t="str">
        <f t="shared" si="171"/>
        <v/>
      </c>
      <c r="J462" s="297" t="str">
        <f t="shared" si="189"/>
        <v/>
      </c>
      <c r="K462" s="349"/>
      <c r="L462" s="322"/>
      <c r="M462" s="353" t="str">
        <f t="shared" si="172"/>
        <v/>
      </c>
      <c r="N462" s="298" t="str">
        <f t="shared" si="173"/>
        <v/>
      </c>
      <c r="O462" s="293"/>
      <c r="P462" s="279"/>
      <c r="Q462" s="279"/>
      <c r="R462" s="279"/>
      <c r="S462" s="299"/>
      <c r="T462" s="376" t="str">
        <f t="shared" si="190"/>
        <v/>
      </c>
      <c r="U462" s="372"/>
      <c r="V462" s="308" t="str">
        <f t="shared" si="174"/>
        <v/>
      </c>
      <c r="W462" s="280" t="str">
        <f t="shared" si="175"/>
        <v/>
      </c>
      <c r="X462" s="347" t="str">
        <f t="shared" si="169"/>
        <v/>
      </c>
      <c r="Y462" s="292"/>
      <c r="Z462" s="363" t="str">
        <f t="shared" si="176"/>
        <v/>
      </c>
      <c r="AA462" s="347" t="str">
        <f t="shared" si="177"/>
        <v/>
      </c>
      <c r="AC462" s="363" t="str">
        <f t="shared" si="178"/>
        <v/>
      </c>
      <c r="AD462" s="280" t="str">
        <f t="shared" si="179"/>
        <v/>
      </c>
      <c r="AE462" s="280" t="str">
        <f t="shared" si="180"/>
        <v/>
      </c>
      <c r="AF462" s="280" t="str">
        <f t="shared" si="181"/>
        <v/>
      </c>
      <c r="AG462" s="347" t="str">
        <f t="shared" si="182"/>
        <v/>
      </c>
      <c r="AH462" s="359"/>
      <c r="AI462" s="367" t="str">
        <f t="shared" si="183"/>
        <v/>
      </c>
      <c r="AJ462" s="368" t="str">
        <f t="shared" si="184"/>
        <v/>
      </c>
      <c r="AK462" s="361"/>
      <c r="AL462" s="363" t="str">
        <f t="shared" si="185"/>
        <v/>
      </c>
      <c r="AM462" s="280" t="str">
        <f t="shared" si="186"/>
        <v/>
      </c>
      <c r="AN462" s="347" t="str">
        <f t="shared" si="191"/>
        <v/>
      </c>
      <c r="AO462" s="359"/>
      <c r="AP462" s="363" t="str">
        <f t="shared" si="187"/>
        <v/>
      </c>
      <c r="AQ462" s="300" t="str">
        <f t="shared" si="188"/>
        <v/>
      </c>
      <c r="AR462" s="309"/>
    </row>
    <row r="463" spans="1:44" ht="12.75">
      <c r="A463" s="236"/>
      <c r="B463" s="278"/>
      <c r="C463" s="293"/>
      <c r="D463" s="293"/>
      <c r="E463" s="294"/>
      <c r="F463" s="294"/>
      <c r="G463" s="294"/>
      <c r="H463" s="295" t="str">
        <f t="shared" si="170"/>
        <v/>
      </c>
      <c r="I463" s="296" t="str">
        <f t="shared" si="171"/>
        <v/>
      </c>
      <c r="J463" s="297" t="str">
        <f t="shared" si="189"/>
        <v/>
      </c>
      <c r="K463" s="349"/>
      <c r="L463" s="322"/>
      <c r="M463" s="353" t="str">
        <f t="shared" si="172"/>
        <v/>
      </c>
      <c r="N463" s="298" t="str">
        <f t="shared" si="173"/>
        <v/>
      </c>
      <c r="O463" s="293"/>
      <c r="P463" s="279"/>
      <c r="Q463" s="279"/>
      <c r="R463" s="279"/>
      <c r="S463" s="299"/>
      <c r="T463" s="376" t="str">
        <f t="shared" si="190"/>
        <v/>
      </c>
      <c r="U463" s="372"/>
      <c r="V463" s="308" t="str">
        <f t="shared" si="174"/>
        <v/>
      </c>
      <c r="W463" s="280" t="str">
        <f t="shared" si="175"/>
        <v/>
      </c>
      <c r="X463" s="347" t="str">
        <f t="shared" si="169"/>
        <v/>
      </c>
      <c r="Y463" s="292"/>
      <c r="Z463" s="363" t="str">
        <f t="shared" si="176"/>
        <v/>
      </c>
      <c r="AA463" s="347" t="str">
        <f t="shared" si="177"/>
        <v/>
      </c>
      <c r="AC463" s="363" t="str">
        <f t="shared" si="178"/>
        <v/>
      </c>
      <c r="AD463" s="280" t="str">
        <f t="shared" si="179"/>
        <v/>
      </c>
      <c r="AE463" s="280" t="str">
        <f t="shared" si="180"/>
        <v/>
      </c>
      <c r="AF463" s="280" t="str">
        <f t="shared" si="181"/>
        <v/>
      </c>
      <c r="AG463" s="347" t="str">
        <f t="shared" si="182"/>
        <v/>
      </c>
      <c r="AH463" s="359"/>
      <c r="AI463" s="367" t="str">
        <f t="shared" si="183"/>
        <v/>
      </c>
      <c r="AJ463" s="368" t="str">
        <f t="shared" si="184"/>
        <v/>
      </c>
      <c r="AK463" s="361"/>
      <c r="AL463" s="363" t="str">
        <f t="shared" si="185"/>
        <v/>
      </c>
      <c r="AM463" s="280" t="str">
        <f t="shared" si="186"/>
        <v/>
      </c>
      <c r="AN463" s="347" t="str">
        <f t="shared" si="191"/>
        <v/>
      </c>
      <c r="AO463" s="359"/>
      <c r="AP463" s="363" t="str">
        <f t="shared" si="187"/>
        <v/>
      </c>
      <c r="AQ463" s="300" t="str">
        <f t="shared" si="188"/>
        <v/>
      </c>
      <c r="AR463" s="309"/>
    </row>
    <row r="464" spans="1:44" ht="12.75">
      <c r="A464" s="236"/>
      <c r="B464" s="278"/>
      <c r="C464" s="293"/>
      <c r="D464" s="293"/>
      <c r="E464" s="294"/>
      <c r="F464" s="294"/>
      <c r="G464" s="294"/>
      <c r="H464" s="295" t="str">
        <f t="shared" si="170"/>
        <v/>
      </c>
      <c r="I464" s="296" t="str">
        <f t="shared" si="171"/>
        <v/>
      </c>
      <c r="J464" s="297" t="str">
        <f t="shared" si="189"/>
        <v/>
      </c>
      <c r="K464" s="349"/>
      <c r="L464" s="322"/>
      <c r="M464" s="353" t="str">
        <f t="shared" si="172"/>
        <v/>
      </c>
      <c r="N464" s="298" t="str">
        <f t="shared" si="173"/>
        <v/>
      </c>
      <c r="O464" s="293"/>
      <c r="P464" s="279"/>
      <c r="Q464" s="279"/>
      <c r="R464" s="279"/>
      <c r="S464" s="299"/>
      <c r="T464" s="376" t="str">
        <f t="shared" si="190"/>
        <v/>
      </c>
      <c r="U464" s="372"/>
      <c r="V464" s="308" t="str">
        <f t="shared" si="174"/>
        <v/>
      </c>
      <c r="W464" s="280" t="str">
        <f t="shared" si="175"/>
        <v/>
      </c>
      <c r="X464" s="347" t="str">
        <f t="shared" si="169"/>
        <v/>
      </c>
      <c r="Y464" s="292"/>
      <c r="Z464" s="363" t="str">
        <f t="shared" si="176"/>
        <v/>
      </c>
      <c r="AA464" s="347" t="str">
        <f t="shared" si="177"/>
        <v/>
      </c>
      <c r="AC464" s="363" t="str">
        <f t="shared" si="178"/>
        <v/>
      </c>
      <c r="AD464" s="280" t="str">
        <f t="shared" si="179"/>
        <v/>
      </c>
      <c r="AE464" s="280" t="str">
        <f t="shared" si="180"/>
        <v/>
      </c>
      <c r="AF464" s="280" t="str">
        <f t="shared" si="181"/>
        <v/>
      </c>
      <c r="AG464" s="347" t="str">
        <f t="shared" si="182"/>
        <v/>
      </c>
      <c r="AH464" s="359"/>
      <c r="AI464" s="367" t="str">
        <f t="shared" si="183"/>
        <v/>
      </c>
      <c r="AJ464" s="368" t="str">
        <f t="shared" si="184"/>
        <v/>
      </c>
      <c r="AK464" s="361"/>
      <c r="AL464" s="363" t="str">
        <f t="shared" si="185"/>
        <v/>
      </c>
      <c r="AM464" s="280" t="str">
        <f t="shared" si="186"/>
        <v/>
      </c>
      <c r="AN464" s="347" t="str">
        <f t="shared" si="191"/>
        <v/>
      </c>
      <c r="AO464" s="359"/>
      <c r="AP464" s="363" t="str">
        <f t="shared" si="187"/>
        <v/>
      </c>
      <c r="AQ464" s="300" t="str">
        <f t="shared" si="188"/>
        <v/>
      </c>
      <c r="AR464" s="309"/>
    </row>
    <row r="465" spans="1:44" ht="12.75">
      <c r="A465" s="236"/>
      <c r="B465" s="278"/>
      <c r="C465" s="293"/>
      <c r="D465" s="293"/>
      <c r="E465" s="294"/>
      <c r="F465" s="294"/>
      <c r="G465" s="294"/>
      <c r="H465" s="295" t="str">
        <f t="shared" si="170"/>
        <v/>
      </c>
      <c r="I465" s="296" t="str">
        <f t="shared" si="171"/>
        <v/>
      </c>
      <c r="J465" s="297" t="str">
        <f t="shared" si="189"/>
        <v/>
      </c>
      <c r="K465" s="349"/>
      <c r="L465" s="322"/>
      <c r="M465" s="353" t="str">
        <f t="shared" si="172"/>
        <v/>
      </c>
      <c r="N465" s="298" t="str">
        <f t="shared" si="173"/>
        <v/>
      </c>
      <c r="O465" s="293"/>
      <c r="P465" s="279"/>
      <c r="Q465" s="279"/>
      <c r="R465" s="279"/>
      <c r="S465" s="299"/>
      <c r="T465" s="376" t="str">
        <f t="shared" si="190"/>
        <v/>
      </c>
      <c r="U465" s="372"/>
      <c r="V465" s="308" t="str">
        <f t="shared" si="174"/>
        <v/>
      </c>
      <c r="W465" s="280" t="str">
        <f t="shared" si="175"/>
        <v/>
      </c>
      <c r="X465" s="347" t="str">
        <f t="shared" si="169"/>
        <v/>
      </c>
      <c r="Y465" s="292"/>
      <c r="Z465" s="363" t="str">
        <f t="shared" si="176"/>
        <v/>
      </c>
      <c r="AA465" s="347" t="str">
        <f t="shared" si="177"/>
        <v/>
      </c>
      <c r="AC465" s="363" t="str">
        <f t="shared" si="178"/>
        <v/>
      </c>
      <c r="AD465" s="280" t="str">
        <f t="shared" si="179"/>
        <v/>
      </c>
      <c r="AE465" s="280" t="str">
        <f t="shared" si="180"/>
        <v/>
      </c>
      <c r="AF465" s="280" t="str">
        <f t="shared" si="181"/>
        <v/>
      </c>
      <c r="AG465" s="347" t="str">
        <f t="shared" si="182"/>
        <v/>
      </c>
      <c r="AH465" s="359"/>
      <c r="AI465" s="367" t="str">
        <f t="shared" si="183"/>
        <v/>
      </c>
      <c r="AJ465" s="368" t="str">
        <f t="shared" si="184"/>
        <v/>
      </c>
      <c r="AK465" s="361"/>
      <c r="AL465" s="363" t="str">
        <f t="shared" si="185"/>
        <v/>
      </c>
      <c r="AM465" s="280" t="str">
        <f t="shared" si="186"/>
        <v/>
      </c>
      <c r="AN465" s="347" t="str">
        <f t="shared" si="191"/>
        <v/>
      </c>
      <c r="AO465" s="359"/>
      <c r="AP465" s="363" t="str">
        <f t="shared" si="187"/>
        <v/>
      </c>
      <c r="AQ465" s="300" t="str">
        <f t="shared" si="188"/>
        <v/>
      </c>
      <c r="AR465" s="309"/>
    </row>
    <row r="466" spans="1:44" ht="12.75">
      <c r="A466" s="236"/>
      <c r="B466" s="278"/>
      <c r="C466" s="293"/>
      <c r="D466" s="293"/>
      <c r="E466" s="294"/>
      <c r="F466" s="294"/>
      <c r="G466" s="294"/>
      <c r="H466" s="295" t="str">
        <f t="shared" si="170"/>
        <v/>
      </c>
      <c r="I466" s="296" t="str">
        <f t="shared" si="171"/>
        <v/>
      </c>
      <c r="J466" s="297" t="str">
        <f t="shared" si="189"/>
        <v/>
      </c>
      <c r="K466" s="349"/>
      <c r="L466" s="322"/>
      <c r="M466" s="353" t="str">
        <f t="shared" si="172"/>
        <v/>
      </c>
      <c r="N466" s="298" t="str">
        <f t="shared" si="173"/>
        <v/>
      </c>
      <c r="O466" s="293"/>
      <c r="P466" s="279"/>
      <c r="Q466" s="279"/>
      <c r="R466" s="279"/>
      <c r="S466" s="299"/>
      <c r="T466" s="376" t="str">
        <f t="shared" si="190"/>
        <v/>
      </c>
      <c r="U466" s="372"/>
      <c r="V466" s="308" t="str">
        <f t="shared" si="174"/>
        <v/>
      </c>
      <c r="W466" s="280" t="str">
        <f t="shared" si="175"/>
        <v/>
      </c>
      <c r="X466" s="347" t="str">
        <f t="shared" si="169"/>
        <v/>
      </c>
      <c r="Y466" s="292"/>
      <c r="Z466" s="363" t="str">
        <f t="shared" si="176"/>
        <v/>
      </c>
      <c r="AA466" s="347" t="str">
        <f t="shared" si="177"/>
        <v/>
      </c>
      <c r="AC466" s="363" t="str">
        <f t="shared" si="178"/>
        <v/>
      </c>
      <c r="AD466" s="280" t="str">
        <f t="shared" si="179"/>
        <v/>
      </c>
      <c r="AE466" s="280" t="str">
        <f t="shared" si="180"/>
        <v/>
      </c>
      <c r="AF466" s="280" t="str">
        <f t="shared" si="181"/>
        <v/>
      </c>
      <c r="AG466" s="347" t="str">
        <f t="shared" si="182"/>
        <v/>
      </c>
      <c r="AH466" s="359"/>
      <c r="AI466" s="367" t="str">
        <f t="shared" si="183"/>
        <v/>
      </c>
      <c r="AJ466" s="368" t="str">
        <f t="shared" si="184"/>
        <v/>
      </c>
      <c r="AK466" s="361"/>
      <c r="AL466" s="363" t="str">
        <f t="shared" si="185"/>
        <v/>
      </c>
      <c r="AM466" s="280" t="str">
        <f t="shared" si="186"/>
        <v/>
      </c>
      <c r="AN466" s="347" t="str">
        <f t="shared" si="191"/>
        <v/>
      </c>
      <c r="AO466" s="359"/>
      <c r="AP466" s="363" t="str">
        <f t="shared" si="187"/>
        <v/>
      </c>
      <c r="AQ466" s="300" t="str">
        <f t="shared" si="188"/>
        <v/>
      </c>
      <c r="AR466" s="309"/>
    </row>
    <row r="467" spans="1:44" ht="12.75">
      <c r="A467" s="236"/>
      <c r="B467" s="278"/>
      <c r="C467" s="293"/>
      <c r="D467" s="293"/>
      <c r="E467" s="294"/>
      <c r="F467" s="294"/>
      <c r="G467" s="294"/>
      <c r="H467" s="295" t="str">
        <f t="shared" si="170"/>
        <v/>
      </c>
      <c r="I467" s="296" t="str">
        <f t="shared" si="171"/>
        <v/>
      </c>
      <c r="J467" s="297" t="str">
        <f t="shared" si="189"/>
        <v/>
      </c>
      <c r="K467" s="349"/>
      <c r="L467" s="322"/>
      <c r="M467" s="353" t="str">
        <f t="shared" si="172"/>
        <v/>
      </c>
      <c r="N467" s="298" t="str">
        <f t="shared" si="173"/>
        <v/>
      </c>
      <c r="O467" s="293"/>
      <c r="P467" s="279"/>
      <c r="Q467" s="279"/>
      <c r="R467" s="279"/>
      <c r="S467" s="299"/>
      <c r="T467" s="376" t="str">
        <f t="shared" si="190"/>
        <v/>
      </c>
      <c r="U467" s="372"/>
      <c r="V467" s="308" t="str">
        <f t="shared" si="174"/>
        <v/>
      </c>
      <c r="W467" s="280" t="str">
        <f t="shared" si="175"/>
        <v/>
      </c>
      <c r="X467" s="347" t="str">
        <f t="shared" si="169"/>
        <v/>
      </c>
      <c r="Y467" s="292"/>
      <c r="Z467" s="363" t="str">
        <f t="shared" si="176"/>
        <v/>
      </c>
      <c r="AA467" s="347" t="str">
        <f t="shared" si="177"/>
        <v/>
      </c>
      <c r="AC467" s="363" t="str">
        <f t="shared" si="178"/>
        <v/>
      </c>
      <c r="AD467" s="280" t="str">
        <f t="shared" si="179"/>
        <v/>
      </c>
      <c r="AE467" s="280" t="str">
        <f t="shared" si="180"/>
        <v/>
      </c>
      <c r="AF467" s="280" t="str">
        <f t="shared" si="181"/>
        <v/>
      </c>
      <c r="AG467" s="347" t="str">
        <f t="shared" si="182"/>
        <v/>
      </c>
      <c r="AH467" s="359"/>
      <c r="AI467" s="367" t="str">
        <f t="shared" si="183"/>
        <v/>
      </c>
      <c r="AJ467" s="368" t="str">
        <f t="shared" si="184"/>
        <v/>
      </c>
      <c r="AK467" s="361"/>
      <c r="AL467" s="363" t="str">
        <f t="shared" si="185"/>
        <v/>
      </c>
      <c r="AM467" s="280" t="str">
        <f t="shared" si="186"/>
        <v/>
      </c>
      <c r="AN467" s="347" t="str">
        <f t="shared" si="191"/>
        <v/>
      </c>
      <c r="AO467" s="359"/>
      <c r="AP467" s="363" t="str">
        <f t="shared" si="187"/>
        <v/>
      </c>
      <c r="AQ467" s="300" t="str">
        <f t="shared" si="188"/>
        <v/>
      </c>
      <c r="AR467" s="309"/>
    </row>
    <row r="468" spans="1:44" ht="12.75">
      <c r="A468" s="236"/>
      <c r="B468" s="278"/>
      <c r="C468" s="293"/>
      <c r="D468" s="293"/>
      <c r="E468" s="294"/>
      <c r="F468" s="294"/>
      <c r="G468" s="294"/>
      <c r="H468" s="295" t="str">
        <f t="shared" si="170"/>
        <v/>
      </c>
      <c r="I468" s="296" t="str">
        <f t="shared" si="171"/>
        <v/>
      </c>
      <c r="J468" s="297" t="str">
        <f t="shared" si="189"/>
        <v/>
      </c>
      <c r="K468" s="349"/>
      <c r="L468" s="322"/>
      <c r="M468" s="353" t="str">
        <f t="shared" si="172"/>
        <v/>
      </c>
      <c r="N468" s="298" t="str">
        <f t="shared" si="173"/>
        <v/>
      </c>
      <c r="O468" s="293"/>
      <c r="P468" s="279"/>
      <c r="Q468" s="279"/>
      <c r="R468" s="279"/>
      <c r="S468" s="299"/>
      <c r="T468" s="376" t="str">
        <f t="shared" si="190"/>
        <v/>
      </c>
      <c r="U468" s="372"/>
      <c r="V468" s="308" t="str">
        <f t="shared" si="174"/>
        <v/>
      </c>
      <c r="W468" s="280" t="str">
        <f t="shared" si="175"/>
        <v/>
      </c>
      <c r="X468" s="347" t="str">
        <f aca="true" t="shared" si="192" ref="X468:X523">IF(F468&gt;0,AP468+X467,"")</f>
        <v/>
      </c>
      <c r="Y468" s="292"/>
      <c r="Z468" s="363" t="str">
        <f t="shared" si="176"/>
        <v/>
      </c>
      <c r="AA468" s="347" t="str">
        <f t="shared" si="177"/>
        <v/>
      </c>
      <c r="AC468" s="363" t="str">
        <f t="shared" si="178"/>
        <v/>
      </c>
      <c r="AD468" s="280" t="str">
        <f t="shared" si="179"/>
        <v/>
      </c>
      <c r="AE468" s="280" t="str">
        <f t="shared" si="180"/>
        <v/>
      </c>
      <c r="AF468" s="280" t="str">
        <f t="shared" si="181"/>
        <v/>
      </c>
      <c r="AG468" s="347" t="str">
        <f t="shared" si="182"/>
        <v/>
      </c>
      <c r="AH468" s="359"/>
      <c r="AI468" s="367" t="str">
        <f t="shared" si="183"/>
        <v/>
      </c>
      <c r="AJ468" s="368" t="str">
        <f t="shared" si="184"/>
        <v/>
      </c>
      <c r="AK468" s="361"/>
      <c r="AL468" s="363" t="str">
        <f t="shared" si="185"/>
        <v/>
      </c>
      <c r="AM468" s="280" t="str">
        <f t="shared" si="186"/>
        <v/>
      </c>
      <c r="AN468" s="347" t="str">
        <f t="shared" si="191"/>
        <v/>
      </c>
      <c r="AO468" s="359"/>
      <c r="AP468" s="363" t="str">
        <f t="shared" si="187"/>
        <v/>
      </c>
      <c r="AQ468" s="300" t="str">
        <f t="shared" si="188"/>
        <v/>
      </c>
      <c r="AR468" s="309"/>
    </row>
    <row r="469" spans="1:44" ht="12.75">
      <c r="A469" s="236"/>
      <c r="B469" s="278"/>
      <c r="C469" s="293"/>
      <c r="D469" s="293"/>
      <c r="E469" s="294"/>
      <c r="F469" s="294"/>
      <c r="G469" s="294"/>
      <c r="H469" s="295" t="str">
        <f t="shared" si="170"/>
        <v/>
      </c>
      <c r="I469" s="296" t="str">
        <f t="shared" si="171"/>
        <v/>
      </c>
      <c r="J469" s="297" t="str">
        <f t="shared" si="189"/>
        <v/>
      </c>
      <c r="K469" s="349"/>
      <c r="L469" s="322"/>
      <c r="M469" s="353" t="str">
        <f t="shared" si="172"/>
        <v/>
      </c>
      <c r="N469" s="298" t="str">
        <f t="shared" si="173"/>
        <v/>
      </c>
      <c r="O469" s="293"/>
      <c r="P469" s="279"/>
      <c r="Q469" s="279"/>
      <c r="R469" s="279"/>
      <c r="S469" s="299"/>
      <c r="T469" s="376" t="str">
        <f t="shared" si="190"/>
        <v/>
      </c>
      <c r="U469" s="372"/>
      <c r="V469" s="308" t="str">
        <f t="shared" si="174"/>
        <v/>
      </c>
      <c r="W469" s="280" t="str">
        <f t="shared" si="175"/>
        <v/>
      </c>
      <c r="X469" s="347" t="str">
        <f t="shared" si="192"/>
        <v/>
      </c>
      <c r="Y469" s="292"/>
      <c r="Z469" s="363" t="str">
        <f t="shared" si="176"/>
        <v/>
      </c>
      <c r="AA469" s="347" t="str">
        <f t="shared" si="177"/>
        <v/>
      </c>
      <c r="AC469" s="363" t="str">
        <f t="shared" si="178"/>
        <v/>
      </c>
      <c r="AD469" s="280" t="str">
        <f t="shared" si="179"/>
        <v/>
      </c>
      <c r="AE469" s="280" t="str">
        <f t="shared" si="180"/>
        <v/>
      </c>
      <c r="AF469" s="280" t="str">
        <f t="shared" si="181"/>
        <v/>
      </c>
      <c r="AG469" s="347" t="str">
        <f t="shared" si="182"/>
        <v/>
      </c>
      <c r="AH469" s="359"/>
      <c r="AI469" s="367" t="str">
        <f t="shared" si="183"/>
        <v/>
      </c>
      <c r="AJ469" s="368" t="str">
        <f t="shared" si="184"/>
        <v/>
      </c>
      <c r="AK469" s="361"/>
      <c r="AL469" s="363" t="str">
        <f t="shared" si="185"/>
        <v/>
      </c>
      <c r="AM469" s="280" t="str">
        <f t="shared" si="186"/>
        <v/>
      </c>
      <c r="AN469" s="347" t="str">
        <f t="shared" si="191"/>
        <v/>
      </c>
      <c r="AO469" s="359"/>
      <c r="AP469" s="363" t="str">
        <f t="shared" si="187"/>
        <v/>
      </c>
      <c r="AQ469" s="300" t="str">
        <f t="shared" si="188"/>
        <v/>
      </c>
      <c r="AR469" s="309"/>
    </row>
    <row r="470" spans="1:44" ht="12.75">
      <c r="A470" s="236"/>
      <c r="B470" s="278"/>
      <c r="C470" s="293"/>
      <c r="D470" s="293"/>
      <c r="E470" s="294"/>
      <c r="F470" s="294"/>
      <c r="G470" s="294"/>
      <c r="H470" s="295" t="str">
        <f t="shared" si="170"/>
        <v/>
      </c>
      <c r="I470" s="296" t="str">
        <f t="shared" si="171"/>
        <v/>
      </c>
      <c r="J470" s="297" t="str">
        <f t="shared" si="189"/>
        <v/>
      </c>
      <c r="K470" s="349"/>
      <c r="L470" s="322"/>
      <c r="M470" s="353" t="str">
        <f t="shared" si="172"/>
        <v/>
      </c>
      <c r="N470" s="298" t="str">
        <f t="shared" si="173"/>
        <v/>
      </c>
      <c r="O470" s="293"/>
      <c r="P470" s="279"/>
      <c r="Q470" s="279"/>
      <c r="R470" s="279"/>
      <c r="S470" s="299"/>
      <c r="T470" s="376" t="str">
        <f t="shared" si="190"/>
        <v/>
      </c>
      <c r="U470" s="372"/>
      <c r="V470" s="308" t="str">
        <f t="shared" si="174"/>
        <v/>
      </c>
      <c r="W470" s="280" t="str">
        <f t="shared" si="175"/>
        <v/>
      </c>
      <c r="X470" s="347" t="str">
        <f t="shared" si="192"/>
        <v/>
      </c>
      <c r="Y470" s="292"/>
      <c r="Z470" s="363" t="str">
        <f t="shared" si="176"/>
        <v/>
      </c>
      <c r="AA470" s="347" t="str">
        <f t="shared" si="177"/>
        <v/>
      </c>
      <c r="AC470" s="363" t="str">
        <f t="shared" si="178"/>
        <v/>
      </c>
      <c r="AD470" s="280" t="str">
        <f t="shared" si="179"/>
        <v/>
      </c>
      <c r="AE470" s="280" t="str">
        <f t="shared" si="180"/>
        <v/>
      </c>
      <c r="AF470" s="280" t="str">
        <f t="shared" si="181"/>
        <v/>
      </c>
      <c r="AG470" s="347" t="str">
        <f t="shared" si="182"/>
        <v/>
      </c>
      <c r="AH470" s="359"/>
      <c r="AI470" s="367" t="str">
        <f t="shared" si="183"/>
        <v/>
      </c>
      <c r="AJ470" s="368" t="str">
        <f t="shared" si="184"/>
        <v/>
      </c>
      <c r="AK470" s="361"/>
      <c r="AL470" s="363" t="str">
        <f t="shared" si="185"/>
        <v/>
      </c>
      <c r="AM470" s="280" t="str">
        <f t="shared" si="186"/>
        <v/>
      </c>
      <c r="AN470" s="347" t="str">
        <f t="shared" si="191"/>
        <v/>
      </c>
      <c r="AO470" s="359"/>
      <c r="AP470" s="363" t="str">
        <f t="shared" si="187"/>
        <v/>
      </c>
      <c r="AQ470" s="300" t="str">
        <f t="shared" si="188"/>
        <v/>
      </c>
      <c r="AR470" s="309"/>
    </row>
    <row r="471" spans="1:44" ht="12.75">
      <c r="A471" s="236"/>
      <c r="B471" s="278"/>
      <c r="C471" s="293"/>
      <c r="D471" s="293"/>
      <c r="E471" s="294"/>
      <c r="F471" s="294"/>
      <c r="G471" s="294"/>
      <c r="H471" s="295" t="str">
        <f t="shared" si="170"/>
        <v/>
      </c>
      <c r="I471" s="296" t="str">
        <f t="shared" si="171"/>
        <v/>
      </c>
      <c r="J471" s="297" t="str">
        <f t="shared" si="189"/>
        <v/>
      </c>
      <c r="K471" s="349"/>
      <c r="L471" s="322"/>
      <c r="M471" s="353" t="str">
        <f t="shared" si="172"/>
        <v/>
      </c>
      <c r="N471" s="298" t="str">
        <f t="shared" si="173"/>
        <v/>
      </c>
      <c r="O471" s="293"/>
      <c r="P471" s="279"/>
      <c r="Q471" s="279"/>
      <c r="R471" s="279"/>
      <c r="S471" s="299"/>
      <c r="T471" s="376" t="str">
        <f t="shared" si="190"/>
        <v/>
      </c>
      <c r="U471" s="372"/>
      <c r="V471" s="308" t="str">
        <f t="shared" si="174"/>
        <v/>
      </c>
      <c r="W471" s="280" t="str">
        <f t="shared" si="175"/>
        <v/>
      </c>
      <c r="X471" s="347" t="str">
        <f t="shared" si="192"/>
        <v/>
      </c>
      <c r="Y471" s="292"/>
      <c r="Z471" s="363" t="str">
        <f t="shared" si="176"/>
        <v/>
      </c>
      <c r="AA471" s="347" t="str">
        <f t="shared" si="177"/>
        <v/>
      </c>
      <c r="AC471" s="363" t="str">
        <f t="shared" si="178"/>
        <v/>
      </c>
      <c r="AD471" s="280" t="str">
        <f t="shared" si="179"/>
        <v/>
      </c>
      <c r="AE471" s="280" t="str">
        <f t="shared" si="180"/>
        <v/>
      </c>
      <c r="AF471" s="280" t="str">
        <f t="shared" si="181"/>
        <v/>
      </c>
      <c r="AG471" s="347" t="str">
        <f t="shared" si="182"/>
        <v/>
      </c>
      <c r="AH471" s="359"/>
      <c r="AI471" s="367" t="str">
        <f t="shared" si="183"/>
        <v/>
      </c>
      <c r="AJ471" s="368" t="str">
        <f t="shared" si="184"/>
        <v/>
      </c>
      <c r="AK471" s="361"/>
      <c r="AL471" s="363" t="str">
        <f t="shared" si="185"/>
        <v/>
      </c>
      <c r="AM471" s="280" t="str">
        <f t="shared" si="186"/>
        <v/>
      </c>
      <c r="AN471" s="347" t="str">
        <f t="shared" si="191"/>
        <v/>
      </c>
      <c r="AO471" s="359"/>
      <c r="AP471" s="363" t="str">
        <f t="shared" si="187"/>
        <v/>
      </c>
      <c r="AQ471" s="300" t="str">
        <f t="shared" si="188"/>
        <v/>
      </c>
      <c r="AR471" s="309"/>
    </row>
    <row r="472" spans="1:44" ht="12.75">
      <c r="A472" s="236"/>
      <c r="B472" s="278"/>
      <c r="C472" s="293"/>
      <c r="D472" s="293"/>
      <c r="E472" s="294"/>
      <c r="F472" s="294"/>
      <c r="G472" s="294"/>
      <c r="H472" s="295" t="str">
        <f t="shared" si="170"/>
        <v/>
      </c>
      <c r="I472" s="296" t="str">
        <f t="shared" si="171"/>
        <v/>
      </c>
      <c r="J472" s="297" t="str">
        <f t="shared" si="189"/>
        <v/>
      </c>
      <c r="K472" s="349"/>
      <c r="L472" s="322"/>
      <c r="M472" s="353" t="str">
        <f t="shared" si="172"/>
        <v/>
      </c>
      <c r="N472" s="298" t="str">
        <f t="shared" si="173"/>
        <v/>
      </c>
      <c r="O472" s="293"/>
      <c r="P472" s="279"/>
      <c r="Q472" s="279"/>
      <c r="R472" s="279"/>
      <c r="S472" s="299"/>
      <c r="T472" s="376" t="str">
        <f t="shared" si="190"/>
        <v/>
      </c>
      <c r="U472" s="372"/>
      <c r="V472" s="308" t="str">
        <f t="shared" si="174"/>
        <v/>
      </c>
      <c r="W472" s="280" t="str">
        <f t="shared" si="175"/>
        <v/>
      </c>
      <c r="X472" s="347" t="str">
        <f t="shared" si="192"/>
        <v/>
      </c>
      <c r="Y472" s="292"/>
      <c r="Z472" s="363" t="str">
        <f t="shared" si="176"/>
        <v/>
      </c>
      <c r="AA472" s="347" t="str">
        <f t="shared" si="177"/>
        <v/>
      </c>
      <c r="AC472" s="363" t="str">
        <f t="shared" si="178"/>
        <v/>
      </c>
      <c r="AD472" s="280" t="str">
        <f t="shared" si="179"/>
        <v/>
      </c>
      <c r="AE472" s="280" t="str">
        <f t="shared" si="180"/>
        <v/>
      </c>
      <c r="AF472" s="280" t="str">
        <f t="shared" si="181"/>
        <v/>
      </c>
      <c r="AG472" s="347" t="str">
        <f t="shared" si="182"/>
        <v/>
      </c>
      <c r="AH472" s="359"/>
      <c r="AI472" s="367" t="str">
        <f t="shared" si="183"/>
        <v/>
      </c>
      <c r="AJ472" s="368" t="str">
        <f t="shared" si="184"/>
        <v/>
      </c>
      <c r="AK472" s="361"/>
      <c r="AL472" s="363" t="str">
        <f t="shared" si="185"/>
        <v/>
      </c>
      <c r="AM472" s="280" t="str">
        <f t="shared" si="186"/>
        <v/>
      </c>
      <c r="AN472" s="347" t="str">
        <f t="shared" si="191"/>
        <v/>
      </c>
      <c r="AO472" s="359"/>
      <c r="AP472" s="363" t="str">
        <f t="shared" si="187"/>
        <v/>
      </c>
      <c r="AQ472" s="300" t="str">
        <f t="shared" si="188"/>
        <v/>
      </c>
      <c r="AR472" s="309"/>
    </row>
    <row r="473" spans="1:44" ht="12.75">
      <c r="A473" s="236"/>
      <c r="B473" s="278"/>
      <c r="C473" s="293"/>
      <c r="D473" s="293"/>
      <c r="E473" s="294"/>
      <c r="F473" s="294"/>
      <c r="G473" s="294"/>
      <c r="H473" s="295" t="str">
        <f t="shared" si="170"/>
        <v/>
      </c>
      <c r="I473" s="296" t="str">
        <f t="shared" si="171"/>
        <v/>
      </c>
      <c r="J473" s="297" t="str">
        <f t="shared" si="189"/>
        <v/>
      </c>
      <c r="K473" s="349"/>
      <c r="L473" s="322"/>
      <c r="M473" s="353" t="str">
        <f t="shared" si="172"/>
        <v/>
      </c>
      <c r="N473" s="298" t="str">
        <f t="shared" si="173"/>
        <v/>
      </c>
      <c r="O473" s="293"/>
      <c r="P473" s="279"/>
      <c r="Q473" s="279"/>
      <c r="R473" s="279"/>
      <c r="S473" s="299"/>
      <c r="T473" s="376" t="str">
        <f t="shared" si="190"/>
        <v/>
      </c>
      <c r="U473" s="372"/>
      <c r="V473" s="308" t="str">
        <f t="shared" si="174"/>
        <v/>
      </c>
      <c r="W473" s="280" t="str">
        <f t="shared" si="175"/>
        <v/>
      </c>
      <c r="X473" s="347" t="str">
        <f t="shared" si="192"/>
        <v/>
      </c>
      <c r="Y473" s="292"/>
      <c r="Z473" s="363" t="str">
        <f t="shared" si="176"/>
        <v/>
      </c>
      <c r="AA473" s="347" t="str">
        <f t="shared" si="177"/>
        <v/>
      </c>
      <c r="AC473" s="363" t="str">
        <f t="shared" si="178"/>
        <v/>
      </c>
      <c r="AD473" s="280" t="str">
        <f t="shared" si="179"/>
        <v/>
      </c>
      <c r="AE473" s="280" t="str">
        <f t="shared" si="180"/>
        <v/>
      </c>
      <c r="AF473" s="280" t="str">
        <f t="shared" si="181"/>
        <v/>
      </c>
      <c r="AG473" s="347" t="str">
        <f t="shared" si="182"/>
        <v/>
      </c>
      <c r="AH473" s="359"/>
      <c r="AI473" s="367" t="str">
        <f t="shared" si="183"/>
        <v/>
      </c>
      <c r="AJ473" s="368" t="str">
        <f t="shared" si="184"/>
        <v/>
      </c>
      <c r="AK473" s="361"/>
      <c r="AL473" s="363" t="str">
        <f t="shared" si="185"/>
        <v/>
      </c>
      <c r="AM473" s="280" t="str">
        <f t="shared" si="186"/>
        <v/>
      </c>
      <c r="AN473" s="347" t="str">
        <f t="shared" si="191"/>
        <v/>
      </c>
      <c r="AO473" s="359"/>
      <c r="AP473" s="363" t="str">
        <f t="shared" si="187"/>
        <v/>
      </c>
      <c r="AQ473" s="300" t="str">
        <f t="shared" si="188"/>
        <v/>
      </c>
      <c r="AR473" s="309"/>
    </row>
    <row r="474" spans="1:44" ht="12.75">
      <c r="A474" s="236"/>
      <c r="B474" s="278"/>
      <c r="C474" s="293"/>
      <c r="D474" s="293"/>
      <c r="E474" s="294"/>
      <c r="F474" s="294"/>
      <c r="G474" s="294"/>
      <c r="H474" s="295" t="str">
        <f t="shared" si="170"/>
        <v/>
      </c>
      <c r="I474" s="296" t="str">
        <f t="shared" si="171"/>
        <v/>
      </c>
      <c r="J474" s="297" t="str">
        <f t="shared" si="189"/>
        <v/>
      </c>
      <c r="K474" s="349"/>
      <c r="L474" s="322"/>
      <c r="M474" s="353" t="str">
        <f t="shared" si="172"/>
        <v/>
      </c>
      <c r="N474" s="298" t="str">
        <f t="shared" si="173"/>
        <v/>
      </c>
      <c r="O474" s="293"/>
      <c r="P474" s="279"/>
      <c r="Q474" s="279"/>
      <c r="R474" s="279"/>
      <c r="S474" s="299"/>
      <c r="T474" s="376" t="str">
        <f t="shared" si="190"/>
        <v/>
      </c>
      <c r="U474" s="372"/>
      <c r="V474" s="308" t="str">
        <f t="shared" si="174"/>
        <v/>
      </c>
      <c r="W474" s="280" t="str">
        <f t="shared" si="175"/>
        <v/>
      </c>
      <c r="X474" s="347" t="str">
        <f t="shared" si="192"/>
        <v/>
      </c>
      <c r="Y474" s="292"/>
      <c r="Z474" s="363" t="str">
        <f t="shared" si="176"/>
        <v/>
      </c>
      <c r="AA474" s="347" t="str">
        <f t="shared" si="177"/>
        <v/>
      </c>
      <c r="AC474" s="363" t="str">
        <f t="shared" si="178"/>
        <v/>
      </c>
      <c r="AD474" s="280" t="str">
        <f t="shared" si="179"/>
        <v/>
      </c>
      <c r="AE474" s="280" t="str">
        <f t="shared" si="180"/>
        <v/>
      </c>
      <c r="AF474" s="280" t="str">
        <f t="shared" si="181"/>
        <v/>
      </c>
      <c r="AG474" s="347" t="str">
        <f t="shared" si="182"/>
        <v/>
      </c>
      <c r="AH474" s="359"/>
      <c r="AI474" s="367" t="str">
        <f t="shared" si="183"/>
        <v/>
      </c>
      <c r="AJ474" s="368" t="str">
        <f t="shared" si="184"/>
        <v/>
      </c>
      <c r="AK474" s="361"/>
      <c r="AL474" s="363" t="str">
        <f t="shared" si="185"/>
        <v/>
      </c>
      <c r="AM474" s="280" t="str">
        <f t="shared" si="186"/>
        <v/>
      </c>
      <c r="AN474" s="347" t="str">
        <f t="shared" si="191"/>
        <v/>
      </c>
      <c r="AO474" s="359"/>
      <c r="AP474" s="363" t="str">
        <f t="shared" si="187"/>
        <v/>
      </c>
      <c r="AQ474" s="300" t="str">
        <f t="shared" si="188"/>
        <v/>
      </c>
      <c r="AR474" s="309"/>
    </row>
    <row r="475" spans="1:44" ht="12.75">
      <c r="A475" s="236"/>
      <c r="B475" s="278"/>
      <c r="C475" s="293"/>
      <c r="D475" s="293"/>
      <c r="E475" s="294"/>
      <c r="F475" s="294"/>
      <c r="G475" s="294"/>
      <c r="H475" s="295" t="str">
        <f t="shared" si="170"/>
        <v/>
      </c>
      <c r="I475" s="296" t="str">
        <f t="shared" si="171"/>
        <v/>
      </c>
      <c r="J475" s="297" t="str">
        <f t="shared" si="189"/>
        <v/>
      </c>
      <c r="K475" s="349"/>
      <c r="L475" s="322"/>
      <c r="M475" s="353" t="str">
        <f t="shared" si="172"/>
        <v/>
      </c>
      <c r="N475" s="298" t="str">
        <f t="shared" si="173"/>
        <v/>
      </c>
      <c r="O475" s="293"/>
      <c r="P475" s="279"/>
      <c r="Q475" s="279"/>
      <c r="R475" s="279"/>
      <c r="S475" s="299"/>
      <c r="T475" s="376" t="str">
        <f t="shared" si="190"/>
        <v/>
      </c>
      <c r="U475" s="372"/>
      <c r="V475" s="308" t="str">
        <f t="shared" si="174"/>
        <v/>
      </c>
      <c r="W475" s="280" t="str">
        <f t="shared" si="175"/>
        <v/>
      </c>
      <c r="X475" s="347" t="str">
        <f t="shared" si="192"/>
        <v/>
      </c>
      <c r="Y475" s="292"/>
      <c r="Z475" s="363" t="str">
        <f t="shared" si="176"/>
        <v/>
      </c>
      <c r="AA475" s="347" t="str">
        <f t="shared" si="177"/>
        <v/>
      </c>
      <c r="AC475" s="363" t="str">
        <f t="shared" si="178"/>
        <v/>
      </c>
      <c r="AD475" s="280" t="str">
        <f t="shared" si="179"/>
        <v/>
      </c>
      <c r="AE475" s="280" t="str">
        <f t="shared" si="180"/>
        <v/>
      </c>
      <c r="AF475" s="280" t="str">
        <f t="shared" si="181"/>
        <v/>
      </c>
      <c r="AG475" s="347" t="str">
        <f t="shared" si="182"/>
        <v/>
      </c>
      <c r="AH475" s="359"/>
      <c r="AI475" s="367" t="str">
        <f t="shared" si="183"/>
        <v/>
      </c>
      <c r="AJ475" s="368" t="str">
        <f t="shared" si="184"/>
        <v/>
      </c>
      <c r="AK475" s="361"/>
      <c r="AL475" s="363" t="str">
        <f t="shared" si="185"/>
        <v/>
      </c>
      <c r="AM475" s="280" t="str">
        <f t="shared" si="186"/>
        <v/>
      </c>
      <c r="AN475" s="347" t="str">
        <f t="shared" si="191"/>
        <v/>
      </c>
      <c r="AO475" s="359"/>
      <c r="AP475" s="363" t="str">
        <f t="shared" si="187"/>
        <v/>
      </c>
      <c r="AQ475" s="300" t="str">
        <f t="shared" si="188"/>
        <v/>
      </c>
      <c r="AR475" s="309"/>
    </row>
    <row r="476" spans="1:44" ht="12.75">
      <c r="A476" s="236"/>
      <c r="B476" s="278"/>
      <c r="C476" s="293"/>
      <c r="D476" s="293"/>
      <c r="E476" s="294"/>
      <c r="F476" s="294"/>
      <c r="G476" s="294"/>
      <c r="H476" s="295" t="str">
        <f t="shared" si="170"/>
        <v/>
      </c>
      <c r="I476" s="296" t="str">
        <f t="shared" si="171"/>
        <v/>
      </c>
      <c r="J476" s="297" t="str">
        <f t="shared" si="189"/>
        <v/>
      </c>
      <c r="K476" s="349"/>
      <c r="L476" s="322"/>
      <c r="M476" s="353" t="str">
        <f t="shared" si="172"/>
        <v/>
      </c>
      <c r="N476" s="298" t="str">
        <f t="shared" si="173"/>
        <v/>
      </c>
      <c r="O476" s="293"/>
      <c r="P476" s="279"/>
      <c r="Q476" s="279"/>
      <c r="R476" s="279"/>
      <c r="S476" s="299"/>
      <c r="T476" s="376" t="str">
        <f t="shared" si="190"/>
        <v/>
      </c>
      <c r="U476" s="372"/>
      <c r="V476" s="308" t="str">
        <f t="shared" si="174"/>
        <v/>
      </c>
      <c r="W476" s="280" t="str">
        <f t="shared" si="175"/>
        <v/>
      </c>
      <c r="X476" s="347" t="str">
        <f t="shared" si="192"/>
        <v/>
      </c>
      <c r="Y476" s="292"/>
      <c r="Z476" s="363" t="str">
        <f t="shared" si="176"/>
        <v/>
      </c>
      <c r="AA476" s="347" t="str">
        <f t="shared" si="177"/>
        <v/>
      </c>
      <c r="AC476" s="363" t="str">
        <f t="shared" si="178"/>
        <v/>
      </c>
      <c r="AD476" s="280" t="str">
        <f t="shared" si="179"/>
        <v/>
      </c>
      <c r="AE476" s="280" t="str">
        <f t="shared" si="180"/>
        <v/>
      </c>
      <c r="AF476" s="280" t="str">
        <f t="shared" si="181"/>
        <v/>
      </c>
      <c r="AG476" s="347" t="str">
        <f t="shared" si="182"/>
        <v/>
      </c>
      <c r="AH476" s="359"/>
      <c r="AI476" s="367" t="str">
        <f t="shared" si="183"/>
        <v/>
      </c>
      <c r="AJ476" s="368" t="str">
        <f t="shared" si="184"/>
        <v/>
      </c>
      <c r="AK476" s="361"/>
      <c r="AL476" s="363" t="str">
        <f t="shared" si="185"/>
        <v/>
      </c>
      <c r="AM476" s="280" t="str">
        <f t="shared" si="186"/>
        <v/>
      </c>
      <c r="AN476" s="347" t="str">
        <f t="shared" si="191"/>
        <v/>
      </c>
      <c r="AO476" s="359"/>
      <c r="AP476" s="363" t="str">
        <f t="shared" si="187"/>
        <v/>
      </c>
      <c r="AQ476" s="300" t="str">
        <f t="shared" si="188"/>
        <v/>
      </c>
      <c r="AR476" s="309"/>
    </row>
    <row r="477" spans="1:44" ht="12.75">
      <c r="A477" s="236"/>
      <c r="B477" s="278"/>
      <c r="C477" s="293"/>
      <c r="D477" s="293"/>
      <c r="E477" s="294"/>
      <c r="F477" s="294"/>
      <c r="G477" s="294"/>
      <c r="H477" s="295" t="str">
        <f t="shared" si="170"/>
        <v/>
      </c>
      <c r="I477" s="296" t="str">
        <f t="shared" si="171"/>
        <v/>
      </c>
      <c r="J477" s="297" t="str">
        <f t="shared" si="189"/>
        <v/>
      </c>
      <c r="K477" s="349"/>
      <c r="L477" s="322"/>
      <c r="M477" s="353" t="str">
        <f t="shared" si="172"/>
        <v/>
      </c>
      <c r="N477" s="298" t="str">
        <f t="shared" si="173"/>
        <v/>
      </c>
      <c r="O477" s="293"/>
      <c r="P477" s="279"/>
      <c r="Q477" s="279"/>
      <c r="R477" s="279"/>
      <c r="S477" s="299"/>
      <c r="T477" s="376" t="str">
        <f t="shared" si="190"/>
        <v/>
      </c>
      <c r="U477" s="372"/>
      <c r="V477" s="308" t="str">
        <f t="shared" si="174"/>
        <v/>
      </c>
      <c r="W477" s="280" t="str">
        <f t="shared" si="175"/>
        <v/>
      </c>
      <c r="X477" s="347" t="str">
        <f t="shared" si="192"/>
        <v/>
      </c>
      <c r="Y477" s="292"/>
      <c r="Z477" s="363" t="str">
        <f t="shared" si="176"/>
        <v/>
      </c>
      <c r="AA477" s="347" t="str">
        <f t="shared" si="177"/>
        <v/>
      </c>
      <c r="AC477" s="363" t="str">
        <f t="shared" si="178"/>
        <v/>
      </c>
      <c r="AD477" s="280" t="str">
        <f t="shared" si="179"/>
        <v/>
      </c>
      <c r="AE477" s="280" t="str">
        <f t="shared" si="180"/>
        <v/>
      </c>
      <c r="AF477" s="280" t="str">
        <f t="shared" si="181"/>
        <v/>
      </c>
      <c r="AG477" s="347" t="str">
        <f t="shared" si="182"/>
        <v/>
      </c>
      <c r="AH477" s="359"/>
      <c r="AI477" s="367" t="str">
        <f t="shared" si="183"/>
        <v/>
      </c>
      <c r="AJ477" s="368" t="str">
        <f t="shared" si="184"/>
        <v/>
      </c>
      <c r="AK477" s="361"/>
      <c r="AL477" s="363" t="str">
        <f t="shared" si="185"/>
        <v/>
      </c>
      <c r="AM477" s="280" t="str">
        <f t="shared" si="186"/>
        <v/>
      </c>
      <c r="AN477" s="347" t="str">
        <f t="shared" si="191"/>
        <v/>
      </c>
      <c r="AO477" s="359"/>
      <c r="AP477" s="363" t="str">
        <f t="shared" si="187"/>
        <v/>
      </c>
      <c r="AQ477" s="300" t="str">
        <f t="shared" si="188"/>
        <v/>
      </c>
      <c r="AR477" s="309"/>
    </row>
    <row r="478" spans="1:44" ht="12.75">
      <c r="A478" s="236"/>
      <c r="B478" s="278"/>
      <c r="C478" s="293"/>
      <c r="D478" s="293"/>
      <c r="E478" s="294"/>
      <c r="F478" s="294"/>
      <c r="G478" s="294"/>
      <c r="H478" s="295" t="str">
        <f t="shared" si="170"/>
        <v/>
      </c>
      <c r="I478" s="296" t="str">
        <f t="shared" si="171"/>
        <v/>
      </c>
      <c r="J478" s="297" t="str">
        <f t="shared" si="189"/>
        <v/>
      </c>
      <c r="K478" s="349"/>
      <c r="L478" s="322"/>
      <c r="M478" s="353" t="str">
        <f t="shared" si="172"/>
        <v/>
      </c>
      <c r="N478" s="298" t="str">
        <f t="shared" si="173"/>
        <v/>
      </c>
      <c r="O478" s="293"/>
      <c r="P478" s="279"/>
      <c r="Q478" s="279"/>
      <c r="R478" s="279"/>
      <c r="S478" s="299"/>
      <c r="T478" s="376" t="str">
        <f t="shared" si="190"/>
        <v/>
      </c>
      <c r="U478" s="372"/>
      <c r="V478" s="308" t="str">
        <f t="shared" si="174"/>
        <v/>
      </c>
      <c r="W478" s="280" t="str">
        <f t="shared" si="175"/>
        <v/>
      </c>
      <c r="X478" s="347" t="str">
        <f t="shared" si="192"/>
        <v/>
      </c>
      <c r="Y478" s="292"/>
      <c r="Z478" s="363" t="str">
        <f t="shared" si="176"/>
        <v/>
      </c>
      <c r="AA478" s="347" t="str">
        <f t="shared" si="177"/>
        <v/>
      </c>
      <c r="AC478" s="363" t="str">
        <f t="shared" si="178"/>
        <v/>
      </c>
      <c r="AD478" s="280" t="str">
        <f t="shared" si="179"/>
        <v/>
      </c>
      <c r="AE478" s="280" t="str">
        <f t="shared" si="180"/>
        <v/>
      </c>
      <c r="AF478" s="280" t="str">
        <f t="shared" si="181"/>
        <v/>
      </c>
      <c r="AG478" s="347" t="str">
        <f t="shared" si="182"/>
        <v/>
      </c>
      <c r="AH478" s="359"/>
      <c r="AI478" s="367" t="str">
        <f t="shared" si="183"/>
        <v/>
      </c>
      <c r="AJ478" s="368" t="str">
        <f t="shared" si="184"/>
        <v/>
      </c>
      <c r="AK478" s="361"/>
      <c r="AL478" s="363" t="str">
        <f t="shared" si="185"/>
        <v/>
      </c>
      <c r="AM478" s="280" t="str">
        <f t="shared" si="186"/>
        <v/>
      </c>
      <c r="AN478" s="347" t="str">
        <f t="shared" si="191"/>
        <v/>
      </c>
      <c r="AO478" s="359"/>
      <c r="AP478" s="363" t="str">
        <f t="shared" si="187"/>
        <v/>
      </c>
      <c r="AQ478" s="300" t="str">
        <f t="shared" si="188"/>
        <v/>
      </c>
      <c r="AR478" s="309"/>
    </row>
    <row r="479" spans="1:44" ht="12.75">
      <c r="A479" s="236"/>
      <c r="B479" s="278"/>
      <c r="C479" s="293"/>
      <c r="D479" s="293"/>
      <c r="E479" s="294"/>
      <c r="F479" s="294"/>
      <c r="G479" s="294"/>
      <c r="H479" s="295" t="str">
        <f t="shared" si="170"/>
        <v/>
      </c>
      <c r="I479" s="296" t="str">
        <f t="shared" si="171"/>
        <v/>
      </c>
      <c r="J479" s="297" t="str">
        <f t="shared" si="189"/>
        <v/>
      </c>
      <c r="K479" s="349"/>
      <c r="L479" s="322"/>
      <c r="M479" s="353" t="str">
        <f t="shared" si="172"/>
        <v/>
      </c>
      <c r="N479" s="298" t="str">
        <f t="shared" si="173"/>
        <v/>
      </c>
      <c r="O479" s="293"/>
      <c r="P479" s="279"/>
      <c r="Q479" s="279"/>
      <c r="R479" s="279"/>
      <c r="S479" s="299"/>
      <c r="T479" s="376" t="str">
        <f t="shared" si="190"/>
        <v/>
      </c>
      <c r="U479" s="372"/>
      <c r="V479" s="308" t="str">
        <f t="shared" si="174"/>
        <v/>
      </c>
      <c r="W479" s="280" t="str">
        <f t="shared" si="175"/>
        <v/>
      </c>
      <c r="X479" s="347" t="str">
        <f t="shared" si="192"/>
        <v/>
      </c>
      <c r="Y479" s="292"/>
      <c r="Z479" s="363" t="str">
        <f t="shared" si="176"/>
        <v/>
      </c>
      <c r="AA479" s="347" t="str">
        <f t="shared" si="177"/>
        <v/>
      </c>
      <c r="AC479" s="363" t="str">
        <f t="shared" si="178"/>
        <v/>
      </c>
      <c r="AD479" s="280" t="str">
        <f t="shared" si="179"/>
        <v/>
      </c>
      <c r="AE479" s="280" t="str">
        <f t="shared" si="180"/>
        <v/>
      </c>
      <c r="AF479" s="280" t="str">
        <f t="shared" si="181"/>
        <v/>
      </c>
      <c r="AG479" s="347" t="str">
        <f t="shared" si="182"/>
        <v/>
      </c>
      <c r="AH479" s="359"/>
      <c r="AI479" s="367" t="str">
        <f t="shared" si="183"/>
        <v/>
      </c>
      <c r="AJ479" s="368" t="str">
        <f t="shared" si="184"/>
        <v/>
      </c>
      <c r="AK479" s="361"/>
      <c r="AL479" s="363" t="str">
        <f t="shared" si="185"/>
        <v/>
      </c>
      <c r="AM479" s="280" t="str">
        <f t="shared" si="186"/>
        <v/>
      </c>
      <c r="AN479" s="347" t="str">
        <f t="shared" si="191"/>
        <v/>
      </c>
      <c r="AO479" s="359"/>
      <c r="AP479" s="363" t="str">
        <f t="shared" si="187"/>
        <v/>
      </c>
      <c r="AQ479" s="300" t="str">
        <f t="shared" si="188"/>
        <v/>
      </c>
      <c r="AR479" s="309"/>
    </row>
    <row r="480" spans="1:44" ht="12.75">
      <c r="A480" s="236"/>
      <c r="B480" s="278"/>
      <c r="C480" s="293"/>
      <c r="D480" s="293"/>
      <c r="E480" s="294"/>
      <c r="F480" s="294"/>
      <c r="G480" s="294"/>
      <c r="H480" s="295" t="str">
        <f t="shared" si="170"/>
        <v/>
      </c>
      <c r="I480" s="296" t="str">
        <f t="shared" si="171"/>
        <v/>
      </c>
      <c r="J480" s="297" t="str">
        <f t="shared" si="189"/>
        <v/>
      </c>
      <c r="K480" s="349"/>
      <c r="L480" s="322"/>
      <c r="M480" s="353" t="str">
        <f t="shared" si="172"/>
        <v/>
      </c>
      <c r="N480" s="298" t="str">
        <f t="shared" si="173"/>
        <v/>
      </c>
      <c r="O480" s="293"/>
      <c r="P480" s="279"/>
      <c r="Q480" s="279"/>
      <c r="R480" s="279"/>
      <c r="S480" s="299"/>
      <c r="T480" s="376" t="str">
        <f t="shared" si="190"/>
        <v/>
      </c>
      <c r="U480" s="372"/>
      <c r="V480" s="308" t="str">
        <f t="shared" si="174"/>
        <v/>
      </c>
      <c r="W480" s="280" t="str">
        <f t="shared" si="175"/>
        <v/>
      </c>
      <c r="X480" s="347" t="str">
        <f t="shared" si="192"/>
        <v/>
      </c>
      <c r="Y480" s="292"/>
      <c r="Z480" s="363" t="str">
        <f t="shared" si="176"/>
        <v/>
      </c>
      <c r="AA480" s="347" t="str">
        <f t="shared" si="177"/>
        <v/>
      </c>
      <c r="AC480" s="363" t="str">
        <f t="shared" si="178"/>
        <v/>
      </c>
      <c r="AD480" s="280" t="str">
        <f t="shared" si="179"/>
        <v/>
      </c>
      <c r="AE480" s="280" t="str">
        <f t="shared" si="180"/>
        <v/>
      </c>
      <c r="AF480" s="280" t="str">
        <f t="shared" si="181"/>
        <v/>
      </c>
      <c r="AG480" s="347" t="str">
        <f t="shared" si="182"/>
        <v/>
      </c>
      <c r="AH480" s="359"/>
      <c r="AI480" s="367" t="str">
        <f t="shared" si="183"/>
        <v/>
      </c>
      <c r="AJ480" s="368" t="str">
        <f t="shared" si="184"/>
        <v/>
      </c>
      <c r="AK480" s="361"/>
      <c r="AL480" s="363" t="str">
        <f t="shared" si="185"/>
        <v/>
      </c>
      <c r="AM480" s="280" t="str">
        <f t="shared" si="186"/>
        <v/>
      </c>
      <c r="AN480" s="347" t="str">
        <f t="shared" si="191"/>
        <v/>
      </c>
      <c r="AO480" s="359"/>
      <c r="AP480" s="363" t="str">
        <f t="shared" si="187"/>
        <v/>
      </c>
      <c r="AQ480" s="300" t="str">
        <f t="shared" si="188"/>
        <v/>
      </c>
      <c r="AR480" s="309"/>
    </row>
    <row r="481" spans="1:44" ht="12.75">
      <c r="A481" s="236"/>
      <c r="B481" s="278"/>
      <c r="C481" s="293"/>
      <c r="D481" s="293"/>
      <c r="E481" s="294"/>
      <c r="F481" s="294"/>
      <c r="G481" s="294"/>
      <c r="H481" s="295" t="str">
        <f t="shared" si="170"/>
        <v/>
      </c>
      <c r="I481" s="296" t="str">
        <f t="shared" si="171"/>
        <v/>
      </c>
      <c r="J481" s="297" t="str">
        <f t="shared" si="189"/>
        <v/>
      </c>
      <c r="K481" s="349"/>
      <c r="L481" s="322"/>
      <c r="M481" s="353" t="str">
        <f t="shared" si="172"/>
        <v/>
      </c>
      <c r="N481" s="298" t="str">
        <f t="shared" si="173"/>
        <v/>
      </c>
      <c r="O481" s="293"/>
      <c r="P481" s="279"/>
      <c r="Q481" s="279"/>
      <c r="R481" s="279"/>
      <c r="S481" s="299"/>
      <c r="T481" s="376" t="str">
        <f t="shared" si="190"/>
        <v/>
      </c>
      <c r="U481" s="372"/>
      <c r="V481" s="308" t="str">
        <f t="shared" si="174"/>
        <v/>
      </c>
      <c r="W481" s="280" t="str">
        <f t="shared" si="175"/>
        <v/>
      </c>
      <c r="X481" s="347" t="str">
        <f t="shared" si="192"/>
        <v/>
      </c>
      <c r="Y481" s="292"/>
      <c r="Z481" s="363" t="str">
        <f t="shared" si="176"/>
        <v/>
      </c>
      <c r="AA481" s="347" t="str">
        <f t="shared" si="177"/>
        <v/>
      </c>
      <c r="AC481" s="363" t="str">
        <f t="shared" si="178"/>
        <v/>
      </c>
      <c r="AD481" s="280" t="str">
        <f t="shared" si="179"/>
        <v/>
      </c>
      <c r="AE481" s="280" t="str">
        <f t="shared" si="180"/>
        <v/>
      </c>
      <c r="AF481" s="280" t="str">
        <f t="shared" si="181"/>
        <v/>
      </c>
      <c r="AG481" s="347" t="str">
        <f t="shared" si="182"/>
        <v/>
      </c>
      <c r="AH481" s="359"/>
      <c r="AI481" s="367" t="str">
        <f t="shared" si="183"/>
        <v/>
      </c>
      <c r="AJ481" s="368" t="str">
        <f t="shared" si="184"/>
        <v/>
      </c>
      <c r="AK481" s="361"/>
      <c r="AL481" s="363" t="str">
        <f t="shared" si="185"/>
        <v/>
      </c>
      <c r="AM481" s="280" t="str">
        <f t="shared" si="186"/>
        <v/>
      </c>
      <c r="AN481" s="347" t="str">
        <f t="shared" si="191"/>
        <v/>
      </c>
      <c r="AO481" s="359"/>
      <c r="AP481" s="363" t="str">
        <f t="shared" si="187"/>
        <v/>
      </c>
      <c r="AQ481" s="300" t="str">
        <f t="shared" si="188"/>
        <v/>
      </c>
      <c r="AR481" s="309"/>
    </row>
    <row r="482" spans="1:44" ht="12.75">
      <c r="A482" s="236"/>
      <c r="B482" s="278"/>
      <c r="C482" s="293"/>
      <c r="D482" s="293"/>
      <c r="E482" s="294"/>
      <c r="F482" s="294"/>
      <c r="G482" s="294"/>
      <c r="H482" s="295" t="str">
        <f t="shared" si="170"/>
        <v/>
      </c>
      <c r="I482" s="296" t="str">
        <f t="shared" si="171"/>
        <v/>
      </c>
      <c r="J482" s="297" t="str">
        <f t="shared" si="189"/>
        <v/>
      </c>
      <c r="K482" s="349"/>
      <c r="L482" s="322"/>
      <c r="M482" s="353" t="str">
        <f t="shared" si="172"/>
        <v/>
      </c>
      <c r="N482" s="298" t="str">
        <f t="shared" si="173"/>
        <v/>
      </c>
      <c r="O482" s="293"/>
      <c r="P482" s="279"/>
      <c r="Q482" s="279"/>
      <c r="R482" s="279"/>
      <c r="S482" s="299"/>
      <c r="T482" s="376" t="str">
        <f t="shared" si="190"/>
        <v/>
      </c>
      <c r="U482" s="372"/>
      <c r="V482" s="308" t="str">
        <f t="shared" si="174"/>
        <v/>
      </c>
      <c r="W482" s="280" t="str">
        <f t="shared" si="175"/>
        <v/>
      </c>
      <c r="X482" s="347" t="str">
        <f t="shared" si="192"/>
        <v/>
      </c>
      <c r="Y482" s="292"/>
      <c r="Z482" s="363" t="str">
        <f t="shared" si="176"/>
        <v/>
      </c>
      <c r="AA482" s="347" t="str">
        <f t="shared" si="177"/>
        <v/>
      </c>
      <c r="AC482" s="363" t="str">
        <f t="shared" si="178"/>
        <v/>
      </c>
      <c r="AD482" s="280" t="str">
        <f t="shared" si="179"/>
        <v/>
      </c>
      <c r="AE482" s="280" t="str">
        <f t="shared" si="180"/>
        <v/>
      </c>
      <c r="AF482" s="280" t="str">
        <f t="shared" si="181"/>
        <v/>
      </c>
      <c r="AG482" s="347" t="str">
        <f t="shared" si="182"/>
        <v/>
      </c>
      <c r="AH482" s="359"/>
      <c r="AI482" s="367" t="str">
        <f t="shared" si="183"/>
        <v/>
      </c>
      <c r="AJ482" s="368" t="str">
        <f t="shared" si="184"/>
        <v/>
      </c>
      <c r="AK482" s="361"/>
      <c r="AL482" s="363" t="str">
        <f t="shared" si="185"/>
        <v/>
      </c>
      <c r="AM482" s="280" t="str">
        <f t="shared" si="186"/>
        <v/>
      </c>
      <c r="AN482" s="347" t="str">
        <f t="shared" si="191"/>
        <v/>
      </c>
      <c r="AO482" s="359"/>
      <c r="AP482" s="363" t="str">
        <f t="shared" si="187"/>
        <v/>
      </c>
      <c r="AQ482" s="300" t="str">
        <f t="shared" si="188"/>
        <v/>
      </c>
      <c r="AR482" s="309"/>
    </row>
    <row r="483" spans="1:44" ht="12.75">
      <c r="A483" s="236"/>
      <c r="B483" s="278"/>
      <c r="C483" s="293"/>
      <c r="D483" s="293"/>
      <c r="E483" s="294"/>
      <c r="F483" s="294"/>
      <c r="G483" s="294"/>
      <c r="H483" s="295" t="str">
        <f t="shared" si="170"/>
        <v/>
      </c>
      <c r="I483" s="296" t="str">
        <f t="shared" si="171"/>
        <v/>
      </c>
      <c r="J483" s="297" t="str">
        <f t="shared" si="189"/>
        <v/>
      </c>
      <c r="K483" s="349"/>
      <c r="L483" s="322"/>
      <c r="M483" s="353" t="str">
        <f t="shared" si="172"/>
        <v/>
      </c>
      <c r="N483" s="298" t="str">
        <f t="shared" si="173"/>
        <v/>
      </c>
      <c r="O483" s="293"/>
      <c r="P483" s="279"/>
      <c r="Q483" s="279"/>
      <c r="R483" s="279"/>
      <c r="S483" s="299"/>
      <c r="T483" s="376" t="str">
        <f t="shared" si="190"/>
        <v/>
      </c>
      <c r="U483" s="372"/>
      <c r="V483" s="308" t="str">
        <f t="shared" si="174"/>
        <v/>
      </c>
      <c r="W483" s="280" t="str">
        <f t="shared" si="175"/>
        <v/>
      </c>
      <c r="X483" s="347" t="str">
        <f t="shared" si="192"/>
        <v/>
      </c>
      <c r="Y483" s="292"/>
      <c r="Z483" s="363" t="str">
        <f t="shared" si="176"/>
        <v/>
      </c>
      <c r="AA483" s="347" t="str">
        <f t="shared" si="177"/>
        <v/>
      </c>
      <c r="AC483" s="363" t="str">
        <f t="shared" si="178"/>
        <v/>
      </c>
      <c r="AD483" s="280" t="str">
        <f t="shared" si="179"/>
        <v/>
      </c>
      <c r="AE483" s="280" t="str">
        <f t="shared" si="180"/>
        <v/>
      </c>
      <c r="AF483" s="280" t="str">
        <f t="shared" si="181"/>
        <v/>
      </c>
      <c r="AG483" s="347" t="str">
        <f t="shared" si="182"/>
        <v/>
      </c>
      <c r="AH483" s="359"/>
      <c r="AI483" s="367" t="str">
        <f t="shared" si="183"/>
        <v/>
      </c>
      <c r="AJ483" s="368" t="str">
        <f t="shared" si="184"/>
        <v/>
      </c>
      <c r="AK483" s="361"/>
      <c r="AL483" s="363" t="str">
        <f t="shared" si="185"/>
        <v/>
      </c>
      <c r="AM483" s="280" t="str">
        <f t="shared" si="186"/>
        <v/>
      </c>
      <c r="AN483" s="347" t="str">
        <f t="shared" si="191"/>
        <v/>
      </c>
      <c r="AO483" s="359"/>
      <c r="AP483" s="363" t="str">
        <f t="shared" si="187"/>
        <v/>
      </c>
      <c r="AQ483" s="300" t="str">
        <f t="shared" si="188"/>
        <v/>
      </c>
      <c r="AR483" s="309"/>
    </row>
    <row r="484" spans="1:44" ht="12.75">
      <c r="A484" s="236"/>
      <c r="B484" s="278"/>
      <c r="C484" s="293"/>
      <c r="D484" s="293"/>
      <c r="E484" s="294"/>
      <c r="F484" s="294"/>
      <c r="G484" s="294"/>
      <c r="H484" s="295" t="str">
        <f t="shared" si="170"/>
        <v/>
      </c>
      <c r="I484" s="296" t="str">
        <f t="shared" si="171"/>
        <v/>
      </c>
      <c r="J484" s="297" t="str">
        <f t="shared" si="189"/>
        <v/>
      </c>
      <c r="K484" s="349"/>
      <c r="L484" s="322"/>
      <c r="M484" s="353" t="str">
        <f t="shared" si="172"/>
        <v/>
      </c>
      <c r="N484" s="298" t="str">
        <f t="shared" si="173"/>
        <v/>
      </c>
      <c r="O484" s="293"/>
      <c r="P484" s="279"/>
      <c r="Q484" s="279"/>
      <c r="R484" s="279"/>
      <c r="S484" s="299"/>
      <c r="T484" s="376" t="str">
        <f t="shared" si="190"/>
        <v/>
      </c>
      <c r="U484" s="372"/>
      <c r="V484" s="308" t="str">
        <f t="shared" si="174"/>
        <v/>
      </c>
      <c r="W484" s="280" t="str">
        <f t="shared" si="175"/>
        <v/>
      </c>
      <c r="X484" s="347" t="str">
        <f t="shared" si="192"/>
        <v/>
      </c>
      <c r="Y484" s="292"/>
      <c r="Z484" s="363" t="str">
        <f t="shared" si="176"/>
        <v/>
      </c>
      <c r="AA484" s="347" t="str">
        <f t="shared" si="177"/>
        <v/>
      </c>
      <c r="AC484" s="363" t="str">
        <f t="shared" si="178"/>
        <v/>
      </c>
      <c r="AD484" s="280" t="str">
        <f t="shared" si="179"/>
        <v/>
      </c>
      <c r="AE484" s="280" t="str">
        <f t="shared" si="180"/>
        <v/>
      </c>
      <c r="AF484" s="280" t="str">
        <f t="shared" si="181"/>
        <v/>
      </c>
      <c r="AG484" s="347" t="str">
        <f t="shared" si="182"/>
        <v/>
      </c>
      <c r="AH484" s="359"/>
      <c r="AI484" s="367" t="str">
        <f t="shared" si="183"/>
        <v/>
      </c>
      <c r="AJ484" s="368" t="str">
        <f t="shared" si="184"/>
        <v/>
      </c>
      <c r="AK484" s="361"/>
      <c r="AL484" s="363" t="str">
        <f t="shared" si="185"/>
        <v/>
      </c>
      <c r="AM484" s="280" t="str">
        <f t="shared" si="186"/>
        <v/>
      </c>
      <c r="AN484" s="347" t="str">
        <f t="shared" si="191"/>
        <v/>
      </c>
      <c r="AO484" s="359"/>
      <c r="AP484" s="363" t="str">
        <f t="shared" si="187"/>
        <v/>
      </c>
      <c r="AQ484" s="300" t="str">
        <f t="shared" si="188"/>
        <v/>
      </c>
      <c r="AR484" s="309"/>
    </row>
    <row r="485" spans="1:44" ht="12.75">
      <c r="A485" s="236"/>
      <c r="B485" s="278"/>
      <c r="C485" s="293"/>
      <c r="D485" s="293"/>
      <c r="E485" s="294"/>
      <c r="F485" s="294"/>
      <c r="G485" s="294"/>
      <c r="H485" s="295" t="str">
        <f t="shared" si="170"/>
        <v/>
      </c>
      <c r="I485" s="296" t="str">
        <f t="shared" si="171"/>
        <v/>
      </c>
      <c r="J485" s="297" t="str">
        <f t="shared" si="189"/>
        <v/>
      </c>
      <c r="K485" s="349"/>
      <c r="L485" s="322"/>
      <c r="M485" s="353" t="str">
        <f t="shared" si="172"/>
        <v/>
      </c>
      <c r="N485" s="298" t="str">
        <f t="shared" si="173"/>
        <v/>
      </c>
      <c r="O485" s="293"/>
      <c r="P485" s="279"/>
      <c r="Q485" s="279"/>
      <c r="R485" s="279"/>
      <c r="S485" s="299"/>
      <c r="T485" s="376" t="str">
        <f t="shared" si="190"/>
        <v/>
      </c>
      <c r="U485" s="372"/>
      <c r="V485" s="308" t="str">
        <f t="shared" si="174"/>
        <v/>
      </c>
      <c r="W485" s="280" t="str">
        <f t="shared" si="175"/>
        <v/>
      </c>
      <c r="X485" s="347" t="str">
        <f t="shared" si="192"/>
        <v/>
      </c>
      <c r="Y485" s="292"/>
      <c r="Z485" s="363" t="str">
        <f t="shared" si="176"/>
        <v/>
      </c>
      <c r="AA485" s="347" t="str">
        <f t="shared" si="177"/>
        <v/>
      </c>
      <c r="AC485" s="363" t="str">
        <f t="shared" si="178"/>
        <v/>
      </c>
      <c r="AD485" s="280" t="str">
        <f t="shared" si="179"/>
        <v/>
      </c>
      <c r="AE485" s="280" t="str">
        <f t="shared" si="180"/>
        <v/>
      </c>
      <c r="AF485" s="280" t="str">
        <f t="shared" si="181"/>
        <v/>
      </c>
      <c r="AG485" s="347" t="str">
        <f t="shared" si="182"/>
        <v/>
      </c>
      <c r="AH485" s="359"/>
      <c r="AI485" s="367" t="str">
        <f t="shared" si="183"/>
        <v/>
      </c>
      <c r="AJ485" s="368" t="str">
        <f t="shared" si="184"/>
        <v/>
      </c>
      <c r="AK485" s="361"/>
      <c r="AL485" s="363" t="str">
        <f t="shared" si="185"/>
        <v/>
      </c>
      <c r="AM485" s="280" t="str">
        <f t="shared" si="186"/>
        <v/>
      </c>
      <c r="AN485" s="347" t="str">
        <f t="shared" si="191"/>
        <v/>
      </c>
      <c r="AO485" s="359"/>
      <c r="AP485" s="363" t="str">
        <f t="shared" si="187"/>
        <v/>
      </c>
      <c r="AQ485" s="300" t="str">
        <f t="shared" si="188"/>
        <v/>
      </c>
      <c r="AR485" s="309"/>
    </row>
    <row r="486" spans="1:44" ht="12.75">
      <c r="A486" s="236"/>
      <c r="B486" s="278"/>
      <c r="C486" s="293"/>
      <c r="D486" s="293"/>
      <c r="E486" s="294"/>
      <c r="F486" s="294"/>
      <c r="G486" s="294"/>
      <c r="H486" s="295" t="str">
        <f t="shared" si="170"/>
        <v/>
      </c>
      <c r="I486" s="296" t="str">
        <f t="shared" si="171"/>
        <v/>
      </c>
      <c r="J486" s="297" t="str">
        <f t="shared" si="189"/>
        <v/>
      </c>
      <c r="K486" s="349"/>
      <c r="L486" s="322"/>
      <c r="M486" s="353" t="str">
        <f t="shared" si="172"/>
        <v/>
      </c>
      <c r="N486" s="298" t="str">
        <f t="shared" si="173"/>
        <v/>
      </c>
      <c r="O486" s="293"/>
      <c r="P486" s="279"/>
      <c r="Q486" s="279"/>
      <c r="R486" s="279"/>
      <c r="S486" s="299"/>
      <c r="T486" s="376" t="str">
        <f t="shared" si="190"/>
        <v/>
      </c>
      <c r="U486" s="372"/>
      <c r="V486" s="308" t="str">
        <f t="shared" si="174"/>
        <v/>
      </c>
      <c r="W486" s="280" t="str">
        <f t="shared" si="175"/>
        <v/>
      </c>
      <c r="X486" s="347" t="str">
        <f t="shared" si="192"/>
        <v/>
      </c>
      <c r="Y486" s="292"/>
      <c r="Z486" s="363" t="str">
        <f t="shared" si="176"/>
        <v/>
      </c>
      <c r="AA486" s="347" t="str">
        <f t="shared" si="177"/>
        <v/>
      </c>
      <c r="AC486" s="363" t="str">
        <f t="shared" si="178"/>
        <v/>
      </c>
      <c r="AD486" s="280" t="str">
        <f t="shared" si="179"/>
        <v/>
      </c>
      <c r="AE486" s="280" t="str">
        <f t="shared" si="180"/>
        <v/>
      </c>
      <c r="AF486" s="280" t="str">
        <f t="shared" si="181"/>
        <v/>
      </c>
      <c r="AG486" s="347" t="str">
        <f t="shared" si="182"/>
        <v/>
      </c>
      <c r="AH486" s="359"/>
      <c r="AI486" s="367" t="str">
        <f t="shared" si="183"/>
        <v/>
      </c>
      <c r="AJ486" s="368" t="str">
        <f t="shared" si="184"/>
        <v/>
      </c>
      <c r="AK486" s="361"/>
      <c r="AL486" s="363" t="str">
        <f t="shared" si="185"/>
        <v/>
      </c>
      <c r="AM486" s="280" t="str">
        <f t="shared" si="186"/>
        <v/>
      </c>
      <c r="AN486" s="347" t="str">
        <f t="shared" si="191"/>
        <v/>
      </c>
      <c r="AO486" s="359"/>
      <c r="AP486" s="363" t="str">
        <f t="shared" si="187"/>
        <v/>
      </c>
      <c r="AQ486" s="300" t="str">
        <f t="shared" si="188"/>
        <v/>
      </c>
      <c r="AR486" s="309"/>
    </row>
    <row r="487" spans="1:44" ht="12.75">
      <c r="A487" s="236"/>
      <c r="B487" s="278"/>
      <c r="C487" s="293"/>
      <c r="D487" s="293"/>
      <c r="E487" s="294"/>
      <c r="F487" s="294"/>
      <c r="G487" s="294"/>
      <c r="H487" s="295" t="str">
        <f t="shared" si="170"/>
        <v/>
      </c>
      <c r="I487" s="296" t="str">
        <f t="shared" si="171"/>
        <v/>
      </c>
      <c r="J487" s="297" t="str">
        <f t="shared" si="189"/>
        <v/>
      </c>
      <c r="K487" s="349"/>
      <c r="L487" s="322"/>
      <c r="M487" s="353" t="str">
        <f t="shared" si="172"/>
        <v/>
      </c>
      <c r="N487" s="298" t="str">
        <f t="shared" si="173"/>
        <v/>
      </c>
      <c r="O487" s="293"/>
      <c r="P487" s="279"/>
      <c r="Q487" s="279"/>
      <c r="R487" s="279"/>
      <c r="S487" s="299"/>
      <c r="T487" s="376" t="str">
        <f t="shared" si="190"/>
        <v/>
      </c>
      <c r="U487" s="372"/>
      <c r="V487" s="308" t="str">
        <f t="shared" si="174"/>
        <v/>
      </c>
      <c r="W487" s="280" t="str">
        <f t="shared" si="175"/>
        <v/>
      </c>
      <c r="X487" s="347" t="str">
        <f t="shared" si="192"/>
        <v/>
      </c>
      <c r="Y487" s="292"/>
      <c r="Z487" s="363" t="str">
        <f t="shared" si="176"/>
        <v/>
      </c>
      <c r="AA487" s="347" t="str">
        <f t="shared" si="177"/>
        <v/>
      </c>
      <c r="AC487" s="363" t="str">
        <f t="shared" si="178"/>
        <v/>
      </c>
      <c r="AD487" s="280" t="str">
        <f t="shared" si="179"/>
        <v/>
      </c>
      <c r="AE487" s="280" t="str">
        <f t="shared" si="180"/>
        <v/>
      </c>
      <c r="AF487" s="280" t="str">
        <f t="shared" si="181"/>
        <v/>
      </c>
      <c r="AG487" s="347" t="str">
        <f t="shared" si="182"/>
        <v/>
      </c>
      <c r="AH487" s="359"/>
      <c r="AI487" s="367" t="str">
        <f t="shared" si="183"/>
        <v/>
      </c>
      <c r="AJ487" s="368" t="str">
        <f t="shared" si="184"/>
        <v/>
      </c>
      <c r="AK487" s="361"/>
      <c r="AL487" s="363" t="str">
        <f t="shared" si="185"/>
        <v/>
      </c>
      <c r="AM487" s="280" t="str">
        <f t="shared" si="186"/>
        <v/>
      </c>
      <c r="AN487" s="347" t="str">
        <f t="shared" si="191"/>
        <v/>
      </c>
      <c r="AO487" s="359"/>
      <c r="AP487" s="363" t="str">
        <f t="shared" si="187"/>
        <v/>
      </c>
      <c r="AQ487" s="300" t="str">
        <f t="shared" si="188"/>
        <v/>
      </c>
      <c r="AR487" s="309"/>
    </row>
    <row r="488" spans="1:44" ht="12.75">
      <c r="A488" s="236"/>
      <c r="B488" s="278"/>
      <c r="C488" s="293"/>
      <c r="D488" s="293"/>
      <c r="E488" s="294"/>
      <c r="F488" s="294"/>
      <c r="G488" s="294"/>
      <c r="H488" s="295" t="str">
        <f t="shared" si="170"/>
        <v/>
      </c>
      <c r="I488" s="296" t="str">
        <f t="shared" si="171"/>
        <v/>
      </c>
      <c r="J488" s="297" t="str">
        <f t="shared" si="189"/>
        <v/>
      </c>
      <c r="K488" s="349"/>
      <c r="L488" s="322"/>
      <c r="M488" s="353" t="str">
        <f t="shared" si="172"/>
        <v/>
      </c>
      <c r="N488" s="298" t="str">
        <f t="shared" si="173"/>
        <v/>
      </c>
      <c r="O488" s="293"/>
      <c r="P488" s="279"/>
      <c r="Q488" s="279"/>
      <c r="R488" s="279"/>
      <c r="S488" s="299"/>
      <c r="T488" s="376" t="str">
        <f t="shared" si="190"/>
        <v/>
      </c>
      <c r="U488" s="372"/>
      <c r="V488" s="308" t="str">
        <f t="shared" si="174"/>
        <v/>
      </c>
      <c r="W488" s="280" t="str">
        <f t="shared" si="175"/>
        <v/>
      </c>
      <c r="X488" s="347" t="str">
        <f t="shared" si="192"/>
        <v/>
      </c>
      <c r="Y488" s="292"/>
      <c r="Z488" s="363" t="str">
        <f t="shared" si="176"/>
        <v/>
      </c>
      <c r="AA488" s="347" t="str">
        <f t="shared" si="177"/>
        <v/>
      </c>
      <c r="AC488" s="363" t="str">
        <f t="shared" si="178"/>
        <v/>
      </c>
      <c r="AD488" s="280" t="str">
        <f t="shared" si="179"/>
        <v/>
      </c>
      <c r="AE488" s="280" t="str">
        <f t="shared" si="180"/>
        <v/>
      </c>
      <c r="AF488" s="280" t="str">
        <f t="shared" si="181"/>
        <v/>
      </c>
      <c r="AG488" s="347" t="str">
        <f t="shared" si="182"/>
        <v/>
      </c>
      <c r="AH488" s="359"/>
      <c r="AI488" s="367" t="str">
        <f t="shared" si="183"/>
        <v/>
      </c>
      <c r="AJ488" s="368" t="str">
        <f t="shared" si="184"/>
        <v/>
      </c>
      <c r="AK488" s="361"/>
      <c r="AL488" s="363" t="str">
        <f t="shared" si="185"/>
        <v/>
      </c>
      <c r="AM488" s="280" t="str">
        <f t="shared" si="186"/>
        <v/>
      </c>
      <c r="AN488" s="347" t="str">
        <f t="shared" si="191"/>
        <v/>
      </c>
      <c r="AO488" s="359"/>
      <c r="AP488" s="363" t="str">
        <f t="shared" si="187"/>
        <v/>
      </c>
      <c r="AQ488" s="300" t="str">
        <f t="shared" si="188"/>
        <v/>
      </c>
      <c r="AR488" s="309"/>
    </row>
    <row r="489" spans="1:44" ht="12.75">
      <c r="A489" s="236"/>
      <c r="B489" s="278"/>
      <c r="C489" s="293"/>
      <c r="D489" s="293"/>
      <c r="E489" s="294"/>
      <c r="F489" s="294"/>
      <c r="G489" s="294"/>
      <c r="H489" s="295" t="str">
        <f t="shared" si="170"/>
        <v/>
      </c>
      <c r="I489" s="296" t="str">
        <f t="shared" si="171"/>
        <v/>
      </c>
      <c r="J489" s="297" t="str">
        <f t="shared" si="189"/>
        <v/>
      </c>
      <c r="K489" s="349"/>
      <c r="L489" s="322"/>
      <c r="M489" s="353" t="str">
        <f t="shared" si="172"/>
        <v/>
      </c>
      <c r="N489" s="298" t="str">
        <f t="shared" si="173"/>
        <v/>
      </c>
      <c r="O489" s="293"/>
      <c r="P489" s="279"/>
      <c r="Q489" s="279"/>
      <c r="R489" s="279"/>
      <c r="S489" s="299"/>
      <c r="T489" s="376" t="str">
        <f t="shared" si="190"/>
        <v/>
      </c>
      <c r="U489" s="372"/>
      <c r="V489" s="308" t="str">
        <f t="shared" si="174"/>
        <v/>
      </c>
      <c r="W489" s="280" t="str">
        <f t="shared" si="175"/>
        <v/>
      </c>
      <c r="X489" s="347" t="str">
        <f t="shared" si="192"/>
        <v/>
      </c>
      <c r="Y489" s="292"/>
      <c r="Z489" s="363" t="str">
        <f t="shared" si="176"/>
        <v/>
      </c>
      <c r="AA489" s="347" t="str">
        <f t="shared" si="177"/>
        <v/>
      </c>
      <c r="AC489" s="363" t="str">
        <f t="shared" si="178"/>
        <v/>
      </c>
      <c r="AD489" s="280" t="str">
        <f t="shared" si="179"/>
        <v/>
      </c>
      <c r="AE489" s="280" t="str">
        <f t="shared" si="180"/>
        <v/>
      </c>
      <c r="AF489" s="280" t="str">
        <f t="shared" si="181"/>
        <v/>
      </c>
      <c r="AG489" s="347" t="str">
        <f t="shared" si="182"/>
        <v/>
      </c>
      <c r="AH489" s="359"/>
      <c r="AI489" s="367" t="str">
        <f t="shared" si="183"/>
        <v/>
      </c>
      <c r="AJ489" s="368" t="str">
        <f t="shared" si="184"/>
        <v/>
      </c>
      <c r="AK489" s="361"/>
      <c r="AL489" s="363" t="str">
        <f t="shared" si="185"/>
        <v/>
      </c>
      <c r="AM489" s="280" t="str">
        <f t="shared" si="186"/>
        <v/>
      </c>
      <c r="AN489" s="347" t="str">
        <f t="shared" si="191"/>
        <v/>
      </c>
      <c r="AO489" s="359"/>
      <c r="AP489" s="363" t="str">
        <f t="shared" si="187"/>
        <v/>
      </c>
      <c r="AQ489" s="300" t="str">
        <f t="shared" si="188"/>
        <v/>
      </c>
      <c r="AR489" s="309"/>
    </row>
    <row r="490" spans="1:44" ht="12.75">
      <c r="A490" s="236"/>
      <c r="B490" s="278"/>
      <c r="C490" s="293"/>
      <c r="D490" s="293"/>
      <c r="E490" s="294"/>
      <c r="F490" s="294"/>
      <c r="G490" s="294"/>
      <c r="H490" s="295" t="str">
        <f t="shared" si="170"/>
        <v/>
      </c>
      <c r="I490" s="296" t="str">
        <f t="shared" si="171"/>
        <v/>
      </c>
      <c r="J490" s="297" t="str">
        <f t="shared" si="189"/>
        <v/>
      </c>
      <c r="K490" s="349"/>
      <c r="L490" s="322"/>
      <c r="M490" s="353" t="str">
        <f t="shared" si="172"/>
        <v/>
      </c>
      <c r="N490" s="298" t="str">
        <f t="shared" si="173"/>
        <v/>
      </c>
      <c r="O490" s="293"/>
      <c r="P490" s="279"/>
      <c r="Q490" s="279"/>
      <c r="R490" s="279"/>
      <c r="S490" s="299"/>
      <c r="T490" s="376" t="str">
        <f t="shared" si="190"/>
        <v/>
      </c>
      <c r="U490" s="372"/>
      <c r="V490" s="308" t="str">
        <f t="shared" si="174"/>
        <v/>
      </c>
      <c r="W490" s="280" t="str">
        <f t="shared" si="175"/>
        <v/>
      </c>
      <c r="X490" s="347" t="str">
        <f t="shared" si="192"/>
        <v/>
      </c>
      <c r="Y490" s="292"/>
      <c r="Z490" s="363" t="str">
        <f t="shared" si="176"/>
        <v/>
      </c>
      <c r="AA490" s="347" t="str">
        <f t="shared" si="177"/>
        <v/>
      </c>
      <c r="AC490" s="363" t="str">
        <f t="shared" si="178"/>
        <v/>
      </c>
      <c r="AD490" s="280" t="str">
        <f t="shared" si="179"/>
        <v/>
      </c>
      <c r="AE490" s="280" t="str">
        <f t="shared" si="180"/>
        <v/>
      </c>
      <c r="AF490" s="280" t="str">
        <f t="shared" si="181"/>
        <v/>
      </c>
      <c r="AG490" s="347" t="str">
        <f t="shared" si="182"/>
        <v/>
      </c>
      <c r="AH490" s="359"/>
      <c r="AI490" s="367" t="str">
        <f t="shared" si="183"/>
        <v/>
      </c>
      <c r="AJ490" s="368" t="str">
        <f t="shared" si="184"/>
        <v/>
      </c>
      <c r="AK490" s="361"/>
      <c r="AL490" s="363" t="str">
        <f t="shared" si="185"/>
        <v/>
      </c>
      <c r="AM490" s="280" t="str">
        <f t="shared" si="186"/>
        <v/>
      </c>
      <c r="AN490" s="347" t="str">
        <f t="shared" si="191"/>
        <v/>
      </c>
      <c r="AO490" s="359"/>
      <c r="AP490" s="363" t="str">
        <f t="shared" si="187"/>
        <v/>
      </c>
      <c r="AQ490" s="300" t="str">
        <f t="shared" si="188"/>
        <v/>
      </c>
      <c r="AR490" s="309"/>
    </row>
    <row r="491" spans="1:44" ht="12.75">
      <c r="A491" s="236"/>
      <c r="B491" s="278"/>
      <c r="C491" s="293"/>
      <c r="D491" s="293"/>
      <c r="E491" s="294"/>
      <c r="F491" s="294"/>
      <c r="G491" s="294"/>
      <c r="H491" s="295" t="str">
        <f t="shared" si="170"/>
        <v/>
      </c>
      <c r="I491" s="296" t="str">
        <f t="shared" si="171"/>
        <v/>
      </c>
      <c r="J491" s="297" t="str">
        <f t="shared" si="189"/>
        <v/>
      </c>
      <c r="K491" s="349"/>
      <c r="L491" s="322"/>
      <c r="M491" s="353" t="str">
        <f t="shared" si="172"/>
        <v/>
      </c>
      <c r="N491" s="298" t="str">
        <f t="shared" si="173"/>
        <v/>
      </c>
      <c r="O491" s="293"/>
      <c r="P491" s="279"/>
      <c r="Q491" s="279"/>
      <c r="R491" s="279"/>
      <c r="S491" s="299"/>
      <c r="T491" s="376" t="str">
        <f t="shared" si="190"/>
        <v/>
      </c>
      <c r="U491" s="372"/>
      <c r="V491" s="308" t="str">
        <f t="shared" si="174"/>
        <v/>
      </c>
      <c r="W491" s="280" t="str">
        <f t="shared" si="175"/>
        <v/>
      </c>
      <c r="X491" s="347" t="str">
        <f t="shared" si="192"/>
        <v/>
      </c>
      <c r="Y491" s="292"/>
      <c r="Z491" s="363" t="str">
        <f t="shared" si="176"/>
        <v/>
      </c>
      <c r="AA491" s="347" t="str">
        <f t="shared" si="177"/>
        <v/>
      </c>
      <c r="AC491" s="363" t="str">
        <f t="shared" si="178"/>
        <v/>
      </c>
      <c r="AD491" s="280" t="str">
        <f t="shared" si="179"/>
        <v/>
      </c>
      <c r="AE491" s="280" t="str">
        <f t="shared" si="180"/>
        <v/>
      </c>
      <c r="AF491" s="280" t="str">
        <f t="shared" si="181"/>
        <v/>
      </c>
      <c r="AG491" s="347" t="str">
        <f t="shared" si="182"/>
        <v/>
      </c>
      <c r="AH491" s="359"/>
      <c r="AI491" s="367" t="str">
        <f t="shared" si="183"/>
        <v/>
      </c>
      <c r="AJ491" s="368" t="str">
        <f t="shared" si="184"/>
        <v/>
      </c>
      <c r="AK491" s="361"/>
      <c r="AL491" s="363" t="str">
        <f t="shared" si="185"/>
        <v/>
      </c>
      <c r="AM491" s="280" t="str">
        <f t="shared" si="186"/>
        <v/>
      </c>
      <c r="AN491" s="347" t="str">
        <f t="shared" si="191"/>
        <v/>
      </c>
      <c r="AO491" s="359"/>
      <c r="AP491" s="363" t="str">
        <f t="shared" si="187"/>
        <v/>
      </c>
      <c r="AQ491" s="300" t="str">
        <f t="shared" si="188"/>
        <v/>
      </c>
      <c r="AR491" s="309"/>
    </row>
    <row r="492" spans="1:44" ht="12.75">
      <c r="A492" s="236"/>
      <c r="B492" s="278"/>
      <c r="C492" s="293"/>
      <c r="D492" s="293"/>
      <c r="E492" s="294"/>
      <c r="F492" s="294"/>
      <c r="G492" s="294"/>
      <c r="H492" s="295" t="str">
        <f t="shared" si="170"/>
        <v/>
      </c>
      <c r="I492" s="296" t="str">
        <f t="shared" si="171"/>
        <v/>
      </c>
      <c r="J492" s="297" t="str">
        <f t="shared" si="189"/>
        <v/>
      </c>
      <c r="K492" s="349"/>
      <c r="L492" s="322"/>
      <c r="M492" s="353" t="str">
        <f t="shared" si="172"/>
        <v/>
      </c>
      <c r="N492" s="298" t="str">
        <f t="shared" si="173"/>
        <v/>
      </c>
      <c r="O492" s="293"/>
      <c r="P492" s="279"/>
      <c r="Q492" s="279"/>
      <c r="R492" s="279"/>
      <c r="S492" s="299"/>
      <c r="T492" s="376" t="str">
        <f t="shared" si="190"/>
        <v/>
      </c>
      <c r="U492" s="372"/>
      <c r="V492" s="308" t="str">
        <f t="shared" si="174"/>
        <v/>
      </c>
      <c r="W492" s="280" t="str">
        <f t="shared" si="175"/>
        <v/>
      </c>
      <c r="X492" s="347" t="str">
        <f t="shared" si="192"/>
        <v/>
      </c>
      <c r="Y492" s="292"/>
      <c r="Z492" s="363" t="str">
        <f t="shared" si="176"/>
        <v/>
      </c>
      <c r="AA492" s="347" t="str">
        <f t="shared" si="177"/>
        <v/>
      </c>
      <c r="AC492" s="363" t="str">
        <f t="shared" si="178"/>
        <v/>
      </c>
      <c r="AD492" s="280" t="str">
        <f t="shared" si="179"/>
        <v/>
      </c>
      <c r="AE492" s="280" t="str">
        <f t="shared" si="180"/>
        <v/>
      </c>
      <c r="AF492" s="280" t="str">
        <f t="shared" si="181"/>
        <v/>
      </c>
      <c r="AG492" s="347" t="str">
        <f t="shared" si="182"/>
        <v/>
      </c>
      <c r="AH492" s="359"/>
      <c r="AI492" s="367" t="str">
        <f t="shared" si="183"/>
        <v/>
      </c>
      <c r="AJ492" s="368" t="str">
        <f t="shared" si="184"/>
        <v/>
      </c>
      <c r="AK492" s="361"/>
      <c r="AL492" s="363" t="str">
        <f t="shared" si="185"/>
        <v/>
      </c>
      <c r="AM492" s="280" t="str">
        <f t="shared" si="186"/>
        <v/>
      </c>
      <c r="AN492" s="347" t="str">
        <f t="shared" si="191"/>
        <v/>
      </c>
      <c r="AO492" s="359"/>
      <c r="AP492" s="363" t="str">
        <f t="shared" si="187"/>
        <v/>
      </c>
      <c r="AQ492" s="300" t="str">
        <f t="shared" si="188"/>
        <v/>
      </c>
      <c r="AR492" s="309"/>
    </row>
    <row r="493" spans="1:44" ht="12.75">
      <c r="A493" s="236"/>
      <c r="B493" s="278"/>
      <c r="C493" s="293"/>
      <c r="D493" s="293"/>
      <c r="E493" s="294"/>
      <c r="F493" s="294"/>
      <c r="G493" s="294"/>
      <c r="H493" s="295" t="str">
        <f t="shared" si="170"/>
        <v/>
      </c>
      <c r="I493" s="296" t="str">
        <f t="shared" si="171"/>
        <v/>
      </c>
      <c r="J493" s="297" t="str">
        <f t="shared" si="189"/>
        <v/>
      </c>
      <c r="K493" s="349"/>
      <c r="L493" s="322"/>
      <c r="M493" s="353" t="str">
        <f t="shared" si="172"/>
        <v/>
      </c>
      <c r="N493" s="298" t="str">
        <f t="shared" si="173"/>
        <v/>
      </c>
      <c r="O493" s="293"/>
      <c r="P493" s="279"/>
      <c r="Q493" s="279"/>
      <c r="R493" s="279"/>
      <c r="S493" s="299"/>
      <c r="T493" s="376" t="str">
        <f t="shared" si="190"/>
        <v/>
      </c>
      <c r="U493" s="372"/>
      <c r="V493" s="308" t="str">
        <f t="shared" si="174"/>
        <v/>
      </c>
      <c r="W493" s="280" t="str">
        <f t="shared" si="175"/>
        <v/>
      </c>
      <c r="X493" s="347" t="str">
        <f t="shared" si="192"/>
        <v/>
      </c>
      <c r="Y493" s="292"/>
      <c r="Z493" s="363" t="str">
        <f t="shared" si="176"/>
        <v/>
      </c>
      <c r="AA493" s="347" t="str">
        <f t="shared" si="177"/>
        <v/>
      </c>
      <c r="AC493" s="363" t="str">
        <f t="shared" si="178"/>
        <v/>
      </c>
      <c r="AD493" s="280" t="str">
        <f t="shared" si="179"/>
        <v/>
      </c>
      <c r="AE493" s="280" t="str">
        <f t="shared" si="180"/>
        <v/>
      </c>
      <c r="AF493" s="280" t="str">
        <f t="shared" si="181"/>
        <v/>
      </c>
      <c r="AG493" s="347" t="str">
        <f t="shared" si="182"/>
        <v/>
      </c>
      <c r="AH493" s="359"/>
      <c r="AI493" s="367" t="str">
        <f t="shared" si="183"/>
        <v/>
      </c>
      <c r="AJ493" s="368" t="str">
        <f t="shared" si="184"/>
        <v/>
      </c>
      <c r="AK493" s="361"/>
      <c r="AL493" s="363" t="str">
        <f t="shared" si="185"/>
        <v/>
      </c>
      <c r="AM493" s="280" t="str">
        <f t="shared" si="186"/>
        <v/>
      </c>
      <c r="AN493" s="347" t="str">
        <f t="shared" si="191"/>
        <v/>
      </c>
      <c r="AO493" s="359"/>
      <c r="AP493" s="363" t="str">
        <f t="shared" si="187"/>
        <v/>
      </c>
      <c r="AQ493" s="300" t="str">
        <f t="shared" si="188"/>
        <v/>
      </c>
      <c r="AR493" s="309"/>
    </row>
    <row r="494" spans="1:44" ht="12.75">
      <c r="A494" s="236"/>
      <c r="B494" s="278"/>
      <c r="C494" s="293"/>
      <c r="D494" s="293"/>
      <c r="E494" s="294"/>
      <c r="F494" s="294"/>
      <c r="G494" s="294"/>
      <c r="H494" s="295" t="str">
        <f t="shared" si="170"/>
        <v/>
      </c>
      <c r="I494" s="296" t="str">
        <f t="shared" si="171"/>
        <v/>
      </c>
      <c r="J494" s="297" t="str">
        <f t="shared" si="189"/>
        <v/>
      </c>
      <c r="K494" s="349"/>
      <c r="L494" s="322"/>
      <c r="M494" s="353" t="str">
        <f t="shared" si="172"/>
        <v/>
      </c>
      <c r="N494" s="298" t="str">
        <f t="shared" si="173"/>
        <v/>
      </c>
      <c r="O494" s="293"/>
      <c r="P494" s="279"/>
      <c r="Q494" s="279"/>
      <c r="R494" s="279"/>
      <c r="S494" s="299"/>
      <c r="T494" s="376" t="str">
        <f t="shared" si="190"/>
        <v/>
      </c>
      <c r="U494" s="372"/>
      <c r="V494" s="308" t="str">
        <f t="shared" si="174"/>
        <v/>
      </c>
      <c r="W494" s="280" t="str">
        <f t="shared" si="175"/>
        <v/>
      </c>
      <c r="X494" s="347" t="str">
        <f t="shared" si="192"/>
        <v/>
      </c>
      <c r="Y494" s="292"/>
      <c r="Z494" s="363" t="str">
        <f t="shared" si="176"/>
        <v/>
      </c>
      <c r="AA494" s="347" t="str">
        <f t="shared" si="177"/>
        <v/>
      </c>
      <c r="AC494" s="363" t="str">
        <f t="shared" si="178"/>
        <v/>
      </c>
      <c r="AD494" s="280" t="str">
        <f t="shared" si="179"/>
        <v/>
      </c>
      <c r="AE494" s="280" t="str">
        <f t="shared" si="180"/>
        <v/>
      </c>
      <c r="AF494" s="280" t="str">
        <f t="shared" si="181"/>
        <v/>
      </c>
      <c r="AG494" s="347" t="str">
        <f t="shared" si="182"/>
        <v/>
      </c>
      <c r="AH494" s="359"/>
      <c r="AI494" s="367" t="str">
        <f t="shared" si="183"/>
        <v/>
      </c>
      <c r="AJ494" s="368" t="str">
        <f t="shared" si="184"/>
        <v/>
      </c>
      <c r="AK494" s="361"/>
      <c r="AL494" s="363" t="str">
        <f t="shared" si="185"/>
        <v/>
      </c>
      <c r="AM494" s="280" t="str">
        <f t="shared" si="186"/>
        <v/>
      </c>
      <c r="AN494" s="347" t="str">
        <f t="shared" si="191"/>
        <v/>
      </c>
      <c r="AO494" s="359"/>
      <c r="AP494" s="363" t="str">
        <f t="shared" si="187"/>
        <v/>
      </c>
      <c r="AQ494" s="300" t="str">
        <f t="shared" si="188"/>
        <v/>
      </c>
      <c r="AR494" s="309"/>
    </row>
    <row r="495" spans="1:44" ht="12.75">
      <c r="A495" s="236"/>
      <c r="B495" s="278"/>
      <c r="C495" s="293"/>
      <c r="D495" s="293"/>
      <c r="E495" s="294"/>
      <c r="F495" s="294"/>
      <c r="G495" s="294"/>
      <c r="H495" s="295" t="str">
        <f t="shared" si="170"/>
        <v/>
      </c>
      <c r="I495" s="296" t="str">
        <f t="shared" si="171"/>
        <v/>
      </c>
      <c r="J495" s="297" t="str">
        <f t="shared" si="189"/>
        <v/>
      </c>
      <c r="K495" s="349"/>
      <c r="L495" s="322"/>
      <c r="M495" s="353" t="str">
        <f t="shared" si="172"/>
        <v/>
      </c>
      <c r="N495" s="298" t="str">
        <f t="shared" si="173"/>
        <v/>
      </c>
      <c r="O495" s="293"/>
      <c r="P495" s="279"/>
      <c r="Q495" s="279"/>
      <c r="R495" s="279"/>
      <c r="S495" s="299"/>
      <c r="T495" s="376" t="str">
        <f t="shared" si="190"/>
        <v/>
      </c>
      <c r="U495" s="372"/>
      <c r="V495" s="308" t="str">
        <f t="shared" si="174"/>
        <v/>
      </c>
      <c r="W495" s="280" t="str">
        <f t="shared" si="175"/>
        <v/>
      </c>
      <c r="X495" s="347" t="str">
        <f t="shared" si="192"/>
        <v/>
      </c>
      <c r="Y495" s="292"/>
      <c r="Z495" s="363" t="str">
        <f t="shared" si="176"/>
        <v/>
      </c>
      <c r="AA495" s="347" t="str">
        <f t="shared" si="177"/>
        <v/>
      </c>
      <c r="AC495" s="363" t="str">
        <f t="shared" si="178"/>
        <v/>
      </c>
      <c r="AD495" s="280" t="str">
        <f t="shared" si="179"/>
        <v/>
      </c>
      <c r="AE495" s="280" t="str">
        <f t="shared" si="180"/>
        <v/>
      </c>
      <c r="AF495" s="280" t="str">
        <f t="shared" si="181"/>
        <v/>
      </c>
      <c r="AG495" s="347" t="str">
        <f t="shared" si="182"/>
        <v/>
      </c>
      <c r="AH495" s="359"/>
      <c r="AI495" s="367" t="str">
        <f t="shared" si="183"/>
        <v/>
      </c>
      <c r="AJ495" s="368" t="str">
        <f t="shared" si="184"/>
        <v/>
      </c>
      <c r="AK495" s="361"/>
      <c r="AL495" s="363" t="str">
        <f t="shared" si="185"/>
        <v/>
      </c>
      <c r="AM495" s="280" t="str">
        <f t="shared" si="186"/>
        <v/>
      </c>
      <c r="AN495" s="347" t="str">
        <f t="shared" si="191"/>
        <v/>
      </c>
      <c r="AO495" s="359"/>
      <c r="AP495" s="363" t="str">
        <f t="shared" si="187"/>
        <v/>
      </c>
      <c r="AQ495" s="300" t="str">
        <f t="shared" si="188"/>
        <v/>
      </c>
      <c r="AR495" s="309"/>
    </row>
    <row r="496" spans="1:44" ht="12.75">
      <c r="A496" s="236"/>
      <c r="B496" s="278"/>
      <c r="C496" s="293"/>
      <c r="D496" s="293"/>
      <c r="E496" s="294"/>
      <c r="F496" s="294"/>
      <c r="G496" s="294"/>
      <c r="H496" s="295" t="str">
        <f t="shared" si="170"/>
        <v/>
      </c>
      <c r="I496" s="296" t="str">
        <f t="shared" si="171"/>
        <v/>
      </c>
      <c r="J496" s="297" t="str">
        <f t="shared" si="189"/>
        <v/>
      </c>
      <c r="K496" s="349"/>
      <c r="L496" s="322"/>
      <c r="M496" s="353" t="str">
        <f t="shared" si="172"/>
        <v/>
      </c>
      <c r="N496" s="298" t="str">
        <f t="shared" si="173"/>
        <v/>
      </c>
      <c r="O496" s="293"/>
      <c r="P496" s="279"/>
      <c r="Q496" s="279"/>
      <c r="R496" s="279"/>
      <c r="S496" s="299"/>
      <c r="T496" s="376" t="str">
        <f t="shared" si="190"/>
        <v/>
      </c>
      <c r="U496" s="372"/>
      <c r="V496" s="308" t="str">
        <f t="shared" si="174"/>
        <v/>
      </c>
      <c r="W496" s="280" t="str">
        <f t="shared" si="175"/>
        <v/>
      </c>
      <c r="X496" s="347" t="str">
        <f t="shared" si="192"/>
        <v/>
      </c>
      <c r="Y496" s="292"/>
      <c r="Z496" s="363" t="str">
        <f t="shared" si="176"/>
        <v/>
      </c>
      <c r="AA496" s="347" t="str">
        <f t="shared" si="177"/>
        <v/>
      </c>
      <c r="AC496" s="363" t="str">
        <f t="shared" si="178"/>
        <v/>
      </c>
      <c r="AD496" s="280" t="str">
        <f t="shared" si="179"/>
        <v/>
      </c>
      <c r="AE496" s="280" t="str">
        <f t="shared" si="180"/>
        <v/>
      </c>
      <c r="AF496" s="280" t="str">
        <f t="shared" si="181"/>
        <v/>
      </c>
      <c r="AG496" s="347" t="str">
        <f t="shared" si="182"/>
        <v/>
      </c>
      <c r="AH496" s="359"/>
      <c r="AI496" s="367" t="str">
        <f t="shared" si="183"/>
        <v/>
      </c>
      <c r="AJ496" s="368" t="str">
        <f t="shared" si="184"/>
        <v/>
      </c>
      <c r="AK496" s="361"/>
      <c r="AL496" s="363" t="str">
        <f t="shared" si="185"/>
        <v/>
      </c>
      <c r="AM496" s="280" t="str">
        <f t="shared" si="186"/>
        <v/>
      </c>
      <c r="AN496" s="347" t="str">
        <f t="shared" si="191"/>
        <v/>
      </c>
      <c r="AO496" s="359"/>
      <c r="AP496" s="363" t="str">
        <f t="shared" si="187"/>
        <v/>
      </c>
      <c r="AQ496" s="300" t="str">
        <f t="shared" si="188"/>
        <v/>
      </c>
      <c r="AR496" s="309"/>
    </row>
    <row r="497" spans="1:44" ht="12.75">
      <c r="A497" s="236"/>
      <c r="B497" s="278"/>
      <c r="C497" s="293"/>
      <c r="D497" s="293"/>
      <c r="E497" s="294"/>
      <c r="F497" s="294"/>
      <c r="G497" s="294"/>
      <c r="H497" s="295" t="str">
        <f t="shared" si="170"/>
        <v/>
      </c>
      <c r="I497" s="296" t="str">
        <f t="shared" si="171"/>
        <v/>
      </c>
      <c r="J497" s="297" t="str">
        <f t="shared" si="189"/>
        <v/>
      </c>
      <c r="K497" s="349"/>
      <c r="L497" s="322"/>
      <c r="M497" s="353" t="str">
        <f t="shared" si="172"/>
        <v/>
      </c>
      <c r="N497" s="298" t="str">
        <f t="shared" si="173"/>
        <v/>
      </c>
      <c r="O497" s="293"/>
      <c r="P497" s="279"/>
      <c r="Q497" s="279"/>
      <c r="R497" s="279"/>
      <c r="S497" s="299"/>
      <c r="T497" s="376" t="str">
        <f t="shared" si="190"/>
        <v/>
      </c>
      <c r="U497" s="372"/>
      <c r="V497" s="308" t="str">
        <f t="shared" si="174"/>
        <v/>
      </c>
      <c r="W497" s="280" t="str">
        <f t="shared" si="175"/>
        <v/>
      </c>
      <c r="X497" s="347" t="str">
        <f t="shared" si="192"/>
        <v/>
      </c>
      <c r="Y497" s="292"/>
      <c r="Z497" s="363" t="str">
        <f t="shared" si="176"/>
        <v/>
      </c>
      <c r="AA497" s="347" t="str">
        <f t="shared" si="177"/>
        <v/>
      </c>
      <c r="AC497" s="363" t="str">
        <f t="shared" si="178"/>
        <v/>
      </c>
      <c r="AD497" s="280" t="str">
        <f t="shared" si="179"/>
        <v/>
      </c>
      <c r="AE497" s="280" t="str">
        <f t="shared" si="180"/>
        <v/>
      </c>
      <c r="AF497" s="280" t="str">
        <f t="shared" si="181"/>
        <v/>
      </c>
      <c r="AG497" s="347" t="str">
        <f t="shared" si="182"/>
        <v/>
      </c>
      <c r="AH497" s="359"/>
      <c r="AI497" s="367" t="str">
        <f t="shared" si="183"/>
        <v/>
      </c>
      <c r="AJ497" s="368" t="str">
        <f t="shared" si="184"/>
        <v/>
      </c>
      <c r="AK497" s="361"/>
      <c r="AL497" s="363" t="str">
        <f t="shared" si="185"/>
        <v/>
      </c>
      <c r="AM497" s="280" t="str">
        <f t="shared" si="186"/>
        <v/>
      </c>
      <c r="AN497" s="347" t="str">
        <f t="shared" si="191"/>
        <v/>
      </c>
      <c r="AO497" s="359"/>
      <c r="AP497" s="363" t="str">
        <f t="shared" si="187"/>
        <v/>
      </c>
      <c r="AQ497" s="300" t="str">
        <f t="shared" si="188"/>
        <v/>
      </c>
      <c r="AR497" s="309"/>
    </row>
    <row r="498" spans="1:44" ht="12.75">
      <c r="A498" s="236"/>
      <c r="B498" s="278"/>
      <c r="C498" s="293"/>
      <c r="D498" s="293"/>
      <c r="E498" s="294"/>
      <c r="F498" s="294"/>
      <c r="G498" s="294"/>
      <c r="H498" s="295" t="str">
        <f t="shared" si="170"/>
        <v/>
      </c>
      <c r="I498" s="296" t="str">
        <f t="shared" si="171"/>
        <v/>
      </c>
      <c r="J498" s="297" t="str">
        <f t="shared" si="189"/>
        <v/>
      </c>
      <c r="K498" s="349"/>
      <c r="L498" s="322"/>
      <c r="M498" s="353" t="str">
        <f t="shared" si="172"/>
        <v/>
      </c>
      <c r="N498" s="298" t="str">
        <f t="shared" si="173"/>
        <v/>
      </c>
      <c r="O498" s="293"/>
      <c r="P498" s="279"/>
      <c r="Q498" s="279"/>
      <c r="R498" s="279"/>
      <c r="S498" s="299"/>
      <c r="T498" s="376" t="str">
        <f t="shared" si="190"/>
        <v/>
      </c>
      <c r="U498" s="372"/>
      <c r="V498" s="308" t="str">
        <f t="shared" si="174"/>
        <v/>
      </c>
      <c r="W498" s="280" t="str">
        <f t="shared" si="175"/>
        <v/>
      </c>
      <c r="X498" s="347" t="str">
        <f t="shared" si="192"/>
        <v/>
      </c>
      <c r="Y498" s="292"/>
      <c r="Z498" s="363" t="str">
        <f t="shared" si="176"/>
        <v/>
      </c>
      <c r="AA498" s="347" t="str">
        <f t="shared" si="177"/>
        <v/>
      </c>
      <c r="AC498" s="363" t="str">
        <f t="shared" si="178"/>
        <v/>
      </c>
      <c r="AD498" s="280" t="str">
        <f t="shared" si="179"/>
        <v/>
      </c>
      <c r="AE498" s="280" t="str">
        <f t="shared" si="180"/>
        <v/>
      </c>
      <c r="AF498" s="280" t="str">
        <f t="shared" si="181"/>
        <v/>
      </c>
      <c r="AG498" s="347" t="str">
        <f t="shared" si="182"/>
        <v/>
      </c>
      <c r="AH498" s="359"/>
      <c r="AI498" s="367" t="str">
        <f t="shared" si="183"/>
        <v/>
      </c>
      <c r="AJ498" s="368" t="str">
        <f t="shared" si="184"/>
        <v/>
      </c>
      <c r="AK498" s="361"/>
      <c r="AL498" s="363" t="str">
        <f t="shared" si="185"/>
        <v/>
      </c>
      <c r="AM498" s="280" t="str">
        <f t="shared" si="186"/>
        <v/>
      </c>
      <c r="AN498" s="347" t="str">
        <f t="shared" si="191"/>
        <v/>
      </c>
      <c r="AO498" s="359"/>
      <c r="AP498" s="363" t="str">
        <f t="shared" si="187"/>
        <v/>
      </c>
      <c r="AQ498" s="300" t="str">
        <f t="shared" si="188"/>
        <v/>
      </c>
      <c r="AR498" s="309"/>
    </row>
    <row r="499" spans="1:44" ht="12.75">
      <c r="A499" s="236"/>
      <c r="B499" s="278"/>
      <c r="C499" s="293"/>
      <c r="D499" s="293"/>
      <c r="E499" s="294"/>
      <c r="F499" s="294"/>
      <c r="G499" s="294"/>
      <c r="H499" s="295" t="str">
        <f t="shared" si="170"/>
        <v/>
      </c>
      <c r="I499" s="296" t="str">
        <f t="shared" si="171"/>
        <v/>
      </c>
      <c r="J499" s="297" t="str">
        <f t="shared" si="189"/>
        <v/>
      </c>
      <c r="K499" s="349"/>
      <c r="L499" s="322"/>
      <c r="M499" s="353" t="str">
        <f t="shared" si="172"/>
        <v/>
      </c>
      <c r="N499" s="298" t="str">
        <f t="shared" si="173"/>
        <v/>
      </c>
      <c r="O499" s="293"/>
      <c r="P499" s="279"/>
      <c r="Q499" s="279"/>
      <c r="R499" s="279"/>
      <c r="S499" s="299"/>
      <c r="T499" s="376" t="str">
        <f t="shared" si="190"/>
        <v/>
      </c>
      <c r="U499" s="372"/>
      <c r="V499" s="308" t="str">
        <f t="shared" si="174"/>
        <v/>
      </c>
      <c r="W499" s="280" t="str">
        <f t="shared" si="175"/>
        <v/>
      </c>
      <c r="X499" s="347" t="str">
        <f t="shared" si="192"/>
        <v/>
      </c>
      <c r="Y499" s="292"/>
      <c r="Z499" s="363" t="str">
        <f t="shared" si="176"/>
        <v/>
      </c>
      <c r="AA499" s="347" t="str">
        <f t="shared" si="177"/>
        <v/>
      </c>
      <c r="AC499" s="363" t="str">
        <f t="shared" si="178"/>
        <v/>
      </c>
      <c r="AD499" s="280" t="str">
        <f t="shared" si="179"/>
        <v/>
      </c>
      <c r="AE499" s="280" t="str">
        <f t="shared" si="180"/>
        <v/>
      </c>
      <c r="AF499" s="280" t="str">
        <f t="shared" si="181"/>
        <v/>
      </c>
      <c r="AG499" s="347" t="str">
        <f t="shared" si="182"/>
        <v/>
      </c>
      <c r="AH499" s="359"/>
      <c r="AI499" s="367" t="str">
        <f t="shared" si="183"/>
        <v/>
      </c>
      <c r="AJ499" s="368" t="str">
        <f t="shared" si="184"/>
        <v/>
      </c>
      <c r="AK499" s="361"/>
      <c r="AL499" s="363" t="str">
        <f t="shared" si="185"/>
        <v/>
      </c>
      <c r="AM499" s="280" t="str">
        <f t="shared" si="186"/>
        <v/>
      </c>
      <c r="AN499" s="347" t="str">
        <f t="shared" si="191"/>
        <v/>
      </c>
      <c r="AO499" s="359"/>
      <c r="AP499" s="363" t="str">
        <f t="shared" si="187"/>
        <v/>
      </c>
      <c r="AQ499" s="300" t="str">
        <f t="shared" si="188"/>
        <v/>
      </c>
      <c r="AR499" s="309"/>
    </row>
    <row r="500" spans="1:44" ht="12.75">
      <c r="A500" s="236"/>
      <c r="B500" s="278"/>
      <c r="C500" s="293"/>
      <c r="D500" s="293"/>
      <c r="E500" s="294"/>
      <c r="F500" s="294"/>
      <c r="G500" s="294"/>
      <c r="H500" s="295" t="str">
        <f t="shared" si="170"/>
        <v/>
      </c>
      <c r="I500" s="296" t="str">
        <f t="shared" si="171"/>
        <v/>
      </c>
      <c r="J500" s="297" t="str">
        <f t="shared" si="189"/>
        <v/>
      </c>
      <c r="K500" s="349"/>
      <c r="L500" s="322"/>
      <c r="M500" s="353" t="str">
        <f t="shared" si="172"/>
        <v/>
      </c>
      <c r="N500" s="298" t="str">
        <f t="shared" si="173"/>
        <v/>
      </c>
      <c r="O500" s="293"/>
      <c r="P500" s="279"/>
      <c r="Q500" s="279"/>
      <c r="R500" s="279"/>
      <c r="S500" s="299"/>
      <c r="T500" s="376" t="str">
        <f t="shared" si="190"/>
        <v/>
      </c>
      <c r="U500" s="372"/>
      <c r="V500" s="308" t="str">
        <f t="shared" si="174"/>
        <v/>
      </c>
      <c r="W500" s="280" t="str">
        <f t="shared" si="175"/>
        <v/>
      </c>
      <c r="X500" s="347" t="str">
        <f t="shared" si="192"/>
        <v/>
      </c>
      <c r="Y500" s="292"/>
      <c r="Z500" s="363" t="str">
        <f t="shared" si="176"/>
        <v/>
      </c>
      <c r="AA500" s="347" t="str">
        <f t="shared" si="177"/>
        <v/>
      </c>
      <c r="AC500" s="363" t="str">
        <f t="shared" si="178"/>
        <v/>
      </c>
      <c r="AD500" s="280" t="str">
        <f t="shared" si="179"/>
        <v/>
      </c>
      <c r="AE500" s="280" t="str">
        <f t="shared" si="180"/>
        <v/>
      </c>
      <c r="AF500" s="280" t="str">
        <f t="shared" si="181"/>
        <v/>
      </c>
      <c r="AG500" s="347" t="str">
        <f t="shared" si="182"/>
        <v/>
      </c>
      <c r="AH500" s="359"/>
      <c r="AI500" s="367" t="str">
        <f t="shared" si="183"/>
        <v/>
      </c>
      <c r="AJ500" s="368" t="str">
        <f t="shared" si="184"/>
        <v/>
      </c>
      <c r="AK500" s="361"/>
      <c r="AL500" s="363" t="str">
        <f t="shared" si="185"/>
        <v/>
      </c>
      <c r="AM500" s="280" t="str">
        <f t="shared" si="186"/>
        <v/>
      </c>
      <c r="AN500" s="347" t="str">
        <f t="shared" si="191"/>
        <v/>
      </c>
      <c r="AO500" s="359"/>
      <c r="AP500" s="363" t="str">
        <f t="shared" si="187"/>
        <v/>
      </c>
      <c r="AQ500" s="300" t="str">
        <f t="shared" si="188"/>
        <v/>
      </c>
      <c r="AR500" s="309"/>
    </row>
    <row r="501" spans="1:44" ht="12.75">
      <c r="A501" s="236"/>
      <c r="B501" s="278"/>
      <c r="C501" s="293"/>
      <c r="D501" s="293"/>
      <c r="E501" s="294"/>
      <c r="F501" s="294"/>
      <c r="G501" s="294"/>
      <c r="H501" s="295" t="str">
        <f t="shared" si="170"/>
        <v/>
      </c>
      <c r="I501" s="296" t="str">
        <f t="shared" si="171"/>
        <v/>
      </c>
      <c r="J501" s="297" t="str">
        <f t="shared" si="189"/>
        <v/>
      </c>
      <c r="K501" s="349"/>
      <c r="L501" s="322"/>
      <c r="M501" s="353" t="str">
        <f t="shared" si="172"/>
        <v/>
      </c>
      <c r="N501" s="298" t="str">
        <f t="shared" si="173"/>
        <v/>
      </c>
      <c r="O501" s="293"/>
      <c r="P501" s="279"/>
      <c r="Q501" s="279"/>
      <c r="R501" s="279"/>
      <c r="S501" s="299"/>
      <c r="T501" s="376" t="str">
        <f t="shared" si="190"/>
        <v/>
      </c>
      <c r="U501" s="372"/>
      <c r="V501" s="308" t="str">
        <f t="shared" si="174"/>
        <v/>
      </c>
      <c r="W501" s="280" t="str">
        <f t="shared" si="175"/>
        <v/>
      </c>
      <c r="X501" s="347" t="str">
        <f t="shared" si="192"/>
        <v/>
      </c>
      <c r="Y501" s="292"/>
      <c r="Z501" s="363" t="str">
        <f t="shared" si="176"/>
        <v/>
      </c>
      <c r="AA501" s="347" t="str">
        <f t="shared" si="177"/>
        <v/>
      </c>
      <c r="AC501" s="363" t="str">
        <f t="shared" si="178"/>
        <v/>
      </c>
      <c r="AD501" s="280" t="str">
        <f t="shared" si="179"/>
        <v/>
      </c>
      <c r="AE501" s="280" t="str">
        <f t="shared" si="180"/>
        <v/>
      </c>
      <c r="AF501" s="280" t="str">
        <f t="shared" si="181"/>
        <v/>
      </c>
      <c r="AG501" s="347" t="str">
        <f t="shared" si="182"/>
        <v/>
      </c>
      <c r="AH501" s="359"/>
      <c r="AI501" s="367" t="str">
        <f t="shared" si="183"/>
        <v/>
      </c>
      <c r="AJ501" s="368" t="str">
        <f t="shared" si="184"/>
        <v/>
      </c>
      <c r="AK501" s="361"/>
      <c r="AL501" s="363" t="str">
        <f t="shared" si="185"/>
        <v/>
      </c>
      <c r="AM501" s="280" t="str">
        <f t="shared" si="186"/>
        <v/>
      </c>
      <c r="AN501" s="347" t="str">
        <f t="shared" si="191"/>
        <v/>
      </c>
      <c r="AO501" s="359"/>
      <c r="AP501" s="363" t="str">
        <f t="shared" si="187"/>
        <v/>
      </c>
      <c r="AQ501" s="300" t="str">
        <f t="shared" si="188"/>
        <v/>
      </c>
      <c r="AR501" s="309"/>
    </row>
    <row r="502" spans="1:44" ht="12.75">
      <c r="A502" s="236"/>
      <c r="B502" s="278"/>
      <c r="C502" s="293"/>
      <c r="D502" s="293"/>
      <c r="E502" s="294"/>
      <c r="F502" s="294"/>
      <c r="G502" s="294"/>
      <c r="H502" s="295" t="str">
        <f t="shared" si="170"/>
        <v/>
      </c>
      <c r="I502" s="296" t="str">
        <f t="shared" si="171"/>
        <v/>
      </c>
      <c r="J502" s="297" t="str">
        <f t="shared" si="189"/>
        <v/>
      </c>
      <c r="K502" s="349"/>
      <c r="L502" s="322"/>
      <c r="M502" s="353" t="str">
        <f t="shared" si="172"/>
        <v/>
      </c>
      <c r="N502" s="298" t="str">
        <f t="shared" si="173"/>
        <v/>
      </c>
      <c r="O502" s="293"/>
      <c r="P502" s="279"/>
      <c r="Q502" s="279"/>
      <c r="R502" s="279"/>
      <c r="S502" s="299"/>
      <c r="T502" s="376" t="str">
        <f t="shared" si="190"/>
        <v/>
      </c>
      <c r="U502" s="372"/>
      <c r="V502" s="308" t="str">
        <f t="shared" si="174"/>
        <v/>
      </c>
      <c r="W502" s="280" t="str">
        <f t="shared" si="175"/>
        <v/>
      </c>
      <c r="X502" s="347" t="str">
        <f t="shared" si="192"/>
        <v/>
      </c>
      <c r="Y502" s="292"/>
      <c r="Z502" s="363" t="str">
        <f t="shared" si="176"/>
        <v/>
      </c>
      <c r="AA502" s="347" t="str">
        <f t="shared" si="177"/>
        <v/>
      </c>
      <c r="AC502" s="363" t="str">
        <f t="shared" si="178"/>
        <v/>
      </c>
      <c r="AD502" s="280" t="str">
        <f t="shared" si="179"/>
        <v/>
      </c>
      <c r="AE502" s="280" t="str">
        <f t="shared" si="180"/>
        <v/>
      </c>
      <c r="AF502" s="280" t="str">
        <f t="shared" si="181"/>
        <v/>
      </c>
      <c r="AG502" s="347" t="str">
        <f t="shared" si="182"/>
        <v/>
      </c>
      <c r="AH502" s="359"/>
      <c r="AI502" s="367" t="str">
        <f t="shared" si="183"/>
        <v/>
      </c>
      <c r="AJ502" s="368" t="str">
        <f t="shared" si="184"/>
        <v/>
      </c>
      <c r="AK502" s="361"/>
      <c r="AL502" s="363" t="str">
        <f t="shared" si="185"/>
        <v/>
      </c>
      <c r="AM502" s="280" t="str">
        <f t="shared" si="186"/>
        <v/>
      </c>
      <c r="AN502" s="347" t="str">
        <f t="shared" si="191"/>
        <v/>
      </c>
      <c r="AO502" s="359"/>
      <c r="AP502" s="363" t="str">
        <f t="shared" si="187"/>
        <v/>
      </c>
      <c r="AQ502" s="300" t="str">
        <f t="shared" si="188"/>
        <v/>
      </c>
      <c r="AR502" s="309"/>
    </row>
    <row r="503" spans="1:44" ht="12.75">
      <c r="A503" s="236"/>
      <c r="B503" s="278"/>
      <c r="C503" s="293"/>
      <c r="D503" s="293"/>
      <c r="E503" s="294"/>
      <c r="F503" s="294"/>
      <c r="G503" s="294"/>
      <c r="H503" s="295" t="str">
        <f t="shared" si="170"/>
        <v/>
      </c>
      <c r="I503" s="296" t="str">
        <f t="shared" si="171"/>
        <v/>
      </c>
      <c r="J503" s="297" t="str">
        <f t="shared" si="189"/>
        <v/>
      </c>
      <c r="K503" s="349"/>
      <c r="L503" s="322"/>
      <c r="M503" s="353" t="str">
        <f t="shared" si="172"/>
        <v/>
      </c>
      <c r="N503" s="298" t="str">
        <f t="shared" si="173"/>
        <v/>
      </c>
      <c r="O503" s="293"/>
      <c r="P503" s="279"/>
      <c r="Q503" s="279"/>
      <c r="R503" s="279"/>
      <c r="S503" s="299"/>
      <c r="T503" s="376" t="str">
        <f t="shared" si="190"/>
        <v/>
      </c>
      <c r="U503" s="372"/>
      <c r="V503" s="308" t="str">
        <f t="shared" si="174"/>
        <v/>
      </c>
      <c r="W503" s="280" t="str">
        <f t="shared" si="175"/>
        <v/>
      </c>
      <c r="X503" s="347" t="str">
        <f t="shared" si="192"/>
        <v/>
      </c>
      <c r="Y503" s="292"/>
      <c r="Z503" s="363" t="str">
        <f t="shared" si="176"/>
        <v/>
      </c>
      <c r="AA503" s="347" t="str">
        <f t="shared" si="177"/>
        <v/>
      </c>
      <c r="AC503" s="363" t="str">
        <f t="shared" si="178"/>
        <v/>
      </c>
      <c r="AD503" s="280" t="str">
        <f t="shared" si="179"/>
        <v/>
      </c>
      <c r="AE503" s="280" t="str">
        <f t="shared" si="180"/>
        <v/>
      </c>
      <c r="AF503" s="280" t="str">
        <f t="shared" si="181"/>
        <v/>
      </c>
      <c r="AG503" s="347" t="str">
        <f t="shared" si="182"/>
        <v/>
      </c>
      <c r="AH503" s="359"/>
      <c r="AI503" s="367" t="str">
        <f t="shared" si="183"/>
        <v/>
      </c>
      <c r="AJ503" s="368" t="str">
        <f t="shared" si="184"/>
        <v/>
      </c>
      <c r="AK503" s="361"/>
      <c r="AL503" s="363" t="str">
        <f t="shared" si="185"/>
        <v/>
      </c>
      <c r="AM503" s="280" t="str">
        <f t="shared" si="186"/>
        <v/>
      </c>
      <c r="AN503" s="347" t="str">
        <f t="shared" si="191"/>
        <v/>
      </c>
      <c r="AO503" s="359"/>
      <c r="AP503" s="363" t="str">
        <f t="shared" si="187"/>
        <v/>
      </c>
      <c r="AQ503" s="300" t="str">
        <f t="shared" si="188"/>
        <v/>
      </c>
      <c r="AR503" s="309"/>
    </row>
    <row r="504" spans="1:44" ht="12.75">
      <c r="A504" s="236"/>
      <c r="B504" s="278"/>
      <c r="C504" s="293"/>
      <c r="D504" s="293"/>
      <c r="E504" s="294"/>
      <c r="F504" s="294"/>
      <c r="G504" s="294"/>
      <c r="H504" s="295" t="str">
        <f t="shared" si="170"/>
        <v/>
      </c>
      <c r="I504" s="296" t="str">
        <f t="shared" si="171"/>
        <v/>
      </c>
      <c r="J504" s="297" t="str">
        <f t="shared" si="189"/>
        <v/>
      </c>
      <c r="K504" s="349"/>
      <c r="L504" s="322"/>
      <c r="M504" s="353" t="str">
        <f t="shared" si="172"/>
        <v/>
      </c>
      <c r="N504" s="298" t="str">
        <f t="shared" si="173"/>
        <v/>
      </c>
      <c r="O504" s="293"/>
      <c r="P504" s="279"/>
      <c r="Q504" s="279"/>
      <c r="R504" s="279"/>
      <c r="S504" s="299"/>
      <c r="T504" s="376" t="str">
        <f t="shared" si="190"/>
        <v/>
      </c>
      <c r="U504" s="372"/>
      <c r="V504" s="308" t="str">
        <f t="shared" si="174"/>
        <v/>
      </c>
      <c r="W504" s="280" t="str">
        <f t="shared" si="175"/>
        <v/>
      </c>
      <c r="X504" s="347" t="str">
        <f t="shared" si="192"/>
        <v/>
      </c>
      <c r="Y504" s="292"/>
      <c r="Z504" s="363" t="str">
        <f t="shared" si="176"/>
        <v/>
      </c>
      <c r="AA504" s="347" t="str">
        <f t="shared" si="177"/>
        <v/>
      </c>
      <c r="AC504" s="363" t="str">
        <f t="shared" si="178"/>
        <v/>
      </c>
      <c r="AD504" s="280" t="str">
        <f t="shared" si="179"/>
        <v/>
      </c>
      <c r="AE504" s="280" t="str">
        <f t="shared" si="180"/>
        <v/>
      </c>
      <c r="AF504" s="280" t="str">
        <f t="shared" si="181"/>
        <v/>
      </c>
      <c r="AG504" s="347" t="str">
        <f t="shared" si="182"/>
        <v/>
      </c>
      <c r="AH504" s="359"/>
      <c r="AI504" s="367" t="str">
        <f t="shared" si="183"/>
        <v/>
      </c>
      <c r="AJ504" s="368" t="str">
        <f t="shared" si="184"/>
        <v/>
      </c>
      <c r="AK504" s="361"/>
      <c r="AL504" s="363" t="str">
        <f t="shared" si="185"/>
        <v/>
      </c>
      <c r="AM504" s="280" t="str">
        <f t="shared" si="186"/>
        <v/>
      </c>
      <c r="AN504" s="347" t="str">
        <f t="shared" si="191"/>
        <v/>
      </c>
      <c r="AO504" s="359"/>
      <c r="AP504" s="363" t="str">
        <f t="shared" si="187"/>
        <v/>
      </c>
      <c r="AQ504" s="300" t="str">
        <f t="shared" si="188"/>
        <v/>
      </c>
      <c r="AR504" s="309"/>
    </row>
    <row r="505" spans="1:44" ht="12.75">
      <c r="A505" s="236"/>
      <c r="B505" s="278"/>
      <c r="C505" s="293"/>
      <c r="D505" s="293"/>
      <c r="E505" s="294"/>
      <c r="F505" s="294"/>
      <c r="G505" s="294"/>
      <c r="H505" s="295" t="str">
        <f t="shared" si="170"/>
        <v/>
      </c>
      <c r="I505" s="296" t="str">
        <f t="shared" si="171"/>
        <v/>
      </c>
      <c r="J505" s="297" t="str">
        <f t="shared" si="189"/>
        <v/>
      </c>
      <c r="K505" s="349"/>
      <c r="L505" s="322"/>
      <c r="M505" s="353" t="str">
        <f t="shared" si="172"/>
        <v/>
      </c>
      <c r="N505" s="298" t="str">
        <f t="shared" si="173"/>
        <v/>
      </c>
      <c r="O505" s="293"/>
      <c r="P505" s="279"/>
      <c r="Q505" s="279"/>
      <c r="R505" s="279"/>
      <c r="S505" s="299"/>
      <c r="T505" s="376" t="str">
        <f t="shared" si="190"/>
        <v/>
      </c>
      <c r="U505" s="372"/>
      <c r="V505" s="308" t="str">
        <f t="shared" si="174"/>
        <v/>
      </c>
      <c r="W505" s="280" t="str">
        <f t="shared" si="175"/>
        <v/>
      </c>
      <c r="X505" s="347" t="str">
        <f t="shared" si="192"/>
        <v/>
      </c>
      <c r="Y505" s="292"/>
      <c r="Z505" s="363" t="str">
        <f t="shared" si="176"/>
        <v/>
      </c>
      <c r="AA505" s="347" t="str">
        <f t="shared" si="177"/>
        <v/>
      </c>
      <c r="AC505" s="363" t="str">
        <f t="shared" si="178"/>
        <v/>
      </c>
      <c r="AD505" s="280" t="str">
        <f t="shared" si="179"/>
        <v/>
      </c>
      <c r="AE505" s="280" t="str">
        <f t="shared" si="180"/>
        <v/>
      </c>
      <c r="AF505" s="280" t="str">
        <f t="shared" si="181"/>
        <v/>
      </c>
      <c r="AG505" s="347" t="str">
        <f t="shared" si="182"/>
        <v/>
      </c>
      <c r="AH505" s="359"/>
      <c r="AI505" s="367" t="str">
        <f t="shared" si="183"/>
        <v/>
      </c>
      <c r="AJ505" s="368" t="str">
        <f t="shared" si="184"/>
        <v/>
      </c>
      <c r="AK505" s="361"/>
      <c r="AL505" s="363" t="str">
        <f t="shared" si="185"/>
        <v/>
      </c>
      <c r="AM505" s="280" t="str">
        <f t="shared" si="186"/>
        <v/>
      </c>
      <c r="AN505" s="347" t="str">
        <f t="shared" si="191"/>
        <v/>
      </c>
      <c r="AO505" s="359"/>
      <c r="AP505" s="363" t="str">
        <f t="shared" si="187"/>
        <v/>
      </c>
      <c r="AQ505" s="300" t="str">
        <f t="shared" si="188"/>
        <v/>
      </c>
      <c r="AR505" s="309"/>
    </row>
    <row r="506" spans="1:44" ht="12.75">
      <c r="A506" s="236"/>
      <c r="B506" s="278"/>
      <c r="C506" s="293"/>
      <c r="D506" s="293"/>
      <c r="E506" s="294"/>
      <c r="F506" s="294"/>
      <c r="G506" s="294"/>
      <c r="H506" s="295" t="str">
        <f t="shared" si="170"/>
        <v/>
      </c>
      <c r="I506" s="296" t="str">
        <f t="shared" si="171"/>
        <v/>
      </c>
      <c r="J506" s="297" t="str">
        <f t="shared" si="189"/>
        <v/>
      </c>
      <c r="K506" s="349"/>
      <c r="L506" s="322"/>
      <c r="M506" s="353" t="str">
        <f t="shared" si="172"/>
        <v/>
      </c>
      <c r="N506" s="298" t="str">
        <f t="shared" si="173"/>
        <v/>
      </c>
      <c r="O506" s="293"/>
      <c r="P506" s="279"/>
      <c r="Q506" s="279"/>
      <c r="R506" s="279"/>
      <c r="S506" s="299"/>
      <c r="T506" s="376" t="str">
        <f t="shared" si="190"/>
        <v/>
      </c>
      <c r="U506" s="372"/>
      <c r="V506" s="308" t="str">
        <f t="shared" si="174"/>
        <v/>
      </c>
      <c r="W506" s="280" t="str">
        <f t="shared" si="175"/>
        <v/>
      </c>
      <c r="X506" s="347" t="str">
        <f t="shared" si="192"/>
        <v/>
      </c>
      <c r="Y506" s="292"/>
      <c r="Z506" s="363" t="str">
        <f t="shared" si="176"/>
        <v/>
      </c>
      <c r="AA506" s="347" t="str">
        <f t="shared" si="177"/>
        <v/>
      </c>
      <c r="AC506" s="363" t="str">
        <f t="shared" si="178"/>
        <v/>
      </c>
      <c r="AD506" s="280" t="str">
        <f t="shared" si="179"/>
        <v/>
      </c>
      <c r="AE506" s="280" t="str">
        <f t="shared" si="180"/>
        <v/>
      </c>
      <c r="AF506" s="280" t="str">
        <f t="shared" si="181"/>
        <v/>
      </c>
      <c r="AG506" s="347" t="str">
        <f t="shared" si="182"/>
        <v/>
      </c>
      <c r="AH506" s="359"/>
      <c r="AI506" s="367" t="str">
        <f t="shared" si="183"/>
        <v/>
      </c>
      <c r="AJ506" s="368" t="str">
        <f t="shared" si="184"/>
        <v/>
      </c>
      <c r="AK506" s="361"/>
      <c r="AL506" s="363" t="str">
        <f t="shared" si="185"/>
        <v/>
      </c>
      <c r="AM506" s="280" t="str">
        <f t="shared" si="186"/>
        <v/>
      </c>
      <c r="AN506" s="347" t="str">
        <f t="shared" si="191"/>
        <v/>
      </c>
      <c r="AO506" s="359"/>
      <c r="AP506" s="363" t="str">
        <f t="shared" si="187"/>
        <v/>
      </c>
      <c r="AQ506" s="300" t="str">
        <f t="shared" si="188"/>
        <v/>
      </c>
      <c r="AR506" s="309"/>
    </row>
    <row r="507" spans="1:44" ht="12.75">
      <c r="A507" s="236"/>
      <c r="B507" s="278"/>
      <c r="C507" s="293"/>
      <c r="D507" s="293"/>
      <c r="E507" s="294"/>
      <c r="F507" s="294"/>
      <c r="G507" s="294"/>
      <c r="H507" s="295" t="str">
        <f t="shared" si="170"/>
        <v/>
      </c>
      <c r="I507" s="296" t="str">
        <f t="shared" si="171"/>
        <v/>
      </c>
      <c r="J507" s="297" t="str">
        <f t="shared" si="189"/>
        <v/>
      </c>
      <c r="K507" s="349"/>
      <c r="L507" s="322"/>
      <c r="M507" s="353" t="str">
        <f t="shared" si="172"/>
        <v/>
      </c>
      <c r="N507" s="298" t="str">
        <f t="shared" si="173"/>
        <v/>
      </c>
      <c r="O507" s="293"/>
      <c r="P507" s="279"/>
      <c r="Q507" s="279"/>
      <c r="R507" s="279"/>
      <c r="S507" s="299"/>
      <c r="T507" s="376" t="str">
        <f t="shared" si="190"/>
        <v/>
      </c>
      <c r="U507" s="372"/>
      <c r="V507" s="308" t="str">
        <f t="shared" si="174"/>
        <v/>
      </c>
      <c r="W507" s="280" t="str">
        <f t="shared" si="175"/>
        <v/>
      </c>
      <c r="X507" s="347" t="str">
        <f t="shared" si="192"/>
        <v/>
      </c>
      <c r="Y507" s="292"/>
      <c r="Z507" s="363" t="str">
        <f t="shared" si="176"/>
        <v/>
      </c>
      <c r="AA507" s="347" t="str">
        <f t="shared" si="177"/>
        <v/>
      </c>
      <c r="AC507" s="363" t="str">
        <f t="shared" si="178"/>
        <v/>
      </c>
      <c r="AD507" s="280" t="str">
        <f t="shared" si="179"/>
        <v/>
      </c>
      <c r="AE507" s="280" t="str">
        <f t="shared" si="180"/>
        <v/>
      </c>
      <c r="AF507" s="280" t="str">
        <f t="shared" si="181"/>
        <v/>
      </c>
      <c r="AG507" s="347" t="str">
        <f t="shared" si="182"/>
        <v/>
      </c>
      <c r="AH507" s="359"/>
      <c r="AI507" s="367" t="str">
        <f t="shared" si="183"/>
        <v/>
      </c>
      <c r="AJ507" s="368" t="str">
        <f t="shared" si="184"/>
        <v/>
      </c>
      <c r="AK507" s="361"/>
      <c r="AL507" s="363" t="str">
        <f t="shared" si="185"/>
        <v/>
      </c>
      <c r="AM507" s="280" t="str">
        <f t="shared" si="186"/>
        <v/>
      </c>
      <c r="AN507" s="347" t="str">
        <f t="shared" si="191"/>
        <v/>
      </c>
      <c r="AO507" s="359"/>
      <c r="AP507" s="363" t="str">
        <f t="shared" si="187"/>
        <v/>
      </c>
      <c r="AQ507" s="300" t="str">
        <f t="shared" si="188"/>
        <v/>
      </c>
      <c r="AR507" s="309"/>
    </row>
    <row r="508" spans="1:44" ht="12.75">
      <c r="A508" s="236"/>
      <c r="B508" s="278"/>
      <c r="C508" s="293"/>
      <c r="D508" s="293"/>
      <c r="E508" s="294"/>
      <c r="F508" s="294"/>
      <c r="G508" s="294"/>
      <c r="H508" s="295" t="str">
        <f t="shared" si="170"/>
        <v/>
      </c>
      <c r="I508" s="296" t="str">
        <f t="shared" si="171"/>
        <v/>
      </c>
      <c r="J508" s="297" t="str">
        <f t="shared" si="189"/>
        <v/>
      </c>
      <c r="K508" s="349"/>
      <c r="L508" s="322"/>
      <c r="M508" s="353" t="str">
        <f t="shared" si="172"/>
        <v/>
      </c>
      <c r="N508" s="298" t="str">
        <f t="shared" si="173"/>
        <v/>
      </c>
      <c r="O508" s="293"/>
      <c r="P508" s="279"/>
      <c r="Q508" s="279"/>
      <c r="R508" s="279"/>
      <c r="S508" s="299"/>
      <c r="T508" s="376" t="str">
        <f t="shared" si="190"/>
        <v/>
      </c>
      <c r="U508" s="372"/>
      <c r="V508" s="308" t="str">
        <f t="shared" si="174"/>
        <v/>
      </c>
      <c r="W508" s="280" t="str">
        <f t="shared" si="175"/>
        <v/>
      </c>
      <c r="X508" s="347" t="str">
        <f t="shared" si="192"/>
        <v/>
      </c>
      <c r="Y508" s="292"/>
      <c r="Z508" s="363" t="str">
        <f t="shared" si="176"/>
        <v/>
      </c>
      <c r="AA508" s="347" t="str">
        <f t="shared" si="177"/>
        <v/>
      </c>
      <c r="AC508" s="363" t="str">
        <f t="shared" si="178"/>
        <v/>
      </c>
      <c r="AD508" s="280" t="str">
        <f t="shared" si="179"/>
        <v/>
      </c>
      <c r="AE508" s="280" t="str">
        <f t="shared" si="180"/>
        <v/>
      </c>
      <c r="AF508" s="280" t="str">
        <f t="shared" si="181"/>
        <v/>
      </c>
      <c r="AG508" s="347" t="str">
        <f t="shared" si="182"/>
        <v/>
      </c>
      <c r="AH508" s="359"/>
      <c r="AI508" s="367" t="str">
        <f t="shared" si="183"/>
        <v/>
      </c>
      <c r="AJ508" s="368" t="str">
        <f t="shared" si="184"/>
        <v/>
      </c>
      <c r="AK508" s="361"/>
      <c r="AL508" s="363" t="str">
        <f t="shared" si="185"/>
        <v/>
      </c>
      <c r="AM508" s="280" t="str">
        <f t="shared" si="186"/>
        <v/>
      </c>
      <c r="AN508" s="347" t="str">
        <f t="shared" si="191"/>
        <v/>
      </c>
      <c r="AO508" s="359"/>
      <c r="AP508" s="363" t="str">
        <f t="shared" si="187"/>
        <v/>
      </c>
      <c r="AQ508" s="300" t="str">
        <f t="shared" si="188"/>
        <v/>
      </c>
      <c r="AR508" s="309"/>
    </row>
    <row r="509" spans="1:44" ht="12.75">
      <c r="A509" s="236"/>
      <c r="B509" s="278"/>
      <c r="C509" s="293"/>
      <c r="D509" s="293"/>
      <c r="E509" s="294"/>
      <c r="F509" s="294"/>
      <c r="G509" s="294"/>
      <c r="H509" s="295" t="str">
        <f t="shared" si="170"/>
        <v/>
      </c>
      <c r="I509" s="296" t="str">
        <f t="shared" si="171"/>
        <v/>
      </c>
      <c r="J509" s="297" t="str">
        <f t="shared" si="189"/>
        <v/>
      </c>
      <c r="K509" s="349"/>
      <c r="L509" s="322"/>
      <c r="M509" s="353" t="str">
        <f t="shared" si="172"/>
        <v/>
      </c>
      <c r="N509" s="298" t="str">
        <f t="shared" si="173"/>
        <v/>
      </c>
      <c r="O509" s="293"/>
      <c r="P509" s="279"/>
      <c r="Q509" s="279"/>
      <c r="R509" s="279"/>
      <c r="S509" s="299"/>
      <c r="T509" s="376" t="str">
        <f t="shared" si="190"/>
        <v/>
      </c>
      <c r="U509" s="372"/>
      <c r="V509" s="308" t="str">
        <f t="shared" si="174"/>
        <v/>
      </c>
      <c r="W509" s="280" t="str">
        <f t="shared" si="175"/>
        <v/>
      </c>
      <c r="X509" s="347" t="str">
        <f t="shared" si="192"/>
        <v/>
      </c>
      <c r="Y509" s="292"/>
      <c r="Z509" s="363" t="str">
        <f t="shared" si="176"/>
        <v/>
      </c>
      <c r="AA509" s="347" t="str">
        <f t="shared" si="177"/>
        <v/>
      </c>
      <c r="AC509" s="363" t="str">
        <f t="shared" si="178"/>
        <v/>
      </c>
      <c r="AD509" s="280" t="str">
        <f t="shared" si="179"/>
        <v/>
      </c>
      <c r="AE509" s="280" t="str">
        <f t="shared" si="180"/>
        <v/>
      </c>
      <c r="AF509" s="280" t="str">
        <f t="shared" si="181"/>
        <v/>
      </c>
      <c r="AG509" s="347" t="str">
        <f t="shared" si="182"/>
        <v/>
      </c>
      <c r="AH509" s="359"/>
      <c r="AI509" s="367" t="str">
        <f t="shared" si="183"/>
        <v/>
      </c>
      <c r="AJ509" s="368" t="str">
        <f t="shared" si="184"/>
        <v/>
      </c>
      <c r="AK509" s="361"/>
      <c r="AL509" s="363" t="str">
        <f t="shared" si="185"/>
        <v/>
      </c>
      <c r="AM509" s="280" t="str">
        <f t="shared" si="186"/>
        <v/>
      </c>
      <c r="AN509" s="347" t="str">
        <f t="shared" si="191"/>
        <v/>
      </c>
      <c r="AO509" s="359"/>
      <c r="AP509" s="363" t="str">
        <f t="shared" si="187"/>
        <v/>
      </c>
      <c r="AQ509" s="300" t="str">
        <f t="shared" si="188"/>
        <v/>
      </c>
      <c r="AR509" s="309"/>
    </row>
    <row r="510" spans="1:44" ht="12.75">
      <c r="A510" s="236"/>
      <c r="B510" s="278"/>
      <c r="C510" s="293"/>
      <c r="D510" s="293"/>
      <c r="E510" s="294"/>
      <c r="F510" s="294"/>
      <c r="G510" s="294"/>
      <c r="H510" s="295" t="str">
        <f t="shared" si="170"/>
        <v/>
      </c>
      <c r="I510" s="296" t="str">
        <f t="shared" si="171"/>
        <v/>
      </c>
      <c r="J510" s="297" t="str">
        <f t="shared" si="189"/>
        <v/>
      </c>
      <c r="K510" s="349"/>
      <c r="L510" s="322"/>
      <c r="M510" s="353" t="str">
        <f t="shared" si="172"/>
        <v/>
      </c>
      <c r="N510" s="298" t="str">
        <f t="shared" si="173"/>
        <v/>
      </c>
      <c r="O510" s="293"/>
      <c r="P510" s="279"/>
      <c r="Q510" s="279"/>
      <c r="R510" s="279"/>
      <c r="S510" s="299"/>
      <c r="T510" s="376" t="str">
        <f t="shared" si="190"/>
        <v/>
      </c>
      <c r="U510" s="372"/>
      <c r="V510" s="308" t="str">
        <f t="shared" si="174"/>
        <v/>
      </c>
      <c r="W510" s="280" t="str">
        <f t="shared" si="175"/>
        <v/>
      </c>
      <c r="X510" s="347" t="str">
        <f t="shared" si="192"/>
        <v/>
      </c>
      <c r="Y510" s="292"/>
      <c r="Z510" s="363" t="str">
        <f t="shared" si="176"/>
        <v/>
      </c>
      <c r="AA510" s="347" t="str">
        <f t="shared" si="177"/>
        <v/>
      </c>
      <c r="AC510" s="363" t="str">
        <f t="shared" si="178"/>
        <v/>
      </c>
      <c r="AD510" s="280" t="str">
        <f t="shared" si="179"/>
        <v/>
      </c>
      <c r="AE510" s="280" t="str">
        <f t="shared" si="180"/>
        <v/>
      </c>
      <c r="AF510" s="280" t="str">
        <f t="shared" si="181"/>
        <v/>
      </c>
      <c r="AG510" s="347" t="str">
        <f t="shared" si="182"/>
        <v/>
      </c>
      <c r="AH510" s="359"/>
      <c r="AI510" s="367" t="str">
        <f t="shared" si="183"/>
        <v/>
      </c>
      <c r="AJ510" s="368" t="str">
        <f t="shared" si="184"/>
        <v/>
      </c>
      <c r="AK510" s="361"/>
      <c r="AL510" s="363" t="str">
        <f t="shared" si="185"/>
        <v/>
      </c>
      <c r="AM510" s="280" t="str">
        <f t="shared" si="186"/>
        <v/>
      </c>
      <c r="AN510" s="347" t="str">
        <f t="shared" si="191"/>
        <v/>
      </c>
      <c r="AO510" s="359"/>
      <c r="AP510" s="363" t="str">
        <f t="shared" si="187"/>
        <v/>
      </c>
      <c r="AQ510" s="300" t="str">
        <f t="shared" si="188"/>
        <v/>
      </c>
      <c r="AR510" s="309"/>
    </row>
    <row r="511" spans="1:44" ht="12.75">
      <c r="A511" s="236"/>
      <c r="B511" s="278"/>
      <c r="C511" s="293"/>
      <c r="D511" s="293"/>
      <c r="E511" s="294"/>
      <c r="F511" s="294"/>
      <c r="G511" s="294"/>
      <c r="H511" s="295" t="str">
        <f t="shared" si="170"/>
        <v/>
      </c>
      <c r="I511" s="296" t="str">
        <f t="shared" si="171"/>
        <v/>
      </c>
      <c r="J511" s="297" t="str">
        <f t="shared" si="189"/>
        <v/>
      </c>
      <c r="K511" s="349"/>
      <c r="L511" s="322"/>
      <c r="M511" s="353" t="str">
        <f t="shared" si="172"/>
        <v/>
      </c>
      <c r="N511" s="298" t="str">
        <f t="shared" si="173"/>
        <v/>
      </c>
      <c r="O511" s="293"/>
      <c r="P511" s="279"/>
      <c r="Q511" s="279"/>
      <c r="R511" s="279"/>
      <c r="S511" s="299"/>
      <c r="T511" s="376" t="str">
        <f t="shared" si="190"/>
        <v/>
      </c>
      <c r="U511" s="372"/>
      <c r="V511" s="308" t="str">
        <f t="shared" si="174"/>
        <v/>
      </c>
      <c r="W511" s="280" t="str">
        <f t="shared" si="175"/>
        <v/>
      </c>
      <c r="X511" s="347" t="str">
        <f t="shared" si="192"/>
        <v/>
      </c>
      <c r="Y511" s="292"/>
      <c r="Z511" s="363" t="str">
        <f t="shared" si="176"/>
        <v/>
      </c>
      <c r="AA511" s="347" t="str">
        <f t="shared" si="177"/>
        <v/>
      </c>
      <c r="AC511" s="363" t="str">
        <f t="shared" si="178"/>
        <v/>
      </c>
      <c r="AD511" s="280" t="str">
        <f t="shared" si="179"/>
        <v/>
      </c>
      <c r="AE511" s="280" t="str">
        <f t="shared" si="180"/>
        <v/>
      </c>
      <c r="AF511" s="280" t="str">
        <f t="shared" si="181"/>
        <v/>
      </c>
      <c r="AG511" s="347" t="str">
        <f t="shared" si="182"/>
        <v/>
      </c>
      <c r="AH511" s="359"/>
      <c r="AI511" s="367" t="str">
        <f t="shared" si="183"/>
        <v/>
      </c>
      <c r="AJ511" s="368" t="str">
        <f t="shared" si="184"/>
        <v/>
      </c>
      <c r="AK511" s="361"/>
      <c r="AL511" s="363" t="str">
        <f t="shared" si="185"/>
        <v/>
      </c>
      <c r="AM511" s="280" t="str">
        <f t="shared" si="186"/>
        <v/>
      </c>
      <c r="AN511" s="347" t="str">
        <f t="shared" si="191"/>
        <v/>
      </c>
      <c r="AO511" s="359"/>
      <c r="AP511" s="363" t="str">
        <f t="shared" si="187"/>
        <v/>
      </c>
      <c r="AQ511" s="300" t="str">
        <f t="shared" si="188"/>
        <v/>
      </c>
      <c r="AR511" s="309"/>
    </row>
    <row r="512" spans="1:44" ht="12.75">
      <c r="A512" s="236"/>
      <c r="B512" s="278"/>
      <c r="C512" s="293"/>
      <c r="D512" s="293"/>
      <c r="E512" s="294"/>
      <c r="F512" s="294"/>
      <c r="G512" s="294"/>
      <c r="H512" s="295" t="str">
        <f t="shared" si="170"/>
        <v/>
      </c>
      <c r="I512" s="296" t="str">
        <f t="shared" si="171"/>
        <v/>
      </c>
      <c r="J512" s="297" t="str">
        <f t="shared" si="189"/>
        <v/>
      </c>
      <c r="K512" s="349"/>
      <c r="L512" s="322"/>
      <c r="M512" s="353" t="str">
        <f t="shared" si="172"/>
        <v/>
      </c>
      <c r="N512" s="298" t="str">
        <f t="shared" si="173"/>
        <v/>
      </c>
      <c r="O512" s="293"/>
      <c r="P512" s="279"/>
      <c r="Q512" s="279"/>
      <c r="R512" s="279"/>
      <c r="S512" s="299"/>
      <c r="T512" s="376" t="str">
        <f t="shared" si="190"/>
        <v/>
      </c>
      <c r="U512" s="372"/>
      <c r="V512" s="308" t="str">
        <f t="shared" si="174"/>
        <v/>
      </c>
      <c r="W512" s="280" t="str">
        <f t="shared" si="175"/>
        <v/>
      </c>
      <c r="X512" s="347" t="str">
        <f t="shared" si="192"/>
        <v/>
      </c>
      <c r="Y512" s="292"/>
      <c r="Z512" s="363" t="str">
        <f t="shared" si="176"/>
        <v/>
      </c>
      <c r="AA512" s="347" t="str">
        <f t="shared" si="177"/>
        <v/>
      </c>
      <c r="AC512" s="363" t="str">
        <f t="shared" si="178"/>
        <v/>
      </c>
      <c r="AD512" s="280" t="str">
        <f t="shared" si="179"/>
        <v/>
      </c>
      <c r="AE512" s="280" t="str">
        <f t="shared" si="180"/>
        <v/>
      </c>
      <c r="AF512" s="280" t="str">
        <f t="shared" si="181"/>
        <v/>
      </c>
      <c r="AG512" s="347" t="str">
        <f t="shared" si="182"/>
        <v/>
      </c>
      <c r="AH512" s="359"/>
      <c r="AI512" s="367" t="str">
        <f t="shared" si="183"/>
        <v/>
      </c>
      <c r="AJ512" s="368" t="str">
        <f t="shared" si="184"/>
        <v/>
      </c>
      <c r="AK512" s="361"/>
      <c r="AL512" s="363" t="str">
        <f t="shared" si="185"/>
        <v/>
      </c>
      <c r="AM512" s="280" t="str">
        <f t="shared" si="186"/>
        <v/>
      </c>
      <c r="AN512" s="347" t="str">
        <f t="shared" si="191"/>
        <v/>
      </c>
      <c r="AO512" s="359"/>
      <c r="AP512" s="363" t="str">
        <f t="shared" si="187"/>
        <v/>
      </c>
      <c r="AQ512" s="300" t="str">
        <f t="shared" si="188"/>
        <v/>
      </c>
      <c r="AR512" s="309"/>
    </row>
    <row r="513" spans="1:44" ht="12.75">
      <c r="A513" s="236"/>
      <c r="B513" s="278"/>
      <c r="C513" s="293"/>
      <c r="D513" s="293"/>
      <c r="E513" s="294"/>
      <c r="F513" s="294"/>
      <c r="G513" s="294"/>
      <c r="H513" s="295" t="str">
        <f t="shared" si="170"/>
        <v/>
      </c>
      <c r="I513" s="296" t="str">
        <f t="shared" si="171"/>
        <v/>
      </c>
      <c r="J513" s="297" t="str">
        <f t="shared" si="189"/>
        <v/>
      </c>
      <c r="K513" s="349"/>
      <c r="L513" s="322"/>
      <c r="M513" s="353" t="str">
        <f t="shared" si="172"/>
        <v/>
      </c>
      <c r="N513" s="298" t="str">
        <f t="shared" si="173"/>
        <v/>
      </c>
      <c r="O513" s="293"/>
      <c r="P513" s="279"/>
      <c r="Q513" s="279"/>
      <c r="R513" s="279"/>
      <c r="S513" s="299"/>
      <c r="T513" s="376" t="str">
        <f t="shared" si="190"/>
        <v/>
      </c>
      <c r="U513" s="372"/>
      <c r="V513" s="308" t="str">
        <f t="shared" si="174"/>
        <v/>
      </c>
      <c r="W513" s="280" t="str">
        <f t="shared" si="175"/>
        <v/>
      </c>
      <c r="X513" s="347" t="str">
        <f t="shared" si="192"/>
        <v/>
      </c>
      <c r="Y513" s="292"/>
      <c r="Z513" s="363" t="str">
        <f t="shared" si="176"/>
        <v/>
      </c>
      <c r="AA513" s="347" t="str">
        <f t="shared" si="177"/>
        <v/>
      </c>
      <c r="AC513" s="363" t="str">
        <f t="shared" si="178"/>
        <v/>
      </c>
      <c r="AD513" s="280" t="str">
        <f t="shared" si="179"/>
        <v/>
      </c>
      <c r="AE513" s="280" t="str">
        <f t="shared" si="180"/>
        <v/>
      </c>
      <c r="AF513" s="280" t="str">
        <f t="shared" si="181"/>
        <v/>
      </c>
      <c r="AG513" s="347" t="str">
        <f t="shared" si="182"/>
        <v/>
      </c>
      <c r="AH513" s="359"/>
      <c r="AI513" s="367" t="str">
        <f t="shared" si="183"/>
        <v/>
      </c>
      <c r="AJ513" s="368" t="str">
        <f t="shared" si="184"/>
        <v/>
      </c>
      <c r="AK513" s="361"/>
      <c r="AL513" s="363" t="str">
        <f t="shared" si="185"/>
        <v/>
      </c>
      <c r="AM513" s="280" t="str">
        <f t="shared" si="186"/>
        <v/>
      </c>
      <c r="AN513" s="347" t="str">
        <f t="shared" si="191"/>
        <v/>
      </c>
      <c r="AO513" s="359"/>
      <c r="AP513" s="363" t="str">
        <f t="shared" si="187"/>
        <v/>
      </c>
      <c r="AQ513" s="300" t="str">
        <f t="shared" si="188"/>
        <v/>
      </c>
      <c r="AR513" s="309"/>
    </row>
    <row r="514" spans="1:44" ht="12.75">
      <c r="A514" s="236"/>
      <c r="B514" s="278"/>
      <c r="C514" s="293"/>
      <c r="D514" s="293"/>
      <c r="E514" s="294"/>
      <c r="F514" s="294"/>
      <c r="G514" s="294"/>
      <c r="H514" s="295" t="str">
        <f t="shared" si="170"/>
        <v/>
      </c>
      <c r="I514" s="296" t="str">
        <f t="shared" si="171"/>
        <v/>
      </c>
      <c r="J514" s="297" t="str">
        <f t="shared" si="189"/>
        <v/>
      </c>
      <c r="K514" s="349"/>
      <c r="L514" s="322"/>
      <c r="M514" s="353" t="str">
        <f t="shared" si="172"/>
        <v/>
      </c>
      <c r="N514" s="298" t="str">
        <f t="shared" si="173"/>
        <v/>
      </c>
      <c r="O514" s="293"/>
      <c r="P514" s="279"/>
      <c r="Q514" s="279"/>
      <c r="R514" s="279"/>
      <c r="S514" s="299"/>
      <c r="T514" s="376" t="str">
        <f t="shared" si="190"/>
        <v/>
      </c>
      <c r="U514" s="372"/>
      <c r="V514" s="308" t="str">
        <f t="shared" si="174"/>
        <v/>
      </c>
      <c r="W514" s="280" t="str">
        <f t="shared" si="175"/>
        <v/>
      </c>
      <c r="X514" s="347" t="str">
        <f t="shared" si="192"/>
        <v/>
      </c>
      <c r="Y514" s="292"/>
      <c r="Z514" s="363" t="str">
        <f t="shared" si="176"/>
        <v/>
      </c>
      <c r="AA514" s="347" t="str">
        <f t="shared" si="177"/>
        <v/>
      </c>
      <c r="AC514" s="363" t="str">
        <f t="shared" si="178"/>
        <v/>
      </c>
      <c r="AD514" s="280" t="str">
        <f t="shared" si="179"/>
        <v/>
      </c>
      <c r="AE514" s="280" t="str">
        <f t="shared" si="180"/>
        <v/>
      </c>
      <c r="AF514" s="280" t="str">
        <f t="shared" si="181"/>
        <v/>
      </c>
      <c r="AG514" s="347" t="str">
        <f t="shared" si="182"/>
        <v/>
      </c>
      <c r="AH514" s="359"/>
      <c r="AI514" s="367" t="str">
        <f t="shared" si="183"/>
        <v/>
      </c>
      <c r="AJ514" s="368" t="str">
        <f t="shared" si="184"/>
        <v/>
      </c>
      <c r="AK514" s="361"/>
      <c r="AL514" s="363" t="str">
        <f t="shared" si="185"/>
        <v/>
      </c>
      <c r="AM514" s="280" t="str">
        <f t="shared" si="186"/>
        <v/>
      </c>
      <c r="AN514" s="347" t="str">
        <f t="shared" si="191"/>
        <v/>
      </c>
      <c r="AO514" s="359"/>
      <c r="AP514" s="363" t="str">
        <f t="shared" si="187"/>
        <v/>
      </c>
      <c r="AQ514" s="300" t="str">
        <f t="shared" si="188"/>
        <v/>
      </c>
      <c r="AR514" s="309"/>
    </row>
    <row r="515" spans="1:44" ht="12.75">
      <c r="A515" s="236"/>
      <c r="B515" s="278"/>
      <c r="C515" s="293"/>
      <c r="D515" s="293"/>
      <c r="E515" s="294"/>
      <c r="F515" s="294"/>
      <c r="G515" s="294"/>
      <c r="H515" s="295" t="str">
        <f t="shared" si="170"/>
        <v/>
      </c>
      <c r="I515" s="296" t="str">
        <f t="shared" si="171"/>
        <v/>
      </c>
      <c r="J515" s="297" t="str">
        <f t="shared" si="189"/>
        <v/>
      </c>
      <c r="K515" s="349"/>
      <c r="L515" s="322"/>
      <c r="M515" s="353" t="str">
        <f t="shared" si="172"/>
        <v/>
      </c>
      <c r="N515" s="298" t="str">
        <f t="shared" si="173"/>
        <v/>
      </c>
      <c r="O515" s="293"/>
      <c r="P515" s="279"/>
      <c r="Q515" s="279"/>
      <c r="R515" s="279"/>
      <c r="S515" s="299"/>
      <c r="T515" s="376" t="str">
        <f t="shared" si="190"/>
        <v/>
      </c>
      <c r="U515" s="372"/>
      <c r="V515" s="308" t="str">
        <f t="shared" si="174"/>
        <v/>
      </c>
      <c r="W515" s="280" t="str">
        <f t="shared" si="175"/>
        <v/>
      </c>
      <c r="X515" s="347" t="str">
        <f t="shared" si="192"/>
        <v/>
      </c>
      <c r="Y515" s="292"/>
      <c r="Z515" s="363" t="str">
        <f t="shared" si="176"/>
        <v/>
      </c>
      <c r="AA515" s="347" t="str">
        <f t="shared" si="177"/>
        <v/>
      </c>
      <c r="AC515" s="363" t="str">
        <f t="shared" si="178"/>
        <v/>
      </c>
      <c r="AD515" s="280" t="str">
        <f t="shared" si="179"/>
        <v/>
      </c>
      <c r="AE515" s="280" t="str">
        <f t="shared" si="180"/>
        <v/>
      </c>
      <c r="AF515" s="280" t="str">
        <f t="shared" si="181"/>
        <v/>
      </c>
      <c r="AG515" s="347" t="str">
        <f t="shared" si="182"/>
        <v/>
      </c>
      <c r="AH515" s="359"/>
      <c r="AI515" s="367" t="str">
        <f t="shared" si="183"/>
        <v/>
      </c>
      <c r="AJ515" s="368" t="str">
        <f t="shared" si="184"/>
        <v/>
      </c>
      <c r="AK515" s="361"/>
      <c r="AL515" s="363" t="str">
        <f t="shared" si="185"/>
        <v/>
      </c>
      <c r="AM515" s="280" t="str">
        <f t="shared" si="186"/>
        <v/>
      </c>
      <c r="AN515" s="347" t="str">
        <f t="shared" si="191"/>
        <v/>
      </c>
      <c r="AO515" s="359"/>
      <c r="AP515" s="363" t="str">
        <f t="shared" si="187"/>
        <v/>
      </c>
      <c r="AQ515" s="300" t="str">
        <f t="shared" si="188"/>
        <v/>
      </c>
      <c r="AR515" s="309"/>
    </row>
    <row r="516" spans="1:44" ht="12.75">
      <c r="A516" s="236"/>
      <c r="B516" s="278"/>
      <c r="C516" s="293"/>
      <c r="D516" s="293"/>
      <c r="E516" s="294"/>
      <c r="F516" s="294"/>
      <c r="G516" s="294"/>
      <c r="H516" s="295" t="str">
        <f t="shared" si="170"/>
        <v/>
      </c>
      <c r="I516" s="296" t="str">
        <f t="shared" si="171"/>
        <v/>
      </c>
      <c r="J516" s="297" t="str">
        <f t="shared" si="189"/>
        <v/>
      </c>
      <c r="K516" s="349"/>
      <c r="L516" s="322"/>
      <c r="M516" s="353" t="str">
        <f t="shared" si="172"/>
        <v/>
      </c>
      <c r="N516" s="298" t="str">
        <f t="shared" si="173"/>
        <v/>
      </c>
      <c r="O516" s="293"/>
      <c r="P516" s="279"/>
      <c r="Q516" s="279"/>
      <c r="R516" s="279"/>
      <c r="S516" s="299"/>
      <c r="T516" s="376" t="str">
        <f t="shared" si="190"/>
        <v/>
      </c>
      <c r="U516" s="372"/>
      <c r="V516" s="308" t="str">
        <f t="shared" si="174"/>
        <v/>
      </c>
      <c r="W516" s="280" t="str">
        <f t="shared" si="175"/>
        <v/>
      </c>
      <c r="X516" s="347" t="str">
        <f t="shared" si="192"/>
        <v/>
      </c>
      <c r="Y516" s="292"/>
      <c r="Z516" s="363" t="str">
        <f t="shared" si="176"/>
        <v/>
      </c>
      <c r="AA516" s="347" t="str">
        <f t="shared" si="177"/>
        <v/>
      </c>
      <c r="AC516" s="363" t="str">
        <f t="shared" si="178"/>
        <v/>
      </c>
      <c r="AD516" s="280" t="str">
        <f t="shared" si="179"/>
        <v/>
      </c>
      <c r="AE516" s="280" t="str">
        <f t="shared" si="180"/>
        <v/>
      </c>
      <c r="AF516" s="280" t="str">
        <f t="shared" si="181"/>
        <v/>
      </c>
      <c r="AG516" s="347" t="str">
        <f t="shared" si="182"/>
        <v/>
      </c>
      <c r="AH516" s="359"/>
      <c r="AI516" s="367" t="str">
        <f t="shared" si="183"/>
        <v/>
      </c>
      <c r="AJ516" s="368" t="str">
        <f t="shared" si="184"/>
        <v/>
      </c>
      <c r="AK516" s="361"/>
      <c r="AL516" s="363" t="str">
        <f t="shared" si="185"/>
        <v/>
      </c>
      <c r="AM516" s="280" t="str">
        <f t="shared" si="186"/>
        <v/>
      </c>
      <c r="AN516" s="347" t="str">
        <f t="shared" si="191"/>
        <v/>
      </c>
      <c r="AO516" s="359"/>
      <c r="AP516" s="363" t="str">
        <f t="shared" si="187"/>
        <v/>
      </c>
      <c r="AQ516" s="300" t="str">
        <f t="shared" si="188"/>
        <v/>
      </c>
      <c r="AR516" s="309"/>
    </row>
    <row r="517" spans="1:44" ht="12.75">
      <c r="A517" s="236"/>
      <c r="B517" s="278"/>
      <c r="C517" s="293"/>
      <c r="D517" s="293"/>
      <c r="E517" s="294"/>
      <c r="F517" s="294"/>
      <c r="G517" s="294"/>
      <c r="H517" s="295" t="str">
        <f t="shared" si="170"/>
        <v/>
      </c>
      <c r="I517" s="296" t="str">
        <f t="shared" si="171"/>
        <v/>
      </c>
      <c r="J517" s="297" t="str">
        <f t="shared" si="189"/>
        <v/>
      </c>
      <c r="K517" s="349"/>
      <c r="L517" s="322"/>
      <c r="M517" s="353" t="str">
        <f t="shared" si="172"/>
        <v/>
      </c>
      <c r="N517" s="298" t="str">
        <f t="shared" si="173"/>
        <v/>
      </c>
      <c r="O517" s="293"/>
      <c r="P517" s="279"/>
      <c r="Q517" s="279"/>
      <c r="R517" s="279"/>
      <c r="S517" s="299"/>
      <c r="T517" s="376" t="str">
        <f t="shared" si="190"/>
        <v/>
      </c>
      <c r="U517" s="372"/>
      <c r="V517" s="308" t="str">
        <f t="shared" si="174"/>
        <v/>
      </c>
      <c r="W517" s="280" t="str">
        <f t="shared" si="175"/>
        <v/>
      </c>
      <c r="X517" s="347" t="str">
        <f t="shared" si="192"/>
        <v/>
      </c>
      <c r="Y517" s="292"/>
      <c r="Z517" s="363" t="str">
        <f t="shared" si="176"/>
        <v/>
      </c>
      <c r="AA517" s="347" t="str">
        <f t="shared" si="177"/>
        <v/>
      </c>
      <c r="AC517" s="363" t="str">
        <f t="shared" si="178"/>
        <v/>
      </c>
      <c r="AD517" s="280" t="str">
        <f t="shared" si="179"/>
        <v/>
      </c>
      <c r="AE517" s="280" t="str">
        <f t="shared" si="180"/>
        <v/>
      </c>
      <c r="AF517" s="280" t="str">
        <f t="shared" si="181"/>
        <v/>
      </c>
      <c r="AG517" s="347" t="str">
        <f t="shared" si="182"/>
        <v/>
      </c>
      <c r="AH517" s="359"/>
      <c r="AI517" s="367" t="str">
        <f t="shared" si="183"/>
        <v/>
      </c>
      <c r="AJ517" s="368" t="str">
        <f t="shared" si="184"/>
        <v/>
      </c>
      <c r="AK517" s="361"/>
      <c r="AL517" s="363" t="str">
        <f t="shared" si="185"/>
        <v/>
      </c>
      <c r="AM517" s="280" t="str">
        <f t="shared" si="186"/>
        <v/>
      </c>
      <c r="AN517" s="347" t="str">
        <f t="shared" si="191"/>
        <v/>
      </c>
      <c r="AO517" s="359"/>
      <c r="AP517" s="363" t="str">
        <f t="shared" si="187"/>
        <v/>
      </c>
      <c r="AQ517" s="300" t="str">
        <f t="shared" si="188"/>
        <v/>
      </c>
      <c r="AR517" s="309"/>
    </row>
    <row r="518" spans="1:44" ht="12.75">
      <c r="A518" s="236"/>
      <c r="B518" s="278"/>
      <c r="C518" s="293"/>
      <c r="D518" s="293"/>
      <c r="E518" s="294"/>
      <c r="F518" s="294"/>
      <c r="G518" s="294"/>
      <c r="H518" s="295" t="str">
        <f t="shared" si="170"/>
        <v/>
      </c>
      <c r="I518" s="296" t="str">
        <f t="shared" si="171"/>
        <v/>
      </c>
      <c r="J518" s="297" t="str">
        <f t="shared" si="189"/>
        <v/>
      </c>
      <c r="K518" s="349"/>
      <c r="L518" s="322"/>
      <c r="M518" s="353" t="str">
        <f t="shared" si="172"/>
        <v/>
      </c>
      <c r="N518" s="298" t="str">
        <f t="shared" si="173"/>
        <v/>
      </c>
      <c r="O518" s="293"/>
      <c r="P518" s="279"/>
      <c r="Q518" s="279"/>
      <c r="R518" s="279"/>
      <c r="S518" s="299"/>
      <c r="T518" s="376" t="str">
        <f t="shared" si="190"/>
        <v/>
      </c>
      <c r="U518" s="372"/>
      <c r="V518" s="308" t="str">
        <f t="shared" si="174"/>
        <v/>
      </c>
      <c r="W518" s="280" t="str">
        <f t="shared" si="175"/>
        <v/>
      </c>
      <c r="X518" s="347" t="str">
        <f t="shared" si="192"/>
        <v/>
      </c>
      <c r="Y518" s="292"/>
      <c r="Z518" s="363" t="str">
        <f t="shared" si="176"/>
        <v/>
      </c>
      <c r="AA518" s="347" t="str">
        <f t="shared" si="177"/>
        <v/>
      </c>
      <c r="AC518" s="363" t="str">
        <f t="shared" si="178"/>
        <v/>
      </c>
      <c r="AD518" s="280" t="str">
        <f t="shared" si="179"/>
        <v/>
      </c>
      <c r="AE518" s="280" t="str">
        <f t="shared" si="180"/>
        <v/>
      </c>
      <c r="AF518" s="280" t="str">
        <f t="shared" si="181"/>
        <v/>
      </c>
      <c r="AG518" s="347" t="str">
        <f t="shared" si="182"/>
        <v/>
      </c>
      <c r="AH518" s="359"/>
      <c r="AI518" s="367" t="str">
        <f t="shared" si="183"/>
        <v/>
      </c>
      <c r="AJ518" s="368" t="str">
        <f t="shared" si="184"/>
        <v/>
      </c>
      <c r="AK518" s="361"/>
      <c r="AL518" s="363" t="str">
        <f t="shared" si="185"/>
        <v/>
      </c>
      <c r="AM518" s="280" t="str">
        <f t="shared" si="186"/>
        <v/>
      </c>
      <c r="AN518" s="347" t="str">
        <f t="shared" si="191"/>
        <v/>
      </c>
      <c r="AO518" s="359"/>
      <c r="AP518" s="363" t="str">
        <f t="shared" si="187"/>
        <v/>
      </c>
      <c r="AQ518" s="300" t="str">
        <f t="shared" si="188"/>
        <v/>
      </c>
      <c r="AR518" s="309"/>
    </row>
    <row r="519" spans="1:44" ht="12.75">
      <c r="A519" s="236"/>
      <c r="B519" s="278"/>
      <c r="C519" s="293"/>
      <c r="D519" s="293"/>
      <c r="E519" s="294"/>
      <c r="F519" s="294"/>
      <c r="G519" s="294"/>
      <c r="H519" s="295" t="str">
        <f t="shared" si="170"/>
        <v/>
      </c>
      <c r="I519" s="296" t="str">
        <f t="shared" si="171"/>
        <v/>
      </c>
      <c r="J519" s="297" t="str">
        <f t="shared" si="189"/>
        <v/>
      </c>
      <c r="K519" s="349"/>
      <c r="L519" s="322"/>
      <c r="M519" s="353" t="str">
        <f t="shared" si="172"/>
        <v/>
      </c>
      <c r="N519" s="298" t="str">
        <f t="shared" si="173"/>
        <v/>
      </c>
      <c r="O519" s="293"/>
      <c r="P519" s="279"/>
      <c r="Q519" s="279"/>
      <c r="R519" s="279"/>
      <c r="S519" s="299"/>
      <c r="T519" s="376" t="str">
        <f t="shared" si="190"/>
        <v/>
      </c>
      <c r="U519" s="372"/>
      <c r="V519" s="308" t="str">
        <f t="shared" si="174"/>
        <v/>
      </c>
      <c r="W519" s="280" t="str">
        <f t="shared" si="175"/>
        <v/>
      </c>
      <c r="X519" s="347" t="str">
        <f t="shared" si="192"/>
        <v/>
      </c>
      <c r="Y519" s="292"/>
      <c r="Z519" s="363" t="str">
        <f t="shared" si="176"/>
        <v/>
      </c>
      <c r="AA519" s="347" t="str">
        <f t="shared" si="177"/>
        <v/>
      </c>
      <c r="AC519" s="363" t="str">
        <f t="shared" si="178"/>
        <v/>
      </c>
      <c r="AD519" s="280" t="str">
        <f t="shared" si="179"/>
        <v/>
      </c>
      <c r="AE519" s="280" t="str">
        <f t="shared" si="180"/>
        <v/>
      </c>
      <c r="AF519" s="280" t="str">
        <f t="shared" si="181"/>
        <v/>
      </c>
      <c r="AG519" s="347" t="str">
        <f t="shared" si="182"/>
        <v/>
      </c>
      <c r="AH519" s="359"/>
      <c r="AI519" s="367" t="str">
        <f t="shared" si="183"/>
        <v/>
      </c>
      <c r="AJ519" s="368" t="str">
        <f t="shared" si="184"/>
        <v/>
      </c>
      <c r="AK519" s="361"/>
      <c r="AL519" s="363" t="str">
        <f t="shared" si="185"/>
        <v/>
      </c>
      <c r="AM519" s="280" t="str">
        <f t="shared" si="186"/>
        <v/>
      </c>
      <c r="AN519" s="347" t="str">
        <f t="shared" si="191"/>
        <v/>
      </c>
      <c r="AO519" s="359"/>
      <c r="AP519" s="363" t="str">
        <f t="shared" si="187"/>
        <v/>
      </c>
      <c r="AQ519" s="300" t="str">
        <f t="shared" si="188"/>
        <v/>
      </c>
      <c r="AR519" s="309"/>
    </row>
    <row r="520" spans="1:44" ht="12.75">
      <c r="A520" s="236"/>
      <c r="B520" s="278"/>
      <c r="C520" s="293"/>
      <c r="D520" s="293"/>
      <c r="E520" s="294"/>
      <c r="F520" s="294"/>
      <c r="G520" s="294"/>
      <c r="H520" s="295" t="str">
        <f t="shared" si="170"/>
        <v/>
      </c>
      <c r="I520" s="296" t="str">
        <f t="shared" si="171"/>
        <v/>
      </c>
      <c r="J520" s="297" t="str">
        <f t="shared" si="189"/>
        <v/>
      </c>
      <c r="K520" s="349"/>
      <c r="L520" s="322"/>
      <c r="M520" s="353" t="str">
        <f t="shared" si="172"/>
        <v/>
      </c>
      <c r="N520" s="298" t="str">
        <f t="shared" si="173"/>
        <v/>
      </c>
      <c r="O520" s="293"/>
      <c r="P520" s="279"/>
      <c r="Q520" s="279"/>
      <c r="R520" s="279"/>
      <c r="S520" s="299"/>
      <c r="T520" s="376" t="str">
        <f t="shared" si="190"/>
        <v/>
      </c>
      <c r="U520" s="372"/>
      <c r="V520" s="308" t="str">
        <f t="shared" si="174"/>
        <v/>
      </c>
      <c r="W520" s="280" t="str">
        <f t="shared" si="175"/>
        <v/>
      </c>
      <c r="X520" s="347" t="str">
        <f t="shared" si="192"/>
        <v/>
      </c>
      <c r="Y520" s="292"/>
      <c r="Z520" s="363" t="str">
        <f t="shared" si="176"/>
        <v/>
      </c>
      <c r="AA520" s="347" t="str">
        <f t="shared" si="177"/>
        <v/>
      </c>
      <c r="AC520" s="363" t="str">
        <f t="shared" si="178"/>
        <v/>
      </c>
      <c r="AD520" s="280" t="str">
        <f t="shared" si="179"/>
        <v/>
      </c>
      <c r="AE520" s="280" t="str">
        <f t="shared" si="180"/>
        <v/>
      </c>
      <c r="AF520" s="280" t="str">
        <f t="shared" si="181"/>
        <v/>
      </c>
      <c r="AG520" s="347" t="str">
        <f t="shared" si="182"/>
        <v/>
      </c>
      <c r="AH520" s="359"/>
      <c r="AI520" s="367" t="str">
        <f t="shared" si="183"/>
        <v/>
      </c>
      <c r="AJ520" s="368" t="str">
        <f t="shared" si="184"/>
        <v/>
      </c>
      <c r="AK520" s="361"/>
      <c r="AL520" s="363" t="str">
        <f t="shared" si="185"/>
        <v/>
      </c>
      <c r="AM520" s="280" t="str">
        <f t="shared" si="186"/>
        <v/>
      </c>
      <c r="AN520" s="347" t="str">
        <f t="shared" si="191"/>
        <v/>
      </c>
      <c r="AO520" s="359"/>
      <c r="AP520" s="363" t="str">
        <f t="shared" si="187"/>
        <v/>
      </c>
      <c r="AQ520" s="300" t="str">
        <f t="shared" si="188"/>
        <v/>
      </c>
      <c r="AR520" s="309"/>
    </row>
    <row r="521" spans="1:44" ht="12.75">
      <c r="A521" s="236"/>
      <c r="B521" s="278"/>
      <c r="C521" s="293"/>
      <c r="D521" s="293"/>
      <c r="E521" s="294"/>
      <c r="F521" s="294"/>
      <c r="G521" s="294"/>
      <c r="H521" s="295" t="str">
        <f t="shared" si="170"/>
        <v/>
      </c>
      <c r="I521" s="296" t="str">
        <f t="shared" si="171"/>
        <v/>
      </c>
      <c r="J521" s="297" t="str">
        <f t="shared" si="189"/>
        <v/>
      </c>
      <c r="K521" s="349"/>
      <c r="L521" s="322"/>
      <c r="M521" s="353" t="str">
        <f t="shared" si="172"/>
        <v/>
      </c>
      <c r="N521" s="298" t="str">
        <f t="shared" si="173"/>
        <v/>
      </c>
      <c r="O521" s="293"/>
      <c r="P521" s="279"/>
      <c r="Q521" s="279"/>
      <c r="R521" s="279"/>
      <c r="S521" s="299"/>
      <c r="T521" s="376" t="str">
        <f t="shared" si="190"/>
        <v/>
      </c>
      <c r="U521" s="372"/>
      <c r="V521" s="308" t="str">
        <f t="shared" si="174"/>
        <v/>
      </c>
      <c r="W521" s="280" t="str">
        <f t="shared" si="175"/>
        <v/>
      </c>
      <c r="X521" s="347" t="str">
        <f t="shared" si="192"/>
        <v/>
      </c>
      <c r="Y521" s="292"/>
      <c r="Z521" s="363" t="str">
        <f t="shared" si="176"/>
        <v/>
      </c>
      <c r="AA521" s="347" t="str">
        <f t="shared" si="177"/>
        <v/>
      </c>
      <c r="AC521" s="363" t="str">
        <f t="shared" si="178"/>
        <v/>
      </c>
      <c r="AD521" s="280" t="str">
        <f t="shared" si="179"/>
        <v/>
      </c>
      <c r="AE521" s="280" t="str">
        <f t="shared" si="180"/>
        <v/>
      </c>
      <c r="AF521" s="280" t="str">
        <f t="shared" si="181"/>
        <v/>
      </c>
      <c r="AG521" s="347" t="str">
        <f t="shared" si="182"/>
        <v/>
      </c>
      <c r="AH521" s="359"/>
      <c r="AI521" s="367" t="str">
        <f t="shared" si="183"/>
        <v/>
      </c>
      <c r="AJ521" s="368" t="str">
        <f t="shared" si="184"/>
        <v/>
      </c>
      <c r="AK521" s="361"/>
      <c r="AL521" s="363" t="str">
        <f t="shared" si="185"/>
        <v/>
      </c>
      <c r="AM521" s="280" t="str">
        <f t="shared" si="186"/>
        <v/>
      </c>
      <c r="AN521" s="347" t="str">
        <f t="shared" si="191"/>
        <v/>
      </c>
      <c r="AO521" s="359"/>
      <c r="AP521" s="363" t="str">
        <f t="shared" si="187"/>
        <v/>
      </c>
      <c r="AQ521" s="300" t="str">
        <f t="shared" si="188"/>
        <v/>
      </c>
      <c r="AR521" s="309"/>
    </row>
    <row r="522" spans="1:44" ht="12.75">
      <c r="A522" s="236"/>
      <c r="B522" s="278"/>
      <c r="C522" s="293"/>
      <c r="D522" s="293"/>
      <c r="E522" s="294"/>
      <c r="F522" s="294"/>
      <c r="G522" s="294"/>
      <c r="H522" s="295" t="str">
        <f t="shared" si="170"/>
        <v/>
      </c>
      <c r="I522" s="296" t="str">
        <f t="shared" si="171"/>
        <v/>
      </c>
      <c r="J522" s="297" t="str">
        <f t="shared" si="189"/>
        <v/>
      </c>
      <c r="K522" s="349"/>
      <c r="L522" s="322"/>
      <c r="M522" s="353" t="str">
        <f t="shared" si="172"/>
        <v/>
      </c>
      <c r="N522" s="298" t="str">
        <f t="shared" si="173"/>
        <v/>
      </c>
      <c r="O522" s="293"/>
      <c r="P522" s="279"/>
      <c r="Q522" s="279"/>
      <c r="R522" s="279"/>
      <c r="S522" s="299"/>
      <c r="T522" s="376" t="str">
        <f t="shared" si="190"/>
        <v/>
      </c>
      <c r="U522" s="372"/>
      <c r="V522" s="308" t="str">
        <f t="shared" si="174"/>
        <v/>
      </c>
      <c r="W522" s="280" t="str">
        <f t="shared" si="175"/>
        <v/>
      </c>
      <c r="X522" s="347" t="str">
        <f t="shared" si="192"/>
        <v/>
      </c>
      <c r="Y522" s="292"/>
      <c r="Z522" s="363" t="str">
        <f t="shared" si="176"/>
        <v/>
      </c>
      <c r="AA522" s="347" t="str">
        <f t="shared" si="177"/>
        <v/>
      </c>
      <c r="AC522" s="363" t="str">
        <f t="shared" si="178"/>
        <v/>
      </c>
      <c r="AD522" s="280" t="str">
        <f t="shared" si="179"/>
        <v/>
      </c>
      <c r="AE522" s="280" t="str">
        <f t="shared" si="180"/>
        <v/>
      </c>
      <c r="AF522" s="280" t="str">
        <f t="shared" si="181"/>
        <v/>
      </c>
      <c r="AG522" s="347" t="str">
        <f t="shared" si="182"/>
        <v/>
      </c>
      <c r="AH522" s="359"/>
      <c r="AI522" s="367" t="str">
        <f t="shared" si="183"/>
        <v/>
      </c>
      <c r="AJ522" s="368" t="str">
        <f t="shared" si="184"/>
        <v/>
      </c>
      <c r="AK522" s="361"/>
      <c r="AL522" s="363" t="str">
        <f t="shared" si="185"/>
        <v/>
      </c>
      <c r="AM522" s="280" t="str">
        <f t="shared" si="186"/>
        <v/>
      </c>
      <c r="AN522" s="347" t="str">
        <f t="shared" si="191"/>
        <v/>
      </c>
      <c r="AO522" s="359"/>
      <c r="AP522" s="363" t="str">
        <f t="shared" si="187"/>
        <v/>
      </c>
      <c r="AQ522" s="300" t="str">
        <f t="shared" si="188"/>
        <v/>
      </c>
      <c r="AR522" s="309"/>
    </row>
    <row r="523" spans="1:44" ht="16.2" thickBot="1">
      <c r="A523" s="236"/>
      <c r="B523" s="286"/>
      <c r="C523" s="302"/>
      <c r="D523" s="302"/>
      <c r="E523" s="303"/>
      <c r="F523" s="303"/>
      <c r="G523" s="303"/>
      <c r="H523" s="304" t="str">
        <f aca="true" t="shared" si="193" ref="H523">IF(F523="","",IF(E523&gt;1,ABS(E523-F523),""))</f>
        <v/>
      </c>
      <c r="I523" s="461" t="str">
        <f aca="true" t="shared" si="194" ref="I523">IF(B523&gt;0,I522+W523,"")</f>
        <v/>
      </c>
      <c r="J523" s="305" t="str">
        <f t="shared" si="189"/>
        <v/>
      </c>
      <c r="K523" s="350"/>
      <c r="L523" s="323"/>
      <c r="M523" s="354" t="str">
        <f t="shared" si="172"/>
        <v/>
      </c>
      <c r="N523" s="306" t="str">
        <f aca="true" t="shared" si="195" ref="N523">IF(B523&gt;0,(L523*M523),"")</f>
        <v/>
      </c>
      <c r="O523" s="302"/>
      <c r="P523" s="287"/>
      <c r="Q523" s="287"/>
      <c r="R523" s="287"/>
      <c r="S523" s="307"/>
      <c r="T523" s="462" t="str">
        <f t="shared" si="190"/>
        <v/>
      </c>
      <c r="U523" s="372"/>
      <c r="V523" s="311" t="str">
        <f t="shared" si="174"/>
        <v/>
      </c>
      <c r="W523" s="288" t="str">
        <f t="shared" si="175"/>
        <v/>
      </c>
      <c r="X523" s="348" t="str">
        <f t="shared" si="192"/>
        <v/>
      </c>
      <c r="Y523" s="292"/>
      <c r="Z523" s="364" t="str">
        <f t="shared" si="176"/>
        <v/>
      </c>
      <c r="AA523" s="348" t="str">
        <f t="shared" si="177"/>
        <v/>
      </c>
      <c r="AC523" s="364" t="str">
        <f t="shared" si="178"/>
        <v/>
      </c>
      <c r="AD523" s="288" t="str">
        <f t="shared" si="179"/>
        <v/>
      </c>
      <c r="AE523" s="288" t="str">
        <f t="shared" si="180"/>
        <v/>
      </c>
      <c r="AF523" s="288" t="str">
        <f t="shared" si="181"/>
        <v/>
      </c>
      <c r="AG523" s="348" t="str">
        <f aca="true" t="shared" si="196" ref="AG523">IF(B523&gt;0,AE523+AF523,"")</f>
        <v/>
      </c>
      <c r="AH523" s="359"/>
      <c r="AI523" s="369" t="str">
        <f t="shared" si="183"/>
        <v/>
      </c>
      <c r="AJ523" s="370" t="str">
        <f t="shared" si="184"/>
        <v/>
      </c>
      <c r="AK523" s="361"/>
      <c r="AL523" s="364" t="str">
        <f t="shared" si="185"/>
        <v/>
      </c>
      <c r="AM523" s="288" t="str">
        <f t="shared" si="186"/>
        <v/>
      </c>
      <c r="AN523" s="348" t="str">
        <f t="shared" si="191"/>
        <v/>
      </c>
      <c r="AO523" s="359"/>
      <c r="AP523" s="364" t="str">
        <f t="shared" si="187"/>
        <v/>
      </c>
      <c r="AQ523" s="312" t="str">
        <f t="shared" si="188"/>
        <v/>
      </c>
      <c r="AR523" s="313"/>
    </row>
    <row r="524" spans="1:43" ht="12.75">
      <c r="A524" s="236"/>
      <c r="C524" s="236"/>
      <c r="V524" s="236"/>
      <c r="W524" s="236"/>
      <c r="Y524" s="237"/>
      <c r="AN524" s="236"/>
      <c r="AO524" s="237"/>
      <c r="AQ524" s="236"/>
    </row>
    <row r="525" spans="1:43" ht="12.75">
      <c r="A525" s="236"/>
      <c r="C525" s="236"/>
      <c r="V525" s="236"/>
      <c r="W525" s="236"/>
      <c r="Y525" s="237"/>
      <c r="AN525" s="236"/>
      <c r="AO525" s="237"/>
      <c r="AQ525" s="236"/>
    </row>
    <row r="526" spans="1:43" ht="12.75">
      <c r="A526" s="236"/>
      <c r="C526" s="236"/>
      <c r="V526" s="236"/>
      <c r="W526" s="236"/>
      <c r="Y526" s="237"/>
      <c r="AN526" s="236"/>
      <c r="AO526" s="237"/>
      <c r="AQ526" s="236"/>
    </row>
    <row r="527" spans="1:43" ht="12.75">
      <c r="A527" s="236"/>
      <c r="C527" s="236"/>
      <c r="V527" s="236"/>
      <c r="W527" s="236"/>
      <c r="Y527" s="237"/>
      <c r="AN527" s="236"/>
      <c r="AO527" s="237"/>
      <c r="AQ527" s="236"/>
    </row>
    <row r="528" spans="1:43" ht="12.75">
      <c r="A528" s="236"/>
      <c r="C528" s="236"/>
      <c r="V528" s="236"/>
      <c r="W528" s="236"/>
      <c r="Y528" s="237"/>
      <c r="AN528" s="236"/>
      <c r="AO528" s="237"/>
      <c r="AQ528" s="236"/>
    </row>
    <row r="529" spans="1:43" ht="12.75">
      <c r="A529" s="236"/>
      <c r="C529" s="236"/>
      <c r="V529" s="236"/>
      <c r="W529" s="236"/>
      <c r="Y529" s="237"/>
      <c r="AN529" s="236"/>
      <c r="AO529" s="237"/>
      <c r="AQ529" s="236"/>
    </row>
    <row r="530" spans="1:43" ht="12.75">
      <c r="A530" s="236"/>
      <c r="C530" s="236"/>
      <c r="V530" s="236"/>
      <c r="W530" s="236"/>
      <c r="Y530" s="237"/>
      <c r="AN530" s="236"/>
      <c r="AO530" s="237"/>
      <c r="AQ530" s="236"/>
    </row>
    <row r="531" spans="1:43" ht="12.75">
      <c r="A531" s="236"/>
      <c r="C531" s="236"/>
      <c r="V531" s="236"/>
      <c r="W531" s="236"/>
      <c r="Y531" s="237"/>
      <c r="AN531" s="236"/>
      <c r="AO531" s="237"/>
      <c r="AQ531" s="236"/>
    </row>
    <row r="532" spans="1:43" ht="12.75">
      <c r="A532" s="236"/>
      <c r="C532" s="236"/>
      <c r="V532" s="236"/>
      <c r="W532" s="236"/>
      <c r="Y532" s="237"/>
      <c r="AN532" s="236"/>
      <c r="AO532" s="237"/>
      <c r="AQ532" s="236"/>
    </row>
    <row r="533" spans="1:43" ht="12.75">
      <c r="A533" s="236"/>
      <c r="C533" s="236"/>
      <c r="V533" s="236"/>
      <c r="W533" s="236"/>
      <c r="Y533" s="237"/>
      <c r="AN533" s="236"/>
      <c r="AO533" s="237"/>
      <c r="AQ533" s="236"/>
    </row>
    <row r="534" spans="1:43" ht="12.75">
      <c r="A534" s="236"/>
      <c r="C534" s="236"/>
      <c r="V534" s="236"/>
      <c r="W534" s="236"/>
      <c r="Y534" s="237"/>
      <c r="AN534" s="236"/>
      <c r="AO534" s="237"/>
      <c r="AQ534" s="236"/>
    </row>
    <row r="535" spans="1:43" ht="12.75">
      <c r="A535" s="236"/>
      <c r="C535" s="236"/>
      <c r="V535" s="236"/>
      <c r="W535" s="236"/>
      <c r="Y535" s="237"/>
      <c r="AN535" s="236"/>
      <c r="AO535" s="237"/>
      <c r="AQ535" s="236"/>
    </row>
    <row r="536" spans="1:43" ht="12.75">
      <c r="A536" s="236"/>
      <c r="C536" s="236"/>
      <c r="V536" s="236"/>
      <c r="W536" s="236"/>
      <c r="Y536" s="237"/>
      <c r="AN536" s="236"/>
      <c r="AO536" s="237"/>
      <c r="AQ536" s="236"/>
    </row>
    <row r="537" spans="1:43" ht="12.75">
      <c r="A537" s="236"/>
      <c r="C537" s="236"/>
      <c r="V537" s="236"/>
      <c r="W537" s="236"/>
      <c r="Y537" s="237"/>
      <c r="AN537" s="236"/>
      <c r="AO537" s="237"/>
      <c r="AQ537" s="236"/>
    </row>
    <row r="538" spans="1:43" ht="12.75">
      <c r="A538" s="236"/>
      <c r="C538" s="236"/>
      <c r="V538" s="236"/>
      <c r="W538" s="236"/>
      <c r="Y538" s="237"/>
      <c r="AN538" s="236"/>
      <c r="AO538" s="237"/>
      <c r="AQ538" s="236"/>
    </row>
    <row r="539" spans="1:43" ht="12.75">
      <c r="A539" s="236"/>
      <c r="C539" s="236"/>
      <c r="V539" s="236"/>
      <c r="W539" s="236"/>
      <c r="Y539" s="237"/>
      <c r="AN539" s="236"/>
      <c r="AO539" s="237"/>
      <c r="AQ539" s="236"/>
    </row>
    <row r="540" spans="1:43" ht="12.75">
      <c r="A540" s="236"/>
      <c r="C540" s="236"/>
      <c r="V540" s="236"/>
      <c r="W540" s="236"/>
      <c r="Y540" s="237"/>
      <c r="AN540" s="236"/>
      <c r="AO540" s="237"/>
      <c r="AQ540" s="236"/>
    </row>
    <row r="541" spans="1:43" ht="12.75">
      <c r="A541" s="236"/>
      <c r="C541" s="236"/>
      <c r="V541" s="236"/>
      <c r="W541" s="236"/>
      <c r="Y541" s="237"/>
      <c r="AN541" s="236"/>
      <c r="AO541" s="237"/>
      <c r="AQ541" s="236"/>
    </row>
    <row r="542" spans="1:43" ht="12.75">
      <c r="A542" s="236"/>
      <c r="C542" s="236"/>
      <c r="V542" s="236"/>
      <c r="W542" s="236"/>
      <c r="Y542" s="237"/>
      <c r="AN542" s="236"/>
      <c r="AO542" s="237"/>
      <c r="AQ542" s="236"/>
    </row>
    <row r="543" spans="1:43" ht="12.75">
      <c r="A543" s="236"/>
      <c r="C543" s="236"/>
      <c r="V543" s="236"/>
      <c r="W543" s="236"/>
      <c r="Y543" s="237"/>
      <c r="AN543" s="236"/>
      <c r="AO543" s="237"/>
      <c r="AQ543" s="236"/>
    </row>
    <row r="544" spans="1:43" ht="12.75">
      <c r="A544" s="236"/>
      <c r="C544" s="236"/>
      <c r="V544" s="236"/>
      <c r="W544" s="236"/>
      <c r="Y544" s="237"/>
      <c r="AN544" s="236"/>
      <c r="AO544" s="237"/>
      <c r="AQ544" s="236"/>
    </row>
    <row r="545" spans="1:43" ht="12.75">
      <c r="A545" s="236"/>
      <c r="C545" s="236"/>
      <c r="V545" s="236"/>
      <c r="W545" s="236"/>
      <c r="Y545" s="237"/>
      <c r="AN545" s="236"/>
      <c r="AO545" s="237"/>
      <c r="AQ545" s="236"/>
    </row>
    <row r="546" spans="1:43" ht="12.75">
      <c r="A546" s="236"/>
      <c r="C546" s="236"/>
      <c r="V546" s="236"/>
      <c r="W546" s="236"/>
      <c r="Y546" s="237"/>
      <c r="AN546" s="236"/>
      <c r="AO546" s="237"/>
      <c r="AQ546" s="236"/>
    </row>
    <row r="547" spans="1:43" ht="12.75">
      <c r="A547" s="236"/>
      <c r="C547" s="236"/>
      <c r="V547" s="236"/>
      <c r="W547" s="236"/>
      <c r="Y547" s="237"/>
      <c r="AN547" s="236"/>
      <c r="AO547" s="237"/>
      <c r="AQ547" s="236"/>
    </row>
    <row r="548" spans="1:43" ht="12.75">
      <c r="A548" s="236"/>
      <c r="C548" s="236"/>
      <c r="V548" s="236"/>
      <c r="W548" s="236"/>
      <c r="Y548" s="237"/>
      <c r="AN548" s="236"/>
      <c r="AO548" s="237"/>
      <c r="AQ548" s="236"/>
    </row>
    <row r="549" spans="1:43" ht="12.75">
      <c r="A549" s="236"/>
      <c r="C549" s="236"/>
      <c r="V549" s="236"/>
      <c r="W549" s="236"/>
      <c r="Y549" s="237"/>
      <c r="AN549" s="236"/>
      <c r="AO549" s="237"/>
      <c r="AQ549" s="236"/>
    </row>
    <row r="550" spans="1:43" ht="12.75">
      <c r="A550" s="236"/>
      <c r="C550" s="236"/>
      <c r="V550" s="236"/>
      <c r="W550" s="236"/>
      <c r="Y550" s="237"/>
      <c r="AN550" s="236"/>
      <c r="AO550" s="237"/>
      <c r="AQ550" s="236"/>
    </row>
    <row r="551" spans="1:43" ht="12.75">
      <c r="A551" s="236"/>
      <c r="C551" s="236"/>
      <c r="V551" s="236"/>
      <c r="W551" s="236"/>
      <c r="Y551" s="237"/>
      <c r="AN551" s="236"/>
      <c r="AO551" s="237"/>
      <c r="AQ551" s="236"/>
    </row>
    <row r="552" spans="1:43" ht="12.75">
      <c r="A552" s="236"/>
      <c r="C552" s="236"/>
      <c r="V552" s="236"/>
      <c r="W552" s="236"/>
      <c r="Y552" s="237"/>
      <c r="AN552" s="236"/>
      <c r="AO552" s="237"/>
      <c r="AQ552" s="236"/>
    </row>
    <row r="553" spans="1:43" ht="12.75">
      <c r="A553" s="236"/>
      <c r="C553" s="236"/>
      <c r="V553" s="236"/>
      <c r="W553" s="236"/>
      <c r="Y553" s="237"/>
      <c r="AN553" s="236"/>
      <c r="AO553" s="237"/>
      <c r="AQ553" s="236"/>
    </row>
    <row r="554" spans="1:43" ht="12.75">
      <c r="A554" s="236"/>
      <c r="C554" s="236"/>
      <c r="V554" s="236"/>
      <c r="W554" s="236"/>
      <c r="Y554" s="237"/>
      <c r="AN554" s="236"/>
      <c r="AO554" s="237"/>
      <c r="AQ554" s="236"/>
    </row>
    <row r="555" spans="1:43" ht="12.75">
      <c r="A555" s="236"/>
      <c r="C555" s="236"/>
      <c r="V555" s="236"/>
      <c r="W555" s="236"/>
      <c r="Y555" s="237"/>
      <c r="AN555" s="236"/>
      <c r="AO555" s="237"/>
      <c r="AQ555" s="236"/>
    </row>
    <row r="556" spans="1:43" ht="12.75">
      <c r="A556" s="236"/>
      <c r="C556" s="236"/>
      <c r="V556" s="236"/>
      <c r="W556" s="236"/>
      <c r="Y556" s="237"/>
      <c r="AN556" s="236"/>
      <c r="AO556" s="237"/>
      <c r="AQ556" s="236"/>
    </row>
    <row r="557" spans="1:43" ht="12.75">
      <c r="A557" s="236"/>
      <c r="C557" s="236"/>
      <c r="V557" s="236"/>
      <c r="W557" s="236"/>
      <c r="Y557" s="237"/>
      <c r="AN557" s="236"/>
      <c r="AO557" s="237"/>
      <c r="AQ557" s="236"/>
    </row>
    <row r="558" spans="1:43" ht="12.75">
      <c r="A558" s="236"/>
      <c r="C558" s="236"/>
      <c r="V558" s="236"/>
      <c r="W558" s="236"/>
      <c r="Y558" s="237"/>
      <c r="AN558" s="236"/>
      <c r="AO558" s="237"/>
      <c r="AQ558" s="236"/>
    </row>
    <row r="559" spans="1:43" ht="12.75">
      <c r="A559" s="236"/>
      <c r="C559" s="236"/>
      <c r="V559" s="236"/>
      <c r="W559" s="236"/>
      <c r="Y559" s="237"/>
      <c r="AN559" s="236"/>
      <c r="AO559" s="237"/>
      <c r="AQ559" s="236"/>
    </row>
    <row r="560" spans="1:43" ht="12.75">
      <c r="A560" s="236"/>
      <c r="C560" s="236"/>
      <c r="V560" s="236"/>
      <c r="W560" s="236"/>
      <c r="Y560" s="237"/>
      <c r="AN560" s="236"/>
      <c r="AO560" s="237"/>
      <c r="AQ560" s="236"/>
    </row>
    <row r="561" spans="1:43" ht="12.75">
      <c r="A561" s="236"/>
      <c r="C561" s="236"/>
      <c r="V561" s="236"/>
      <c r="W561" s="236"/>
      <c r="Y561" s="237"/>
      <c r="AN561" s="236"/>
      <c r="AO561" s="237"/>
      <c r="AQ561" s="236"/>
    </row>
    <row r="562" spans="1:43" ht="12.75">
      <c r="A562" s="236"/>
      <c r="C562" s="236"/>
      <c r="V562" s="236"/>
      <c r="W562" s="236"/>
      <c r="Y562" s="237"/>
      <c r="AN562" s="236"/>
      <c r="AO562" s="237"/>
      <c r="AQ562" s="236"/>
    </row>
    <row r="563" spans="1:43" ht="12.75">
      <c r="A563" s="236"/>
      <c r="C563" s="236"/>
      <c r="V563" s="236"/>
      <c r="W563" s="236"/>
      <c r="Y563" s="237"/>
      <c r="AN563" s="236"/>
      <c r="AO563" s="237"/>
      <c r="AQ563" s="236"/>
    </row>
    <row r="564" spans="1:43" ht="12.75">
      <c r="A564" s="236"/>
      <c r="C564" s="236"/>
      <c r="V564" s="236"/>
      <c r="W564" s="236"/>
      <c r="Y564" s="237"/>
      <c r="AN564" s="236"/>
      <c r="AO564" s="237"/>
      <c r="AQ564" s="236"/>
    </row>
    <row r="565" spans="1:43" ht="12.75">
      <c r="A565" s="236"/>
      <c r="C565" s="236"/>
      <c r="V565" s="236"/>
      <c r="W565" s="236"/>
      <c r="Y565" s="237"/>
      <c r="AN565" s="236"/>
      <c r="AO565" s="237"/>
      <c r="AQ565" s="236"/>
    </row>
    <row r="566" spans="1:43" ht="12.75">
      <c r="A566" s="236"/>
      <c r="C566" s="236"/>
      <c r="V566" s="236"/>
      <c r="W566" s="236"/>
      <c r="Y566" s="237"/>
      <c r="AN566" s="236"/>
      <c r="AO566" s="237"/>
      <c r="AQ566" s="236"/>
    </row>
    <row r="567" spans="1:43" ht="12.75">
      <c r="A567" s="236"/>
      <c r="C567" s="236"/>
      <c r="V567" s="236"/>
      <c r="W567" s="236"/>
      <c r="Y567" s="237"/>
      <c r="AN567" s="236"/>
      <c r="AO567" s="237"/>
      <c r="AQ567" s="236"/>
    </row>
    <row r="568" spans="1:43" ht="12.75">
      <c r="A568" s="236"/>
      <c r="C568" s="236"/>
      <c r="V568" s="236"/>
      <c r="W568" s="236"/>
      <c r="Y568" s="237"/>
      <c r="AN568" s="236"/>
      <c r="AO568" s="237"/>
      <c r="AQ568" s="236"/>
    </row>
    <row r="569" spans="1:43" ht="12.75">
      <c r="A569" s="236"/>
      <c r="C569" s="236"/>
      <c r="V569" s="236"/>
      <c r="W569" s="236"/>
      <c r="Y569" s="237"/>
      <c r="AN569" s="236"/>
      <c r="AO569" s="237"/>
      <c r="AQ569" s="236"/>
    </row>
    <row r="570" spans="1:43" ht="12.75">
      <c r="A570" s="236"/>
      <c r="C570" s="236"/>
      <c r="V570" s="236"/>
      <c r="W570" s="236"/>
      <c r="Y570" s="237"/>
      <c r="AN570" s="236"/>
      <c r="AO570" s="237"/>
      <c r="AQ570" s="236"/>
    </row>
    <row r="571" spans="1:43" ht="12.75">
      <c r="A571" s="236"/>
      <c r="C571" s="236"/>
      <c r="V571" s="236"/>
      <c r="W571" s="236"/>
      <c r="Y571" s="237"/>
      <c r="AN571" s="236"/>
      <c r="AO571" s="237"/>
      <c r="AQ571" s="236"/>
    </row>
    <row r="572" spans="1:43" ht="12.75">
      <c r="A572" s="236"/>
      <c r="C572" s="236"/>
      <c r="V572" s="236"/>
      <c r="W572" s="236"/>
      <c r="Y572" s="237"/>
      <c r="AN572" s="236"/>
      <c r="AO572" s="237"/>
      <c r="AQ572" s="236"/>
    </row>
    <row r="573" spans="1:43" ht="12.75">
      <c r="A573" s="236"/>
      <c r="C573" s="236"/>
      <c r="V573" s="236"/>
      <c r="W573" s="236"/>
      <c r="Y573" s="237"/>
      <c r="AN573" s="236"/>
      <c r="AO573" s="237"/>
      <c r="AQ573" s="236"/>
    </row>
    <row r="574" spans="1:43" ht="12.75">
      <c r="A574" s="236"/>
      <c r="C574" s="236"/>
      <c r="V574" s="236"/>
      <c r="W574" s="236"/>
      <c r="Y574" s="237"/>
      <c r="AN574" s="236"/>
      <c r="AO574" s="237"/>
      <c r="AQ574" s="236"/>
    </row>
    <row r="575" spans="1:43" ht="12.75">
      <c r="A575" s="236"/>
      <c r="C575" s="236"/>
      <c r="V575" s="236"/>
      <c r="W575" s="236"/>
      <c r="Y575" s="237"/>
      <c r="AN575" s="236"/>
      <c r="AO575" s="237"/>
      <c r="AQ575" s="236"/>
    </row>
    <row r="576" spans="1:43" ht="12.75">
      <c r="A576" s="236"/>
      <c r="C576" s="236"/>
      <c r="V576" s="236"/>
      <c r="W576" s="236"/>
      <c r="Y576" s="237"/>
      <c r="AN576" s="236"/>
      <c r="AO576" s="237"/>
      <c r="AQ576" s="236"/>
    </row>
    <row r="577" spans="1:43" ht="12.75">
      <c r="A577" s="236"/>
      <c r="C577" s="236"/>
      <c r="V577" s="236"/>
      <c r="W577" s="236"/>
      <c r="Y577" s="237"/>
      <c r="AN577" s="236"/>
      <c r="AO577" s="237"/>
      <c r="AQ577" s="236"/>
    </row>
    <row r="578" spans="1:43" ht="12.75">
      <c r="A578" s="236"/>
      <c r="C578" s="236"/>
      <c r="V578" s="236"/>
      <c r="W578" s="236"/>
      <c r="Y578" s="237"/>
      <c r="AN578" s="236"/>
      <c r="AO578" s="237"/>
      <c r="AQ578" s="236"/>
    </row>
    <row r="579" spans="1:43" ht="12.75">
      <c r="A579" s="236"/>
      <c r="C579" s="236"/>
      <c r="V579" s="236"/>
      <c r="W579" s="236"/>
      <c r="Y579" s="237"/>
      <c r="AN579" s="236"/>
      <c r="AO579" s="237"/>
      <c r="AQ579" s="236"/>
    </row>
    <row r="580" spans="1:43" ht="12.75">
      <c r="A580" s="236"/>
      <c r="C580" s="236"/>
      <c r="V580" s="236"/>
      <c r="W580" s="236"/>
      <c r="Y580" s="237"/>
      <c r="AN580" s="236"/>
      <c r="AO580" s="237"/>
      <c r="AQ580" s="236"/>
    </row>
    <row r="581" spans="1:43" ht="12.75">
      <c r="A581" s="236"/>
      <c r="C581" s="236"/>
      <c r="V581" s="236"/>
      <c r="W581" s="236"/>
      <c r="Y581" s="237"/>
      <c r="AN581" s="236"/>
      <c r="AO581" s="237"/>
      <c r="AQ581" s="236"/>
    </row>
    <row r="582" spans="1:43" ht="12.75">
      <c r="A582" s="236"/>
      <c r="C582" s="236"/>
      <c r="V582" s="236"/>
      <c r="W582" s="236"/>
      <c r="Y582" s="237"/>
      <c r="AN582" s="236"/>
      <c r="AO582" s="237"/>
      <c r="AQ582" s="236"/>
    </row>
    <row r="583" spans="1:43" ht="12.75">
      <c r="A583" s="236"/>
      <c r="C583" s="236"/>
      <c r="V583" s="236"/>
      <c r="W583" s="236"/>
      <c r="Y583" s="237"/>
      <c r="AN583" s="236"/>
      <c r="AO583" s="237"/>
      <c r="AQ583" s="236"/>
    </row>
    <row r="584" spans="1:43" ht="12.75">
      <c r="A584" s="236"/>
      <c r="C584" s="236"/>
      <c r="V584" s="236"/>
      <c r="W584" s="236"/>
      <c r="Y584" s="237"/>
      <c r="AN584" s="236"/>
      <c r="AO584" s="237"/>
      <c r="AQ584" s="236"/>
    </row>
    <row r="585" spans="1:43" ht="12.75">
      <c r="A585" s="236"/>
      <c r="C585" s="236"/>
      <c r="V585" s="236"/>
      <c r="W585" s="236"/>
      <c r="Y585" s="237"/>
      <c r="AN585" s="236"/>
      <c r="AO585" s="237"/>
      <c r="AQ585" s="236"/>
    </row>
    <row r="586" spans="1:43" ht="12.75">
      <c r="A586" s="236"/>
      <c r="C586" s="236"/>
      <c r="V586" s="236"/>
      <c r="W586" s="236"/>
      <c r="Y586" s="237"/>
      <c r="AN586" s="236"/>
      <c r="AO586" s="237"/>
      <c r="AQ586" s="236"/>
    </row>
    <row r="587" spans="1:43" ht="12.75">
      <c r="A587" s="236"/>
      <c r="C587" s="236"/>
      <c r="V587" s="236"/>
      <c r="W587" s="236"/>
      <c r="Y587" s="237"/>
      <c r="AN587" s="236"/>
      <c r="AO587" s="237"/>
      <c r="AQ587" s="236"/>
    </row>
    <row r="588" spans="1:43" ht="12.75">
      <c r="A588" s="236"/>
      <c r="C588" s="236"/>
      <c r="V588" s="236"/>
      <c r="W588" s="236"/>
      <c r="Y588" s="237"/>
      <c r="AN588" s="236"/>
      <c r="AO588" s="237"/>
      <c r="AQ588" s="236"/>
    </row>
    <row r="589" spans="1:43" ht="12.75">
      <c r="A589" s="236"/>
      <c r="C589" s="236"/>
      <c r="V589" s="236"/>
      <c r="W589" s="236"/>
      <c r="Y589" s="237"/>
      <c r="AN589" s="236"/>
      <c r="AO589" s="237"/>
      <c r="AQ589" s="236"/>
    </row>
    <row r="590" spans="1:43" ht="12.75">
      <c r="A590" s="236"/>
      <c r="C590" s="236"/>
      <c r="V590" s="236"/>
      <c r="W590" s="236"/>
      <c r="Y590" s="237"/>
      <c r="AN590" s="236"/>
      <c r="AO590" s="237"/>
      <c r="AQ590" s="236"/>
    </row>
    <row r="591" spans="1:43" ht="12.75">
      <c r="A591" s="236"/>
      <c r="C591" s="236"/>
      <c r="V591" s="236"/>
      <c r="W591" s="236"/>
      <c r="Y591" s="237"/>
      <c r="AN591" s="236"/>
      <c r="AO591" s="237"/>
      <c r="AQ591" s="236"/>
    </row>
    <row r="592" spans="1:43" ht="12.75">
      <c r="A592" s="236"/>
      <c r="C592" s="236"/>
      <c r="V592" s="236"/>
      <c r="W592" s="236"/>
      <c r="Y592" s="237"/>
      <c r="AN592" s="236"/>
      <c r="AO592" s="237"/>
      <c r="AQ592" s="236"/>
    </row>
    <row r="593" spans="1:43" ht="12.75">
      <c r="A593" s="236"/>
      <c r="C593" s="236"/>
      <c r="V593" s="236"/>
      <c r="W593" s="236"/>
      <c r="Y593" s="237"/>
      <c r="AN593" s="236"/>
      <c r="AO593" s="237"/>
      <c r="AQ593" s="236"/>
    </row>
    <row r="594" spans="1:43" ht="12.75">
      <c r="A594" s="236"/>
      <c r="C594" s="236"/>
      <c r="V594" s="236"/>
      <c r="W594" s="236"/>
      <c r="Y594" s="237"/>
      <c r="AN594" s="236"/>
      <c r="AO594" s="237"/>
      <c r="AQ594" s="236"/>
    </row>
    <row r="595" spans="1:43" ht="12.75">
      <c r="A595" s="236"/>
      <c r="C595" s="236"/>
      <c r="V595" s="236"/>
      <c r="W595" s="236"/>
      <c r="Y595" s="237"/>
      <c r="AN595" s="236"/>
      <c r="AO595" s="237"/>
      <c r="AQ595" s="236"/>
    </row>
    <row r="596" spans="1:43" ht="12.75">
      <c r="A596" s="236"/>
      <c r="C596" s="236"/>
      <c r="V596" s="236"/>
      <c r="W596" s="236"/>
      <c r="Y596" s="237"/>
      <c r="AN596" s="236"/>
      <c r="AO596" s="237"/>
      <c r="AQ596" s="236"/>
    </row>
    <row r="597" spans="1:43" ht="12.75">
      <c r="A597" s="236"/>
      <c r="C597" s="236"/>
      <c r="V597" s="236"/>
      <c r="W597" s="236"/>
      <c r="Y597" s="237"/>
      <c r="AN597" s="236"/>
      <c r="AO597" s="237"/>
      <c r="AQ597" s="236"/>
    </row>
    <row r="598" spans="1:43" ht="12.75">
      <c r="A598" s="236"/>
      <c r="C598" s="236"/>
      <c r="V598" s="236"/>
      <c r="W598" s="236"/>
      <c r="Y598" s="237"/>
      <c r="AN598" s="236"/>
      <c r="AO598" s="237"/>
      <c r="AQ598" s="236"/>
    </row>
    <row r="599" spans="1:43" ht="12.75">
      <c r="A599" s="236"/>
      <c r="C599" s="236"/>
      <c r="V599" s="236"/>
      <c r="W599" s="236"/>
      <c r="Y599" s="237"/>
      <c r="AN599" s="236"/>
      <c r="AO599" s="237"/>
      <c r="AQ599" s="236"/>
    </row>
    <row r="600" spans="1:43" ht="12.75">
      <c r="A600" s="236"/>
      <c r="C600" s="236"/>
      <c r="V600" s="236"/>
      <c r="W600" s="236"/>
      <c r="Y600" s="237"/>
      <c r="AN600" s="236"/>
      <c r="AO600" s="237"/>
      <c r="AQ600" s="236"/>
    </row>
    <row r="601" spans="1:43" ht="12.75">
      <c r="A601" s="236"/>
      <c r="C601" s="236"/>
      <c r="V601" s="236"/>
      <c r="W601" s="236"/>
      <c r="Y601" s="237"/>
      <c r="AN601" s="236"/>
      <c r="AO601" s="237"/>
      <c r="AQ601" s="236"/>
    </row>
    <row r="602" spans="1:43" ht="12.75">
      <c r="A602" s="236"/>
      <c r="C602" s="236"/>
      <c r="V602" s="236"/>
      <c r="W602" s="236"/>
      <c r="Y602" s="237"/>
      <c r="AN602" s="236"/>
      <c r="AO602" s="237"/>
      <c r="AQ602" s="236"/>
    </row>
    <row r="603" spans="1:43" ht="12.75">
      <c r="A603" s="236"/>
      <c r="C603" s="236"/>
      <c r="V603" s="236"/>
      <c r="W603" s="236"/>
      <c r="Y603" s="237"/>
      <c r="AN603" s="236"/>
      <c r="AO603" s="237"/>
      <c r="AQ603" s="236"/>
    </row>
    <row r="604" spans="1:43" ht="12.75">
      <c r="A604" s="236"/>
      <c r="C604" s="236"/>
      <c r="V604" s="236"/>
      <c r="W604" s="236"/>
      <c r="Y604" s="237"/>
      <c r="AN604" s="236"/>
      <c r="AO604" s="237"/>
      <c r="AQ604" s="236"/>
    </row>
    <row r="605" spans="1:43" ht="12.75">
      <c r="A605" s="236"/>
      <c r="C605" s="236"/>
      <c r="V605" s="236"/>
      <c r="W605" s="236"/>
      <c r="Y605" s="237"/>
      <c r="AN605" s="236"/>
      <c r="AO605" s="237"/>
      <c r="AQ605" s="236"/>
    </row>
    <row r="606" spans="1:43" ht="12.75">
      <c r="A606" s="236"/>
      <c r="C606" s="236"/>
      <c r="V606" s="236"/>
      <c r="W606" s="236"/>
      <c r="Y606" s="237"/>
      <c r="AN606" s="236"/>
      <c r="AO606" s="237"/>
      <c r="AQ606" s="236"/>
    </row>
    <row r="607" spans="1:43" ht="12.75">
      <c r="A607" s="236"/>
      <c r="C607" s="236"/>
      <c r="V607" s="236"/>
      <c r="W607" s="236"/>
      <c r="Y607" s="237"/>
      <c r="AN607" s="236"/>
      <c r="AO607" s="237"/>
      <c r="AQ607" s="236"/>
    </row>
    <row r="608" spans="1:43" ht="12.75">
      <c r="A608" s="236"/>
      <c r="C608" s="236"/>
      <c r="V608" s="236"/>
      <c r="W608" s="236"/>
      <c r="Y608" s="237"/>
      <c r="AN608" s="236"/>
      <c r="AO608" s="237"/>
      <c r="AQ608" s="236"/>
    </row>
    <row r="609" spans="1:43" ht="12.75">
      <c r="A609" s="236"/>
      <c r="C609" s="236"/>
      <c r="V609" s="236"/>
      <c r="W609" s="236"/>
      <c r="Y609" s="237"/>
      <c r="AN609" s="236"/>
      <c r="AO609" s="237"/>
      <c r="AQ609" s="236"/>
    </row>
    <row r="610" spans="1:43" ht="12.75">
      <c r="A610" s="236"/>
      <c r="C610" s="236"/>
      <c r="V610" s="236"/>
      <c r="W610" s="236"/>
      <c r="Y610" s="237"/>
      <c r="AN610" s="236"/>
      <c r="AO610" s="237"/>
      <c r="AQ610" s="236"/>
    </row>
    <row r="611" spans="1:43" ht="12.75">
      <c r="A611" s="236"/>
      <c r="C611" s="236"/>
      <c r="V611" s="236"/>
      <c r="W611" s="236"/>
      <c r="Y611" s="237"/>
      <c r="AN611" s="236"/>
      <c r="AO611" s="237"/>
      <c r="AQ611" s="236"/>
    </row>
    <row r="612" spans="1:43" ht="12.75">
      <c r="A612" s="236"/>
      <c r="C612" s="236"/>
      <c r="V612" s="236"/>
      <c r="W612" s="236"/>
      <c r="Y612" s="237"/>
      <c r="AN612" s="236"/>
      <c r="AO612" s="237"/>
      <c r="AQ612" s="236"/>
    </row>
    <row r="613" spans="1:43" ht="12.75">
      <c r="A613" s="236"/>
      <c r="C613" s="236"/>
      <c r="V613" s="236"/>
      <c r="W613" s="236"/>
      <c r="Y613" s="237"/>
      <c r="AN613" s="236"/>
      <c r="AO613" s="237"/>
      <c r="AQ613" s="236"/>
    </row>
    <row r="614" spans="1:43" ht="12.75">
      <c r="A614" s="236"/>
      <c r="C614" s="236"/>
      <c r="V614" s="236"/>
      <c r="W614" s="236"/>
      <c r="Y614" s="237"/>
      <c r="AN614" s="236"/>
      <c r="AO614" s="237"/>
      <c r="AQ614" s="236"/>
    </row>
    <row r="615" spans="1:43" ht="12.75">
      <c r="A615" s="236"/>
      <c r="C615" s="236"/>
      <c r="V615" s="236"/>
      <c r="W615" s="236"/>
      <c r="Y615" s="237"/>
      <c r="AN615" s="236"/>
      <c r="AO615" s="237"/>
      <c r="AQ615" s="236"/>
    </row>
    <row r="616" spans="1:43" ht="12.75">
      <c r="A616" s="236"/>
      <c r="C616" s="236"/>
      <c r="V616" s="236"/>
      <c r="W616" s="236"/>
      <c r="Y616" s="237"/>
      <c r="AN616" s="236"/>
      <c r="AO616" s="237"/>
      <c r="AQ616" s="236"/>
    </row>
    <row r="617" spans="1:43" ht="12.75">
      <c r="A617" s="236"/>
      <c r="C617" s="236"/>
      <c r="V617" s="236"/>
      <c r="W617" s="236"/>
      <c r="Y617" s="237"/>
      <c r="AN617" s="236"/>
      <c r="AO617" s="237"/>
      <c r="AQ617" s="236"/>
    </row>
    <row r="618" spans="1:43" ht="12.75">
      <c r="A618" s="236"/>
      <c r="C618" s="236"/>
      <c r="V618" s="236"/>
      <c r="W618" s="236"/>
      <c r="Y618" s="237"/>
      <c r="AN618" s="236"/>
      <c r="AO618" s="237"/>
      <c r="AQ618" s="236"/>
    </row>
    <row r="619" spans="1:43" ht="12.75">
      <c r="A619" s="236"/>
      <c r="C619" s="236"/>
      <c r="V619" s="236"/>
      <c r="W619" s="236"/>
      <c r="Y619" s="237"/>
      <c r="AN619" s="236"/>
      <c r="AO619" s="237"/>
      <c r="AQ619" s="236"/>
    </row>
    <row r="620" spans="1:43" ht="12.75">
      <c r="A620" s="236"/>
      <c r="C620" s="236"/>
      <c r="V620" s="236"/>
      <c r="W620" s="236"/>
      <c r="Y620" s="237"/>
      <c r="AN620" s="236"/>
      <c r="AO620" s="237"/>
      <c r="AQ620" s="236"/>
    </row>
    <row r="621" spans="1:43" ht="12.75">
      <c r="A621" s="236"/>
      <c r="C621" s="236"/>
      <c r="V621" s="236"/>
      <c r="W621" s="236"/>
      <c r="Y621" s="237"/>
      <c r="AN621" s="236"/>
      <c r="AO621" s="237"/>
      <c r="AQ621" s="236"/>
    </row>
    <row r="622" spans="1:43" ht="12.75">
      <c r="A622" s="236"/>
      <c r="C622" s="236"/>
      <c r="V622" s="236"/>
      <c r="W622" s="236"/>
      <c r="Y622" s="237"/>
      <c r="AN622" s="236"/>
      <c r="AO622" s="237"/>
      <c r="AQ622" s="236"/>
    </row>
    <row r="623" spans="1:43" ht="12.75">
      <c r="A623" s="236"/>
      <c r="C623" s="236"/>
      <c r="V623" s="236"/>
      <c r="W623" s="236"/>
      <c r="Y623" s="237"/>
      <c r="AN623" s="236"/>
      <c r="AO623" s="237"/>
      <c r="AQ623" s="236"/>
    </row>
    <row r="624" spans="1:43" ht="12.75">
      <c r="A624" s="236"/>
      <c r="C624" s="236"/>
      <c r="V624" s="236"/>
      <c r="W624" s="236"/>
      <c r="Y624" s="237"/>
      <c r="AN624" s="236"/>
      <c r="AO624" s="237"/>
      <c r="AQ624" s="236"/>
    </row>
    <row r="625" spans="1:43" ht="12.75">
      <c r="A625" s="236"/>
      <c r="C625" s="236"/>
      <c r="V625" s="236"/>
      <c r="W625" s="236"/>
      <c r="Y625" s="237"/>
      <c r="AN625" s="236"/>
      <c r="AO625" s="237"/>
      <c r="AQ625" s="236"/>
    </row>
    <row r="626" spans="1:43" ht="12.75">
      <c r="A626" s="236"/>
      <c r="C626" s="236"/>
      <c r="V626" s="236"/>
      <c r="W626" s="236"/>
      <c r="Y626" s="237"/>
      <c r="AN626" s="236"/>
      <c r="AO626" s="237"/>
      <c r="AQ626" s="236"/>
    </row>
    <row r="627" spans="1:43" ht="12.75">
      <c r="A627" s="236"/>
      <c r="C627" s="236"/>
      <c r="V627" s="236"/>
      <c r="W627" s="236"/>
      <c r="Y627" s="237"/>
      <c r="AN627" s="236"/>
      <c r="AO627" s="237"/>
      <c r="AQ627" s="236"/>
    </row>
    <row r="628" spans="1:43" ht="12.75">
      <c r="A628" s="236"/>
      <c r="C628" s="236"/>
      <c r="V628" s="236"/>
      <c r="W628" s="236"/>
      <c r="Y628" s="237"/>
      <c r="AN628" s="236"/>
      <c r="AO628" s="237"/>
      <c r="AQ628" s="236"/>
    </row>
    <row r="629" spans="1:43" ht="12.75">
      <c r="A629" s="236"/>
      <c r="C629" s="236"/>
      <c r="V629" s="236"/>
      <c r="W629" s="236"/>
      <c r="Y629" s="237"/>
      <c r="AN629" s="236"/>
      <c r="AO629" s="237"/>
      <c r="AQ629" s="236"/>
    </row>
    <row r="630" spans="1:43" ht="12.75">
      <c r="A630" s="236"/>
      <c r="C630" s="236"/>
      <c r="V630" s="236"/>
      <c r="W630" s="236"/>
      <c r="Y630" s="237"/>
      <c r="AN630" s="236"/>
      <c r="AO630" s="237"/>
      <c r="AQ630" s="236"/>
    </row>
    <row r="631" spans="1:43" ht="12.75">
      <c r="A631" s="236"/>
      <c r="C631" s="236"/>
      <c r="V631" s="236"/>
      <c r="W631" s="236"/>
      <c r="Y631" s="237"/>
      <c r="AN631" s="236"/>
      <c r="AO631" s="237"/>
      <c r="AQ631" s="236"/>
    </row>
    <row r="632" spans="1:43" ht="12.75">
      <c r="A632" s="236"/>
      <c r="C632" s="236"/>
      <c r="V632" s="236"/>
      <c r="W632" s="236"/>
      <c r="Y632" s="237"/>
      <c r="AN632" s="236"/>
      <c r="AO632" s="237"/>
      <c r="AQ632" s="236"/>
    </row>
    <row r="633" spans="1:43" ht="12.75">
      <c r="A633" s="236"/>
      <c r="C633" s="236"/>
      <c r="V633" s="236"/>
      <c r="W633" s="236"/>
      <c r="Y633" s="237"/>
      <c r="AN633" s="236"/>
      <c r="AO633" s="237"/>
      <c r="AQ633" s="236"/>
    </row>
    <row r="634" spans="1:43" ht="12.75">
      <c r="A634" s="236"/>
      <c r="C634" s="236"/>
      <c r="V634" s="236"/>
      <c r="W634" s="236"/>
      <c r="Y634" s="237"/>
      <c r="AN634" s="236"/>
      <c r="AO634" s="237"/>
      <c r="AQ634" s="236"/>
    </row>
    <row r="635" spans="1:43" ht="12.75">
      <c r="A635" s="236"/>
      <c r="C635" s="236"/>
      <c r="V635" s="236"/>
      <c r="W635" s="236"/>
      <c r="Y635" s="237"/>
      <c r="AN635" s="236"/>
      <c r="AO635" s="237"/>
      <c r="AQ635" s="236"/>
    </row>
    <row r="636" spans="1:43" ht="12.75">
      <c r="A636" s="236"/>
      <c r="C636" s="236"/>
      <c r="V636" s="236"/>
      <c r="W636" s="236"/>
      <c r="Y636" s="237"/>
      <c r="AN636" s="236"/>
      <c r="AO636" s="237"/>
      <c r="AQ636" s="236"/>
    </row>
    <row r="637" spans="1:43" ht="12.75">
      <c r="A637" s="236"/>
      <c r="C637" s="236"/>
      <c r="V637" s="236"/>
      <c r="W637" s="236"/>
      <c r="Y637" s="237"/>
      <c r="AN637" s="236"/>
      <c r="AO637" s="237"/>
      <c r="AQ637" s="236"/>
    </row>
    <row r="638" spans="1:43" ht="12.75">
      <c r="A638" s="236"/>
      <c r="C638" s="236"/>
      <c r="V638" s="236"/>
      <c r="W638" s="236"/>
      <c r="Y638" s="237"/>
      <c r="AN638" s="236"/>
      <c r="AO638" s="237"/>
      <c r="AQ638" s="236"/>
    </row>
    <row r="639" spans="1:43" ht="12.75">
      <c r="A639" s="236"/>
      <c r="C639" s="236"/>
      <c r="V639" s="236"/>
      <c r="W639" s="236"/>
      <c r="Y639" s="237"/>
      <c r="AN639" s="236"/>
      <c r="AO639" s="237"/>
      <c r="AQ639" s="236"/>
    </row>
    <row r="640" spans="1:43" ht="12.75">
      <c r="A640" s="236"/>
      <c r="C640" s="236"/>
      <c r="V640" s="236"/>
      <c r="W640" s="236"/>
      <c r="Y640" s="237"/>
      <c r="AN640" s="236"/>
      <c r="AO640" s="237"/>
      <c r="AQ640" s="236"/>
    </row>
    <row r="641" spans="1:43" ht="12.75">
      <c r="A641" s="236"/>
      <c r="C641" s="236"/>
      <c r="V641" s="236"/>
      <c r="W641" s="236"/>
      <c r="Y641" s="237"/>
      <c r="AN641" s="236"/>
      <c r="AO641" s="237"/>
      <c r="AQ641" s="236"/>
    </row>
    <row r="642" spans="1:43" ht="12.75">
      <c r="A642" s="236"/>
      <c r="C642" s="236"/>
      <c r="V642" s="236"/>
      <c r="W642" s="236"/>
      <c r="Y642" s="237"/>
      <c r="AN642" s="236"/>
      <c r="AO642" s="237"/>
      <c r="AQ642" s="236"/>
    </row>
    <row r="643" spans="1:43" ht="12.75">
      <c r="A643" s="236"/>
      <c r="C643" s="236"/>
      <c r="V643" s="236"/>
      <c r="W643" s="236"/>
      <c r="Y643" s="237"/>
      <c r="AN643" s="236"/>
      <c r="AO643" s="237"/>
      <c r="AQ643" s="236"/>
    </row>
    <row r="644" spans="1:43" ht="12.75">
      <c r="A644" s="236"/>
      <c r="C644" s="236"/>
      <c r="V644" s="236"/>
      <c r="W644" s="236"/>
      <c r="Y644" s="237"/>
      <c r="AN644" s="236"/>
      <c r="AO644" s="237"/>
      <c r="AQ644" s="236"/>
    </row>
    <row r="645" spans="1:43" ht="12.75">
      <c r="A645" s="236"/>
      <c r="C645" s="236"/>
      <c r="V645" s="236"/>
      <c r="W645" s="236"/>
      <c r="Y645" s="237"/>
      <c r="AN645" s="236"/>
      <c r="AO645" s="237"/>
      <c r="AQ645" s="236"/>
    </row>
    <row r="646" spans="1:43" ht="12.75">
      <c r="A646" s="236"/>
      <c r="C646" s="236"/>
      <c r="V646" s="236"/>
      <c r="W646" s="236"/>
      <c r="Y646" s="237"/>
      <c r="AN646" s="236"/>
      <c r="AO646" s="237"/>
      <c r="AQ646" s="236"/>
    </row>
    <row r="647" spans="1:43" ht="12.75">
      <c r="A647" s="236"/>
      <c r="C647" s="236"/>
      <c r="V647" s="236"/>
      <c r="W647" s="236"/>
      <c r="Y647" s="237"/>
      <c r="AN647" s="236"/>
      <c r="AO647" s="237"/>
      <c r="AQ647" s="236"/>
    </row>
    <row r="648" spans="1:43" ht="12.75">
      <c r="A648" s="236"/>
      <c r="C648" s="236"/>
      <c r="V648" s="236"/>
      <c r="W648" s="236"/>
      <c r="Y648" s="237"/>
      <c r="AN648" s="236"/>
      <c r="AO648" s="237"/>
      <c r="AQ648" s="236"/>
    </row>
    <row r="649" spans="1:43" ht="12.75">
      <c r="A649" s="236"/>
      <c r="C649" s="236"/>
      <c r="V649" s="236"/>
      <c r="W649" s="236"/>
      <c r="Y649" s="237"/>
      <c r="AN649" s="236"/>
      <c r="AO649" s="237"/>
      <c r="AQ649" s="236"/>
    </row>
    <row r="650" spans="1:43" ht="12.75">
      <c r="A650" s="236"/>
      <c r="C650" s="236"/>
      <c r="V650" s="236"/>
      <c r="W650" s="236"/>
      <c r="Y650" s="237"/>
      <c r="AN650" s="236"/>
      <c r="AO650" s="237"/>
      <c r="AQ650" s="236"/>
    </row>
    <row r="651" spans="1:43" ht="12.75">
      <c r="A651" s="236"/>
      <c r="C651" s="236"/>
      <c r="V651" s="236"/>
      <c r="W651" s="236"/>
      <c r="Y651" s="237"/>
      <c r="AN651" s="236"/>
      <c r="AO651" s="237"/>
      <c r="AQ651" s="236"/>
    </row>
    <row r="652" spans="1:43" ht="12.75">
      <c r="A652" s="236"/>
      <c r="C652" s="236"/>
      <c r="V652" s="236"/>
      <c r="W652" s="236"/>
      <c r="Y652" s="237"/>
      <c r="AN652" s="236"/>
      <c r="AO652" s="237"/>
      <c r="AQ652" s="236"/>
    </row>
    <row r="653" spans="1:43" ht="12.75">
      <c r="A653" s="236"/>
      <c r="C653" s="236"/>
      <c r="V653" s="236"/>
      <c r="W653" s="236"/>
      <c r="Y653" s="237"/>
      <c r="AN653" s="236"/>
      <c r="AO653" s="237"/>
      <c r="AQ653" s="236"/>
    </row>
    <row r="654" spans="1:43" ht="12.75">
      <c r="A654" s="236"/>
      <c r="C654" s="236"/>
      <c r="V654" s="236"/>
      <c r="W654" s="236"/>
      <c r="Y654" s="237"/>
      <c r="AN654" s="236"/>
      <c r="AO654" s="237"/>
      <c r="AQ654" s="236"/>
    </row>
    <row r="655" spans="1:43" ht="12.75">
      <c r="A655" s="236"/>
      <c r="C655" s="236"/>
      <c r="V655" s="236"/>
      <c r="W655" s="236"/>
      <c r="Y655" s="237"/>
      <c r="AN655" s="236"/>
      <c r="AO655" s="237"/>
      <c r="AQ655" s="236"/>
    </row>
    <row r="656" spans="1:43" ht="12.75">
      <c r="A656" s="236"/>
      <c r="C656" s="236"/>
      <c r="V656" s="236"/>
      <c r="W656" s="236"/>
      <c r="Y656" s="237"/>
      <c r="AN656" s="236"/>
      <c r="AO656" s="237"/>
      <c r="AQ656" s="236"/>
    </row>
    <row r="657" spans="1:43" ht="12.75">
      <c r="A657" s="236"/>
      <c r="C657" s="236"/>
      <c r="V657" s="236"/>
      <c r="W657" s="236"/>
      <c r="Y657" s="237"/>
      <c r="AN657" s="236"/>
      <c r="AO657" s="237"/>
      <c r="AQ657" s="236"/>
    </row>
    <row r="658" spans="1:43" ht="12.75">
      <c r="A658" s="236"/>
      <c r="C658" s="236"/>
      <c r="V658" s="236"/>
      <c r="W658" s="236"/>
      <c r="Y658" s="237"/>
      <c r="AN658" s="236"/>
      <c r="AO658" s="237"/>
      <c r="AQ658" s="236"/>
    </row>
    <row r="659" spans="1:43" ht="12.75">
      <c r="A659" s="236"/>
      <c r="C659" s="236"/>
      <c r="V659" s="236"/>
      <c r="W659" s="236"/>
      <c r="Y659" s="237"/>
      <c r="AN659" s="236"/>
      <c r="AO659" s="237"/>
      <c r="AQ659" s="236"/>
    </row>
    <row r="660" spans="1:43" ht="12.75">
      <c r="A660" s="236"/>
      <c r="C660" s="236"/>
      <c r="V660" s="236"/>
      <c r="W660" s="236"/>
      <c r="Y660" s="237"/>
      <c r="AN660" s="236"/>
      <c r="AO660" s="237"/>
      <c r="AQ660" s="236"/>
    </row>
    <row r="661" spans="1:43" ht="12.75">
      <c r="A661" s="236"/>
      <c r="C661" s="236"/>
      <c r="V661" s="236"/>
      <c r="W661" s="236"/>
      <c r="Y661" s="237"/>
      <c r="AN661" s="236"/>
      <c r="AO661" s="237"/>
      <c r="AQ661" s="236"/>
    </row>
    <row r="662" spans="1:43" ht="12.75">
      <c r="A662" s="236"/>
      <c r="C662" s="236"/>
      <c r="V662" s="236"/>
      <c r="W662" s="236"/>
      <c r="Y662" s="237"/>
      <c r="AN662" s="236"/>
      <c r="AO662" s="237"/>
      <c r="AQ662" s="236"/>
    </row>
    <row r="663" spans="1:43" ht="12.75">
      <c r="A663" s="236"/>
      <c r="C663" s="236"/>
      <c r="V663" s="236"/>
      <c r="W663" s="236"/>
      <c r="Y663" s="237"/>
      <c r="AN663" s="236"/>
      <c r="AO663" s="237"/>
      <c r="AQ663" s="236"/>
    </row>
    <row r="664" spans="1:43" ht="12.75">
      <c r="A664" s="236"/>
      <c r="C664" s="236"/>
      <c r="V664" s="236"/>
      <c r="W664" s="236"/>
      <c r="Y664" s="237"/>
      <c r="AN664" s="236"/>
      <c r="AO664" s="237"/>
      <c r="AQ664" s="236"/>
    </row>
    <row r="665" spans="1:43" ht="12.75">
      <c r="A665" s="236"/>
      <c r="C665" s="236"/>
      <c r="V665" s="236"/>
      <c r="W665" s="236"/>
      <c r="Y665" s="237"/>
      <c r="AN665" s="236"/>
      <c r="AO665" s="237"/>
      <c r="AQ665" s="236"/>
    </row>
    <row r="666" spans="1:43" ht="12.75">
      <c r="A666" s="236"/>
      <c r="C666" s="236"/>
      <c r="V666" s="236"/>
      <c r="W666" s="236"/>
      <c r="Y666" s="237"/>
      <c r="AN666" s="236"/>
      <c r="AO666" s="237"/>
      <c r="AQ666" s="236"/>
    </row>
    <row r="667" spans="1:43" ht="12.75">
      <c r="A667" s="236"/>
      <c r="C667" s="236"/>
      <c r="V667" s="236"/>
      <c r="W667" s="236"/>
      <c r="Y667" s="237"/>
      <c r="AN667" s="236"/>
      <c r="AO667" s="237"/>
      <c r="AQ667" s="236"/>
    </row>
    <row r="668" spans="1:43" ht="12.75">
      <c r="A668" s="236"/>
      <c r="C668" s="236"/>
      <c r="V668" s="236"/>
      <c r="W668" s="236"/>
      <c r="Y668" s="237"/>
      <c r="AN668" s="236"/>
      <c r="AO668" s="237"/>
      <c r="AQ668" s="236"/>
    </row>
    <row r="669" spans="1:43" ht="12.75">
      <c r="A669" s="236"/>
      <c r="C669" s="236"/>
      <c r="V669" s="236"/>
      <c r="W669" s="236"/>
      <c r="Y669" s="237"/>
      <c r="AN669" s="236"/>
      <c r="AO669" s="237"/>
      <c r="AQ669" s="236"/>
    </row>
    <row r="670" spans="1:43" ht="12.75">
      <c r="A670" s="236"/>
      <c r="C670" s="236"/>
      <c r="V670" s="236"/>
      <c r="W670" s="236"/>
      <c r="Y670" s="237"/>
      <c r="AN670" s="236"/>
      <c r="AO670" s="237"/>
      <c r="AQ670" s="236"/>
    </row>
    <row r="671" spans="1:43" ht="12.75">
      <c r="A671" s="236"/>
      <c r="C671" s="236"/>
      <c r="V671" s="236"/>
      <c r="W671" s="236"/>
      <c r="Y671" s="237"/>
      <c r="AN671" s="236"/>
      <c r="AO671" s="237"/>
      <c r="AQ671" s="236"/>
    </row>
    <row r="672" spans="1:43" ht="12.75">
      <c r="A672" s="236"/>
      <c r="C672" s="236"/>
      <c r="V672" s="236"/>
      <c r="W672" s="236"/>
      <c r="Y672" s="237"/>
      <c r="AN672" s="236"/>
      <c r="AO672" s="237"/>
      <c r="AQ672" s="236"/>
    </row>
    <row r="673" spans="1:43" ht="12.75">
      <c r="A673" s="236"/>
      <c r="C673" s="236"/>
      <c r="V673" s="236"/>
      <c r="W673" s="236"/>
      <c r="Y673" s="237"/>
      <c r="AN673" s="236"/>
      <c r="AO673" s="237"/>
      <c r="AQ673" s="236"/>
    </row>
    <row r="674" spans="1:43" ht="12.75">
      <c r="A674" s="236"/>
      <c r="C674" s="236"/>
      <c r="V674" s="236"/>
      <c r="W674" s="236"/>
      <c r="Y674" s="237"/>
      <c r="AN674" s="236"/>
      <c r="AO674" s="237"/>
      <c r="AQ674" s="236"/>
    </row>
    <row r="675" spans="1:43" ht="12.75">
      <c r="A675" s="236"/>
      <c r="C675" s="236"/>
      <c r="V675" s="236"/>
      <c r="W675" s="236"/>
      <c r="Y675" s="237"/>
      <c r="AN675" s="236"/>
      <c r="AO675" s="237"/>
      <c r="AQ675" s="236"/>
    </row>
    <row r="676" spans="1:43" ht="12.75">
      <c r="A676" s="236"/>
      <c r="C676" s="236"/>
      <c r="V676" s="236"/>
      <c r="W676" s="236"/>
      <c r="Y676" s="237"/>
      <c r="AN676" s="236"/>
      <c r="AO676" s="237"/>
      <c r="AQ676" s="236"/>
    </row>
    <row r="677" spans="1:43" ht="12.75">
      <c r="A677" s="236"/>
      <c r="C677" s="236"/>
      <c r="V677" s="236"/>
      <c r="W677" s="236"/>
      <c r="Y677" s="237"/>
      <c r="AN677" s="236"/>
      <c r="AO677" s="237"/>
      <c r="AQ677" s="236"/>
    </row>
    <row r="678" spans="1:43" ht="12.75">
      <c r="A678" s="236"/>
      <c r="C678" s="236"/>
      <c r="V678" s="236"/>
      <c r="W678" s="236"/>
      <c r="Y678" s="237"/>
      <c r="AN678" s="236"/>
      <c r="AO678" s="237"/>
      <c r="AQ678" s="236"/>
    </row>
    <row r="679" spans="1:43" ht="12.75">
      <c r="A679" s="236"/>
      <c r="C679" s="236"/>
      <c r="V679" s="236"/>
      <c r="W679" s="236"/>
      <c r="Y679" s="237"/>
      <c r="AN679" s="236"/>
      <c r="AO679" s="237"/>
      <c r="AQ679" s="236"/>
    </row>
    <row r="680" spans="1:43" ht="12.75">
      <c r="A680" s="236"/>
      <c r="C680" s="236"/>
      <c r="V680" s="236"/>
      <c r="W680" s="236"/>
      <c r="Y680" s="237"/>
      <c r="AN680" s="236"/>
      <c r="AO680" s="237"/>
      <c r="AQ680" s="236"/>
    </row>
    <row r="681" spans="1:43" ht="12.75">
      <c r="A681" s="236"/>
      <c r="C681" s="236"/>
      <c r="V681" s="236"/>
      <c r="W681" s="236"/>
      <c r="Y681" s="237"/>
      <c r="AN681" s="236"/>
      <c r="AO681" s="237"/>
      <c r="AQ681" s="236"/>
    </row>
    <row r="682" spans="1:43" ht="12.75">
      <c r="A682" s="236"/>
      <c r="C682" s="236"/>
      <c r="V682" s="236"/>
      <c r="W682" s="236"/>
      <c r="Y682" s="237"/>
      <c r="AN682" s="236"/>
      <c r="AO682" s="237"/>
      <c r="AQ682" s="236"/>
    </row>
    <row r="683" spans="1:43" ht="12.75">
      <c r="A683" s="236"/>
      <c r="C683" s="236"/>
      <c r="V683" s="236"/>
      <c r="W683" s="236"/>
      <c r="Y683" s="237"/>
      <c r="AN683" s="236"/>
      <c r="AO683" s="237"/>
      <c r="AQ683" s="236"/>
    </row>
    <row r="684" spans="1:43" ht="12.75">
      <c r="A684" s="236"/>
      <c r="C684" s="236"/>
      <c r="V684" s="236"/>
      <c r="W684" s="236"/>
      <c r="Y684" s="237"/>
      <c r="AN684" s="236"/>
      <c r="AO684" s="237"/>
      <c r="AQ684" s="236"/>
    </row>
    <row r="685" spans="1:43" ht="12.75">
      <c r="A685" s="236"/>
      <c r="C685" s="236"/>
      <c r="V685" s="236"/>
      <c r="W685" s="236"/>
      <c r="Y685" s="237"/>
      <c r="AN685" s="236"/>
      <c r="AO685" s="237"/>
      <c r="AQ685" s="236"/>
    </row>
    <row r="686" spans="1:43" ht="12.75">
      <c r="A686" s="236"/>
      <c r="C686" s="236"/>
      <c r="V686" s="236"/>
      <c r="W686" s="236"/>
      <c r="Y686" s="237"/>
      <c r="AN686" s="236"/>
      <c r="AO686" s="237"/>
      <c r="AQ686" s="236"/>
    </row>
    <row r="687" spans="1:43" ht="12.75">
      <c r="A687" s="236"/>
      <c r="C687" s="236"/>
      <c r="V687" s="236"/>
      <c r="W687" s="236"/>
      <c r="Y687" s="237"/>
      <c r="AN687" s="236"/>
      <c r="AO687" s="237"/>
      <c r="AQ687" s="236"/>
    </row>
    <row r="688" spans="1:43" ht="12.75">
      <c r="A688" s="236"/>
      <c r="C688" s="236"/>
      <c r="V688" s="236"/>
      <c r="W688" s="236"/>
      <c r="Y688" s="237"/>
      <c r="AN688" s="236"/>
      <c r="AO688" s="237"/>
      <c r="AQ688" s="236"/>
    </row>
    <row r="689" spans="1:43" ht="12.75">
      <c r="A689" s="236"/>
      <c r="C689" s="236"/>
      <c r="V689" s="236"/>
      <c r="W689" s="236"/>
      <c r="Y689" s="237"/>
      <c r="AN689" s="236"/>
      <c r="AO689" s="237"/>
      <c r="AQ689" s="236"/>
    </row>
    <row r="690" spans="1:43" ht="12.75">
      <c r="A690" s="236"/>
      <c r="C690" s="236"/>
      <c r="V690" s="236"/>
      <c r="W690" s="236"/>
      <c r="Y690" s="237"/>
      <c r="AN690" s="236"/>
      <c r="AO690" s="237"/>
      <c r="AQ690" s="236"/>
    </row>
    <row r="691" spans="1:43" ht="12.75">
      <c r="A691" s="236"/>
      <c r="C691" s="236"/>
      <c r="V691" s="236"/>
      <c r="W691" s="236"/>
      <c r="Y691" s="237"/>
      <c r="AN691" s="236"/>
      <c r="AO691" s="237"/>
      <c r="AQ691" s="236"/>
    </row>
    <row r="692" spans="1:43" ht="12.75">
      <c r="A692" s="236"/>
      <c r="C692" s="236"/>
      <c r="V692" s="236"/>
      <c r="W692" s="236"/>
      <c r="Y692" s="237"/>
      <c r="AN692" s="236"/>
      <c r="AO692" s="237"/>
      <c r="AQ692" s="236"/>
    </row>
    <row r="693" spans="1:43" ht="12.75">
      <c r="A693" s="236"/>
      <c r="C693" s="236"/>
      <c r="V693" s="236"/>
      <c r="W693" s="236"/>
      <c r="Y693" s="237"/>
      <c r="AN693" s="236"/>
      <c r="AO693" s="237"/>
      <c r="AQ693" s="236"/>
    </row>
    <row r="694" spans="1:43" ht="12.75">
      <c r="A694" s="236"/>
      <c r="C694" s="236"/>
      <c r="V694" s="236"/>
      <c r="W694" s="236"/>
      <c r="Y694" s="237"/>
      <c r="AN694" s="236"/>
      <c r="AO694" s="237"/>
      <c r="AQ694" s="236"/>
    </row>
    <row r="695" spans="1:43" ht="12.75">
      <c r="A695" s="236"/>
      <c r="C695" s="236"/>
      <c r="V695" s="236"/>
      <c r="W695" s="236"/>
      <c r="Y695" s="237"/>
      <c r="AN695" s="236"/>
      <c r="AO695" s="237"/>
      <c r="AQ695" s="236"/>
    </row>
    <row r="696" spans="1:43" ht="12.75">
      <c r="A696" s="236"/>
      <c r="C696" s="236"/>
      <c r="V696" s="236"/>
      <c r="W696" s="236"/>
      <c r="Y696" s="237"/>
      <c r="AN696" s="236"/>
      <c r="AO696" s="237"/>
      <c r="AQ696" s="236"/>
    </row>
    <row r="697" spans="1:43" ht="12.75">
      <c r="A697" s="236"/>
      <c r="C697" s="236"/>
      <c r="V697" s="236"/>
      <c r="W697" s="236"/>
      <c r="Y697" s="237"/>
      <c r="AN697" s="236"/>
      <c r="AO697" s="237"/>
      <c r="AQ697" s="236"/>
    </row>
    <row r="698" spans="1:43" ht="12.75">
      <c r="A698" s="236"/>
      <c r="C698" s="236"/>
      <c r="V698" s="236"/>
      <c r="W698" s="236"/>
      <c r="Y698" s="237"/>
      <c r="AN698" s="236"/>
      <c r="AO698" s="237"/>
      <c r="AQ698" s="236"/>
    </row>
    <row r="699" spans="1:43" ht="12.75">
      <c r="A699" s="236"/>
      <c r="C699" s="236"/>
      <c r="V699" s="236"/>
      <c r="W699" s="236"/>
      <c r="Y699" s="237"/>
      <c r="AN699" s="236"/>
      <c r="AO699" s="237"/>
      <c r="AQ699" s="236"/>
    </row>
    <row r="700" spans="1:43" ht="12.75">
      <c r="A700" s="236"/>
      <c r="C700" s="236"/>
      <c r="V700" s="236"/>
      <c r="W700" s="236"/>
      <c r="Y700" s="237"/>
      <c r="AN700" s="236"/>
      <c r="AO700" s="237"/>
      <c r="AQ700" s="236"/>
    </row>
    <row r="701" spans="1:43" ht="12.75">
      <c r="A701" s="236"/>
      <c r="C701" s="236"/>
      <c r="V701" s="236"/>
      <c r="W701" s="236"/>
      <c r="Y701" s="237"/>
      <c r="AN701" s="236"/>
      <c r="AO701" s="237"/>
      <c r="AQ701" s="236"/>
    </row>
    <row r="702" spans="1:43" ht="12.75">
      <c r="A702" s="236"/>
      <c r="C702" s="236"/>
      <c r="V702" s="236"/>
      <c r="W702" s="236"/>
      <c r="Y702" s="237"/>
      <c r="AN702" s="236"/>
      <c r="AO702" s="237"/>
      <c r="AQ702" s="236"/>
    </row>
    <row r="703" spans="1:43" ht="12.75">
      <c r="A703" s="236"/>
      <c r="C703" s="236"/>
      <c r="V703" s="236"/>
      <c r="W703" s="236"/>
      <c r="Y703" s="237"/>
      <c r="AN703" s="236"/>
      <c r="AO703" s="237"/>
      <c r="AQ703" s="236"/>
    </row>
    <row r="704" spans="1:43" ht="12.75">
      <c r="A704" s="236"/>
      <c r="C704" s="236"/>
      <c r="V704" s="236"/>
      <c r="W704" s="236"/>
      <c r="Y704" s="237"/>
      <c r="AN704" s="236"/>
      <c r="AO704" s="237"/>
      <c r="AQ704" s="236"/>
    </row>
    <row r="705" spans="1:43" ht="12.75">
      <c r="A705" s="236"/>
      <c r="C705" s="236"/>
      <c r="V705" s="236"/>
      <c r="W705" s="236"/>
      <c r="Y705" s="237"/>
      <c r="AN705" s="236"/>
      <c r="AO705" s="237"/>
      <c r="AQ705" s="236"/>
    </row>
    <row r="706" spans="1:43" ht="12.75">
      <c r="A706" s="236"/>
      <c r="C706" s="236"/>
      <c r="V706" s="236"/>
      <c r="W706" s="236"/>
      <c r="Y706" s="237"/>
      <c r="AN706" s="236"/>
      <c r="AO706" s="237"/>
      <c r="AQ706" s="236"/>
    </row>
    <row r="707" spans="1:43" ht="12.75">
      <c r="A707" s="236"/>
      <c r="C707" s="236"/>
      <c r="V707" s="236"/>
      <c r="W707" s="236"/>
      <c r="Y707" s="237"/>
      <c r="AN707" s="236"/>
      <c r="AO707" s="237"/>
      <c r="AQ707" s="236"/>
    </row>
    <row r="708" spans="1:43" ht="12.75">
      <c r="A708" s="236"/>
      <c r="C708" s="236"/>
      <c r="V708" s="236"/>
      <c r="W708" s="236"/>
      <c r="Y708" s="237"/>
      <c r="AN708" s="236"/>
      <c r="AO708" s="237"/>
      <c r="AQ708" s="236"/>
    </row>
    <row r="709" spans="1:43" ht="12.75">
      <c r="A709" s="236"/>
      <c r="C709" s="236"/>
      <c r="V709" s="236"/>
      <c r="W709" s="236"/>
      <c r="Y709" s="237"/>
      <c r="AN709" s="236"/>
      <c r="AO709" s="237"/>
      <c r="AQ709" s="236"/>
    </row>
    <row r="710" spans="1:43" ht="12.75">
      <c r="A710" s="236"/>
      <c r="C710" s="236"/>
      <c r="V710" s="236"/>
      <c r="W710" s="236"/>
      <c r="Y710" s="237"/>
      <c r="AN710" s="236"/>
      <c r="AO710" s="237"/>
      <c r="AQ710" s="236"/>
    </row>
    <row r="711" spans="1:43" ht="12.75">
      <c r="A711" s="236"/>
      <c r="C711" s="236"/>
      <c r="V711" s="236"/>
      <c r="W711" s="236"/>
      <c r="Y711" s="237"/>
      <c r="AN711" s="236"/>
      <c r="AO711" s="237"/>
      <c r="AQ711" s="236"/>
    </row>
    <row r="712" spans="1:43" ht="12.75">
      <c r="A712" s="236"/>
      <c r="C712" s="236"/>
      <c r="V712" s="236"/>
      <c r="W712" s="236"/>
      <c r="Y712" s="237"/>
      <c r="AN712" s="236"/>
      <c r="AO712" s="237"/>
      <c r="AQ712" s="236"/>
    </row>
    <row r="713" spans="1:43" ht="12.75">
      <c r="A713" s="236"/>
      <c r="C713" s="236"/>
      <c r="V713" s="236"/>
      <c r="W713" s="236"/>
      <c r="Y713" s="237"/>
      <c r="AN713" s="236"/>
      <c r="AO713" s="237"/>
      <c r="AQ713" s="236"/>
    </row>
    <row r="714" spans="1:43" ht="12.75">
      <c r="A714" s="236"/>
      <c r="C714" s="236"/>
      <c r="V714" s="236"/>
      <c r="W714" s="236"/>
      <c r="Y714" s="237"/>
      <c r="AN714" s="236"/>
      <c r="AO714" s="237"/>
      <c r="AQ714" s="236"/>
    </row>
    <row r="715" spans="1:43" ht="12.75">
      <c r="A715" s="236"/>
      <c r="C715" s="236"/>
      <c r="V715" s="236"/>
      <c r="W715" s="236"/>
      <c r="Y715" s="237"/>
      <c r="AN715" s="236"/>
      <c r="AO715" s="237"/>
      <c r="AQ715" s="236"/>
    </row>
    <row r="716" spans="1:43" ht="12.75">
      <c r="A716" s="236"/>
      <c r="C716" s="236"/>
      <c r="V716" s="236"/>
      <c r="W716" s="236"/>
      <c r="Y716" s="237"/>
      <c r="AN716" s="236"/>
      <c r="AO716" s="237"/>
      <c r="AQ716" s="236"/>
    </row>
    <row r="717" spans="1:43" ht="12.75">
      <c r="A717" s="236"/>
      <c r="C717" s="236"/>
      <c r="V717" s="236"/>
      <c r="W717" s="236"/>
      <c r="Y717" s="237"/>
      <c r="AN717" s="236"/>
      <c r="AO717" s="237"/>
      <c r="AQ717" s="236"/>
    </row>
    <row r="718" spans="1:43" ht="12.75">
      <c r="A718" s="236"/>
      <c r="C718" s="236"/>
      <c r="V718" s="236"/>
      <c r="W718" s="236"/>
      <c r="Y718" s="237"/>
      <c r="AN718" s="236"/>
      <c r="AO718" s="237"/>
      <c r="AQ718" s="236"/>
    </row>
    <row r="719" spans="1:43" ht="12.75">
      <c r="A719" s="236"/>
      <c r="C719" s="236"/>
      <c r="V719" s="236"/>
      <c r="W719" s="236"/>
      <c r="Y719" s="237"/>
      <c r="AN719" s="236"/>
      <c r="AO719" s="237"/>
      <c r="AQ719" s="236"/>
    </row>
    <row r="720" spans="1:43" ht="12.75">
      <c r="A720" s="236"/>
      <c r="C720" s="236"/>
      <c r="V720" s="236"/>
      <c r="W720" s="236"/>
      <c r="Y720" s="237"/>
      <c r="AN720" s="236"/>
      <c r="AO720" s="237"/>
      <c r="AQ720" s="236"/>
    </row>
    <row r="721" spans="1:43" ht="12.75">
      <c r="A721" s="236"/>
      <c r="C721" s="236"/>
      <c r="V721" s="236"/>
      <c r="W721" s="236"/>
      <c r="Y721" s="237"/>
      <c r="AN721" s="236"/>
      <c r="AO721" s="237"/>
      <c r="AQ721" s="236"/>
    </row>
    <row r="722" spans="1:43" ht="12.75">
      <c r="A722" s="236"/>
      <c r="C722" s="236"/>
      <c r="V722" s="236"/>
      <c r="W722" s="236"/>
      <c r="Y722" s="237"/>
      <c r="AN722" s="236"/>
      <c r="AO722" s="237"/>
      <c r="AQ722" s="236"/>
    </row>
    <row r="723" spans="1:43" ht="12.75">
      <c r="A723" s="236"/>
      <c r="C723" s="236"/>
      <c r="V723" s="236"/>
      <c r="W723" s="236"/>
      <c r="Y723" s="237"/>
      <c r="AN723" s="236"/>
      <c r="AO723" s="237"/>
      <c r="AQ723" s="236"/>
    </row>
    <row r="724" spans="1:43" ht="12.75">
      <c r="A724" s="236"/>
      <c r="C724" s="236"/>
      <c r="V724" s="236"/>
      <c r="W724" s="236"/>
      <c r="Y724" s="237"/>
      <c r="AN724" s="236"/>
      <c r="AO724" s="237"/>
      <c r="AQ724" s="236"/>
    </row>
    <row r="725" spans="1:43" ht="12.75">
      <c r="A725" s="236"/>
      <c r="C725" s="236"/>
      <c r="V725" s="236"/>
      <c r="W725" s="236"/>
      <c r="Y725" s="237"/>
      <c r="AN725" s="236"/>
      <c r="AO725" s="237"/>
      <c r="AQ725" s="236"/>
    </row>
    <row r="726" spans="1:43" ht="12.75">
      <c r="A726" s="236"/>
      <c r="C726" s="236"/>
      <c r="V726" s="236"/>
      <c r="W726" s="236"/>
      <c r="Y726" s="237"/>
      <c r="AN726" s="236"/>
      <c r="AO726" s="237"/>
      <c r="AQ726" s="236"/>
    </row>
    <row r="727" spans="1:43" ht="12.75">
      <c r="A727" s="236"/>
      <c r="C727" s="236"/>
      <c r="V727" s="236"/>
      <c r="W727" s="236"/>
      <c r="Y727" s="237"/>
      <c r="AN727" s="236"/>
      <c r="AO727" s="237"/>
      <c r="AQ727" s="236"/>
    </row>
    <row r="728" spans="1:43" ht="12.75">
      <c r="A728" s="236"/>
      <c r="C728" s="236"/>
      <c r="V728" s="236"/>
      <c r="W728" s="236"/>
      <c r="Y728" s="237"/>
      <c r="AN728" s="236"/>
      <c r="AO728" s="237"/>
      <c r="AQ728" s="236"/>
    </row>
    <row r="729" spans="1:43" ht="12.75">
      <c r="A729" s="236"/>
      <c r="C729" s="236"/>
      <c r="V729" s="236"/>
      <c r="W729" s="236"/>
      <c r="Y729" s="237"/>
      <c r="AN729" s="236"/>
      <c r="AO729" s="237"/>
      <c r="AQ729" s="236"/>
    </row>
    <row r="730" spans="1:43" ht="12.75">
      <c r="A730" s="236"/>
      <c r="C730" s="236"/>
      <c r="V730" s="236"/>
      <c r="W730" s="236"/>
      <c r="Y730" s="237"/>
      <c r="AN730" s="236"/>
      <c r="AO730" s="237"/>
      <c r="AQ730" s="236"/>
    </row>
    <row r="731" spans="1:43" ht="12.75">
      <c r="A731" s="236"/>
      <c r="C731" s="236"/>
      <c r="V731" s="236"/>
      <c r="W731" s="236"/>
      <c r="Y731" s="237"/>
      <c r="AN731" s="236"/>
      <c r="AO731" s="237"/>
      <c r="AQ731" s="236"/>
    </row>
    <row r="732" spans="1:43" ht="12.75">
      <c r="A732" s="236"/>
      <c r="C732" s="236"/>
      <c r="V732" s="236"/>
      <c r="W732" s="236"/>
      <c r="Y732" s="237"/>
      <c r="AN732" s="236"/>
      <c r="AO732" s="237"/>
      <c r="AQ732" s="236"/>
    </row>
    <row r="733" spans="1:43" ht="12.75">
      <c r="A733" s="236"/>
      <c r="C733" s="236"/>
      <c r="V733" s="236"/>
      <c r="W733" s="236"/>
      <c r="Y733" s="237"/>
      <c r="AN733" s="236"/>
      <c r="AO733" s="237"/>
      <c r="AQ733" s="236"/>
    </row>
    <row r="734" spans="1:43" ht="12.75">
      <c r="A734" s="236"/>
      <c r="C734" s="236"/>
      <c r="V734" s="236"/>
      <c r="W734" s="236"/>
      <c r="Y734" s="237"/>
      <c r="AN734" s="236"/>
      <c r="AO734" s="237"/>
      <c r="AQ734" s="236"/>
    </row>
    <row r="735" spans="1:43" ht="12.75">
      <c r="A735" s="236"/>
      <c r="C735" s="236"/>
      <c r="V735" s="236"/>
      <c r="W735" s="236"/>
      <c r="Y735" s="237"/>
      <c r="AN735" s="236"/>
      <c r="AO735" s="237"/>
      <c r="AQ735" s="236"/>
    </row>
    <row r="736" spans="1:43" ht="12.75">
      <c r="A736" s="236"/>
      <c r="C736" s="236"/>
      <c r="V736" s="236"/>
      <c r="W736" s="236"/>
      <c r="Y736" s="237"/>
      <c r="AN736" s="236"/>
      <c r="AO736" s="237"/>
      <c r="AQ736" s="236"/>
    </row>
    <row r="737" spans="1:43" ht="12.75">
      <c r="A737" s="236"/>
      <c r="C737" s="236"/>
      <c r="V737" s="236"/>
      <c r="W737" s="236"/>
      <c r="Y737" s="237"/>
      <c r="AN737" s="236"/>
      <c r="AO737" s="237"/>
      <c r="AQ737" s="236"/>
    </row>
    <row r="738" spans="1:43" ht="12.75">
      <c r="A738" s="236"/>
      <c r="C738" s="236"/>
      <c r="V738" s="236"/>
      <c r="W738" s="236"/>
      <c r="Y738" s="237"/>
      <c r="AN738" s="236"/>
      <c r="AO738" s="237"/>
      <c r="AQ738" s="236"/>
    </row>
    <row r="739" spans="1:43" ht="12.75">
      <c r="A739" s="236"/>
      <c r="C739" s="236"/>
      <c r="V739" s="236"/>
      <c r="W739" s="236"/>
      <c r="Y739" s="237"/>
      <c r="AN739" s="236"/>
      <c r="AO739" s="237"/>
      <c r="AQ739" s="236"/>
    </row>
    <row r="740" spans="1:43" ht="12.75">
      <c r="A740" s="236"/>
      <c r="C740" s="236"/>
      <c r="V740" s="236"/>
      <c r="W740" s="236"/>
      <c r="Y740" s="237"/>
      <c r="AN740" s="236"/>
      <c r="AO740" s="237"/>
      <c r="AQ740" s="236"/>
    </row>
    <row r="741" spans="1:43" ht="12.75">
      <c r="A741" s="236"/>
      <c r="C741" s="236"/>
      <c r="V741" s="236"/>
      <c r="W741" s="236"/>
      <c r="Y741" s="237"/>
      <c r="AN741" s="236"/>
      <c r="AO741" s="237"/>
      <c r="AQ741" s="236"/>
    </row>
    <row r="742" spans="1:43" ht="12.75">
      <c r="A742" s="236"/>
      <c r="C742" s="236"/>
      <c r="V742" s="236"/>
      <c r="W742" s="236"/>
      <c r="Y742" s="237"/>
      <c r="AN742" s="236"/>
      <c r="AO742" s="237"/>
      <c r="AQ742" s="236"/>
    </row>
    <row r="743" spans="1:43" ht="12.75">
      <c r="A743" s="236"/>
      <c r="C743" s="236"/>
      <c r="V743" s="236"/>
      <c r="W743" s="236"/>
      <c r="Y743" s="237"/>
      <c r="AN743" s="236"/>
      <c r="AO743" s="237"/>
      <c r="AQ743" s="236"/>
    </row>
    <row r="744" spans="1:43" ht="12.75">
      <c r="A744" s="236"/>
      <c r="C744" s="236"/>
      <c r="V744" s="236"/>
      <c r="W744" s="236"/>
      <c r="Y744" s="237"/>
      <c r="AN744" s="236"/>
      <c r="AO744" s="237"/>
      <c r="AQ744" s="236"/>
    </row>
    <row r="745" spans="1:43" ht="12.75">
      <c r="A745" s="236"/>
      <c r="C745" s="236"/>
      <c r="V745" s="236"/>
      <c r="W745" s="236"/>
      <c r="Y745" s="237"/>
      <c r="AN745" s="236"/>
      <c r="AO745" s="237"/>
      <c r="AQ745" s="236"/>
    </row>
    <row r="746" spans="1:43" ht="12.75">
      <c r="A746" s="236"/>
      <c r="C746" s="236"/>
      <c r="V746" s="236"/>
      <c r="W746" s="236"/>
      <c r="Y746" s="237"/>
      <c r="AN746" s="236"/>
      <c r="AO746" s="237"/>
      <c r="AQ746" s="236"/>
    </row>
    <row r="747" spans="1:43" ht="12.75">
      <c r="A747" s="236"/>
      <c r="C747" s="236"/>
      <c r="V747" s="236"/>
      <c r="W747" s="236"/>
      <c r="Y747" s="237"/>
      <c r="AN747" s="236"/>
      <c r="AO747" s="237"/>
      <c r="AQ747" s="236"/>
    </row>
    <row r="748" spans="1:43" ht="12.75">
      <c r="A748" s="236"/>
      <c r="C748" s="236"/>
      <c r="V748" s="236"/>
      <c r="W748" s="236"/>
      <c r="Y748" s="237"/>
      <c r="AN748" s="236"/>
      <c r="AO748" s="237"/>
      <c r="AQ748" s="236"/>
    </row>
    <row r="749" spans="1:43" ht="12.75">
      <c r="A749" s="236"/>
      <c r="C749" s="236"/>
      <c r="V749" s="236"/>
      <c r="W749" s="236"/>
      <c r="Y749" s="237"/>
      <c r="AN749" s="236"/>
      <c r="AO749" s="237"/>
      <c r="AQ749" s="236"/>
    </row>
    <row r="750" spans="1:43" ht="12.75">
      <c r="A750" s="236"/>
      <c r="C750" s="236"/>
      <c r="V750" s="236"/>
      <c r="W750" s="236"/>
      <c r="Y750" s="237"/>
      <c r="AN750" s="236"/>
      <c r="AO750" s="237"/>
      <c r="AQ750" s="236"/>
    </row>
    <row r="751" spans="1:43" ht="12.75">
      <c r="A751" s="236"/>
      <c r="C751" s="236"/>
      <c r="V751" s="236"/>
      <c r="W751" s="236"/>
      <c r="Y751" s="237"/>
      <c r="AN751" s="236"/>
      <c r="AO751" s="237"/>
      <c r="AQ751" s="236"/>
    </row>
    <row r="752" spans="1:43" ht="12.75">
      <c r="A752" s="236"/>
      <c r="C752" s="236"/>
      <c r="V752" s="236"/>
      <c r="W752" s="236"/>
      <c r="Y752" s="237"/>
      <c r="AN752" s="236"/>
      <c r="AO752" s="237"/>
      <c r="AQ752" s="236"/>
    </row>
    <row r="753" spans="1:43" ht="12.75">
      <c r="A753" s="236"/>
      <c r="C753" s="236"/>
      <c r="V753" s="236"/>
      <c r="W753" s="236"/>
      <c r="Y753" s="237"/>
      <c r="AN753" s="236"/>
      <c r="AO753" s="237"/>
      <c r="AQ753" s="236"/>
    </row>
    <row r="754" spans="1:43" ht="12.75">
      <c r="A754" s="236"/>
      <c r="C754" s="236"/>
      <c r="V754" s="236"/>
      <c r="W754" s="236"/>
      <c r="Y754" s="237"/>
      <c r="AN754" s="236"/>
      <c r="AO754" s="237"/>
      <c r="AQ754" s="236"/>
    </row>
    <row r="755" spans="1:43" ht="12.75">
      <c r="A755" s="236"/>
      <c r="C755" s="236"/>
      <c r="V755" s="236"/>
      <c r="W755" s="236"/>
      <c r="Y755" s="237"/>
      <c r="AN755" s="236"/>
      <c r="AO755" s="237"/>
      <c r="AQ755" s="236"/>
    </row>
    <row r="756" spans="1:43" ht="12.75">
      <c r="A756" s="236"/>
      <c r="C756" s="236"/>
      <c r="V756" s="236"/>
      <c r="W756" s="236"/>
      <c r="Y756" s="237"/>
      <c r="AN756" s="236"/>
      <c r="AO756" s="237"/>
      <c r="AQ756" s="236"/>
    </row>
    <row r="757" spans="1:43" ht="12.75">
      <c r="A757" s="236"/>
      <c r="C757" s="236"/>
      <c r="V757" s="236"/>
      <c r="W757" s="236"/>
      <c r="Y757" s="237"/>
      <c r="AN757" s="236"/>
      <c r="AO757" s="237"/>
      <c r="AQ757" s="236"/>
    </row>
    <row r="758" spans="1:43" ht="12.75">
      <c r="A758" s="236"/>
      <c r="C758" s="236"/>
      <c r="V758" s="236"/>
      <c r="W758" s="236"/>
      <c r="Y758" s="237"/>
      <c r="AN758" s="236"/>
      <c r="AO758" s="237"/>
      <c r="AQ758" s="236"/>
    </row>
    <row r="759" spans="1:43" ht="12.75">
      <c r="A759" s="236"/>
      <c r="C759" s="236"/>
      <c r="V759" s="236"/>
      <c r="W759" s="236"/>
      <c r="Y759" s="237"/>
      <c r="AN759" s="236"/>
      <c r="AO759" s="237"/>
      <c r="AQ759" s="236"/>
    </row>
    <row r="760" spans="1:43" ht="12.75">
      <c r="A760" s="236"/>
      <c r="C760" s="236"/>
      <c r="V760" s="236"/>
      <c r="W760" s="236"/>
      <c r="Y760" s="237"/>
      <c r="AN760" s="236"/>
      <c r="AO760" s="237"/>
      <c r="AQ760" s="236"/>
    </row>
    <row r="761" spans="1:43" ht="12.75">
      <c r="A761" s="236"/>
      <c r="C761" s="236"/>
      <c r="V761" s="236"/>
      <c r="W761" s="236"/>
      <c r="Y761" s="237"/>
      <c r="AN761" s="236"/>
      <c r="AO761" s="237"/>
      <c r="AQ761" s="236"/>
    </row>
    <row r="762" spans="1:43" ht="12.75">
      <c r="A762" s="236"/>
      <c r="C762" s="236"/>
      <c r="V762" s="236"/>
      <c r="W762" s="236"/>
      <c r="Y762" s="237"/>
      <c r="AN762" s="236"/>
      <c r="AO762" s="237"/>
      <c r="AQ762" s="236"/>
    </row>
    <row r="763" spans="1:43" ht="12.75">
      <c r="A763" s="236"/>
      <c r="C763" s="236"/>
      <c r="V763" s="236"/>
      <c r="W763" s="236"/>
      <c r="Y763" s="237"/>
      <c r="AN763" s="236"/>
      <c r="AO763" s="237"/>
      <c r="AQ763" s="236"/>
    </row>
    <row r="764" spans="1:43" ht="12.75">
      <c r="A764" s="236"/>
      <c r="C764" s="236"/>
      <c r="V764" s="236"/>
      <c r="W764" s="236"/>
      <c r="Y764" s="237"/>
      <c r="AN764" s="236"/>
      <c r="AO764" s="237"/>
      <c r="AQ764" s="236"/>
    </row>
    <row r="765" spans="1:43" ht="12.75">
      <c r="A765" s="236"/>
      <c r="C765" s="236"/>
      <c r="V765" s="236"/>
      <c r="W765" s="236"/>
      <c r="Y765" s="237"/>
      <c r="AN765" s="236"/>
      <c r="AO765" s="237"/>
      <c r="AQ765" s="236"/>
    </row>
    <row r="766" spans="1:43" ht="12.75">
      <c r="A766" s="236"/>
      <c r="C766" s="236"/>
      <c r="V766" s="236"/>
      <c r="W766" s="236"/>
      <c r="Y766" s="237"/>
      <c r="AN766" s="236"/>
      <c r="AO766" s="237"/>
      <c r="AQ766" s="236"/>
    </row>
    <row r="767" spans="1:43" ht="12.75">
      <c r="A767" s="236"/>
      <c r="C767" s="236"/>
      <c r="V767" s="236"/>
      <c r="W767" s="236"/>
      <c r="Y767" s="237"/>
      <c r="AN767" s="236"/>
      <c r="AO767" s="237"/>
      <c r="AQ767" s="236"/>
    </row>
    <row r="768" spans="1:43" ht="12.75">
      <c r="A768" s="236"/>
      <c r="C768" s="236"/>
      <c r="V768" s="236"/>
      <c r="W768" s="236"/>
      <c r="Y768" s="237"/>
      <c r="AN768" s="236"/>
      <c r="AO768" s="237"/>
      <c r="AQ768" s="236"/>
    </row>
    <row r="769" spans="1:43" ht="12.75">
      <c r="A769" s="236"/>
      <c r="C769" s="236"/>
      <c r="V769" s="236"/>
      <c r="W769" s="236"/>
      <c r="Y769" s="237"/>
      <c r="AN769" s="236"/>
      <c r="AO769" s="237"/>
      <c r="AQ769" s="236"/>
    </row>
    <row r="770" spans="1:43" ht="12.75">
      <c r="A770" s="236"/>
      <c r="C770" s="236"/>
      <c r="V770" s="236"/>
      <c r="W770" s="236"/>
      <c r="Y770" s="237"/>
      <c r="AN770" s="236"/>
      <c r="AO770" s="237"/>
      <c r="AQ770" s="236"/>
    </row>
    <row r="771" spans="1:43" ht="12.75">
      <c r="A771" s="236"/>
      <c r="C771" s="236"/>
      <c r="V771" s="236"/>
      <c r="W771" s="236"/>
      <c r="Y771" s="237"/>
      <c r="AN771" s="236"/>
      <c r="AO771" s="237"/>
      <c r="AQ771" s="236"/>
    </row>
    <row r="772" spans="1:43" ht="12.75">
      <c r="A772" s="236"/>
      <c r="C772" s="236"/>
      <c r="V772" s="236"/>
      <c r="W772" s="236"/>
      <c r="Y772" s="237"/>
      <c r="AN772" s="236"/>
      <c r="AO772" s="237"/>
      <c r="AQ772" s="236"/>
    </row>
    <row r="773" spans="1:43" ht="12.75">
      <c r="A773" s="236"/>
      <c r="C773" s="236"/>
      <c r="V773" s="236"/>
      <c r="W773" s="236"/>
      <c r="Y773" s="237"/>
      <c r="AN773" s="236"/>
      <c r="AO773" s="237"/>
      <c r="AQ773" s="236"/>
    </row>
    <row r="774" spans="1:43" ht="12.75">
      <c r="A774" s="236"/>
      <c r="C774" s="236"/>
      <c r="V774" s="236"/>
      <c r="W774" s="236"/>
      <c r="Y774" s="237"/>
      <c r="AN774" s="236"/>
      <c r="AO774" s="237"/>
      <c r="AQ774" s="236"/>
    </row>
    <row r="775" spans="1:43" ht="12.75">
      <c r="A775" s="236"/>
      <c r="C775" s="236"/>
      <c r="V775" s="236"/>
      <c r="W775" s="236"/>
      <c r="Y775" s="237"/>
      <c r="AN775" s="236"/>
      <c r="AO775" s="237"/>
      <c r="AQ775" s="236"/>
    </row>
    <row r="776" spans="1:43" ht="12.75">
      <c r="A776" s="236"/>
      <c r="C776" s="236"/>
      <c r="V776" s="236"/>
      <c r="W776" s="236"/>
      <c r="Y776" s="237"/>
      <c r="AN776" s="236"/>
      <c r="AO776" s="237"/>
      <c r="AQ776" s="236"/>
    </row>
    <row r="777" spans="1:43" ht="12.75">
      <c r="A777" s="236"/>
      <c r="C777" s="236"/>
      <c r="V777" s="236"/>
      <c r="W777" s="236"/>
      <c r="Y777" s="237"/>
      <c r="AN777" s="236"/>
      <c r="AO777" s="237"/>
      <c r="AQ777" s="236"/>
    </row>
    <row r="778" spans="1:43" ht="12.75">
      <c r="A778" s="236"/>
      <c r="C778" s="236"/>
      <c r="V778" s="236"/>
      <c r="W778" s="236"/>
      <c r="Y778" s="237"/>
      <c r="AN778" s="236"/>
      <c r="AO778" s="237"/>
      <c r="AQ778" s="236"/>
    </row>
    <row r="779" spans="1:43" ht="12.75">
      <c r="A779" s="236"/>
      <c r="C779" s="236"/>
      <c r="V779" s="236"/>
      <c r="W779" s="236"/>
      <c r="Y779" s="237"/>
      <c r="AN779" s="236"/>
      <c r="AO779" s="237"/>
      <c r="AQ779" s="236"/>
    </row>
    <row r="780" spans="1:43" ht="12.75">
      <c r="A780" s="236"/>
      <c r="C780" s="236"/>
      <c r="V780" s="236"/>
      <c r="W780" s="236"/>
      <c r="Y780" s="237"/>
      <c r="AN780" s="236"/>
      <c r="AO780" s="237"/>
      <c r="AQ780" s="236"/>
    </row>
    <row r="781" spans="1:43" ht="12.75">
      <c r="A781" s="236"/>
      <c r="C781" s="236"/>
      <c r="V781" s="236"/>
      <c r="W781" s="236"/>
      <c r="Y781" s="237"/>
      <c r="AN781" s="236"/>
      <c r="AO781" s="237"/>
      <c r="AQ781" s="236"/>
    </row>
    <row r="782" spans="1:43" ht="12.75">
      <c r="A782" s="236"/>
      <c r="C782" s="236"/>
      <c r="V782" s="236"/>
      <c r="W782" s="236"/>
      <c r="Y782" s="237"/>
      <c r="AN782" s="236"/>
      <c r="AO782" s="237"/>
      <c r="AQ782" s="236"/>
    </row>
    <row r="783" spans="1:43" ht="12.75">
      <c r="A783" s="236"/>
      <c r="C783" s="236"/>
      <c r="V783" s="236"/>
      <c r="W783" s="236"/>
      <c r="Y783" s="237"/>
      <c r="AN783" s="236"/>
      <c r="AO783" s="237"/>
      <c r="AQ783" s="236"/>
    </row>
    <row r="784" spans="1:43" ht="12.75">
      <c r="A784" s="236"/>
      <c r="C784" s="236"/>
      <c r="V784" s="236"/>
      <c r="W784" s="236"/>
      <c r="Y784" s="237"/>
      <c r="AN784" s="236"/>
      <c r="AO784" s="237"/>
      <c r="AQ784" s="236"/>
    </row>
    <row r="785" spans="1:43" ht="12.75">
      <c r="A785" s="236"/>
      <c r="C785" s="236"/>
      <c r="V785" s="236"/>
      <c r="W785" s="236"/>
      <c r="Y785" s="237"/>
      <c r="AN785" s="236"/>
      <c r="AO785" s="237"/>
      <c r="AQ785" s="236"/>
    </row>
    <row r="786" spans="1:43" ht="12.75">
      <c r="A786" s="236"/>
      <c r="C786" s="236"/>
      <c r="V786" s="236"/>
      <c r="W786" s="236"/>
      <c r="Y786" s="237"/>
      <c r="AN786" s="236"/>
      <c r="AO786" s="237"/>
      <c r="AQ786" s="236"/>
    </row>
    <row r="787" spans="1:43" ht="12.75">
      <c r="A787" s="236"/>
      <c r="C787" s="236"/>
      <c r="V787" s="236"/>
      <c r="W787" s="236"/>
      <c r="Y787" s="237"/>
      <c r="AN787" s="236"/>
      <c r="AO787" s="237"/>
      <c r="AQ787" s="236"/>
    </row>
    <row r="788" spans="1:43" ht="12.75">
      <c r="A788" s="236"/>
      <c r="C788" s="236"/>
      <c r="V788" s="236"/>
      <c r="W788" s="236"/>
      <c r="Y788" s="237"/>
      <c r="AN788" s="236"/>
      <c r="AO788" s="237"/>
      <c r="AQ788" s="236"/>
    </row>
    <row r="789" spans="1:43" ht="12.75">
      <c r="A789" s="236"/>
      <c r="C789" s="236"/>
      <c r="V789" s="236"/>
      <c r="W789" s="236"/>
      <c r="Y789" s="237"/>
      <c r="AN789" s="236"/>
      <c r="AO789" s="237"/>
      <c r="AQ789" s="236"/>
    </row>
    <row r="790" spans="1:43" ht="12.75">
      <c r="A790" s="236"/>
      <c r="C790" s="236"/>
      <c r="V790" s="236"/>
      <c r="W790" s="236"/>
      <c r="Y790" s="237"/>
      <c r="AN790" s="236"/>
      <c r="AO790" s="237"/>
      <c r="AQ790" s="236"/>
    </row>
    <row r="791" spans="1:43" ht="12.75">
      <c r="A791" s="236"/>
      <c r="C791" s="236"/>
      <c r="V791" s="236"/>
      <c r="W791" s="236"/>
      <c r="Y791" s="237"/>
      <c r="AN791" s="236"/>
      <c r="AO791" s="237"/>
      <c r="AQ791" s="236"/>
    </row>
    <row r="792" spans="1:43" ht="12.75">
      <c r="A792" s="236"/>
      <c r="C792" s="236"/>
      <c r="V792" s="236"/>
      <c r="W792" s="236"/>
      <c r="Y792" s="237"/>
      <c r="AN792" s="236"/>
      <c r="AO792" s="237"/>
      <c r="AQ792" s="236"/>
    </row>
    <row r="793" spans="1:43" ht="12.75">
      <c r="A793" s="236"/>
      <c r="C793" s="236"/>
      <c r="V793" s="236"/>
      <c r="W793" s="236"/>
      <c r="Y793" s="237"/>
      <c r="AN793" s="236"/>
      <c r="AO793" s="237"/>
      <c r="AQ793" s="236"/>
    </row>
    <row r="794" spans="1:43" ht="12.75">
      <c r="A794" s="236"/>
      <c r="C794" s="236"/>
      <c r="V794" s="236"/>
      <c r="W794" s="236"/>
      <c r="Y794" s="237"/>
      <c r="AN794" s="236"/>
      <c r="AO794" s="237"/>
      <c r="AQ794" s="236"/>
    </row>
    <row r="795" spans="1:43" ht="12.75">
      <c r="A795" s="236"/>
      <c r="C795" s="236"/>
      <c r="V795" s="236"/>
      <c r="W795" s="236"/>
      <c r="Y795" s="237"/>
      <c r="AN795" s="236"/>
      <c r="AO795" s="237"/>
      <c r="AQ795" s="236"/>
    </row>
    <row r="796" spans="1:43" ht="12.75">
      <c r="A796" s="236"/>
      <c r="C796" s="236"/>
      <c r="V796" s="236"/>
      <c r="W796" s="236"/>
      <c r="Y796" s="237"/>
      <c r="AN796" s="236"/>
      <c r="AO796" s="237"/>
      <c r="AQ796" s="236"/>
    </row>
    <row r="797" spans="1:43" ht="12.75">
      <c r="A797" s="236"/>
      <c r="C797" s="236"/>
      <c r="V797" s="236"/>
      <c r="W797" s="236"/>
      <c r="Y797" s="237"/>
      <c r="AN797" s="236"/>
      <c r="AO797" s="237"/>
      <c r="AQ797" s="236"/>
    </row>
    <row r="798" spans="1:43" ht="12.75">
      <c r="A798" s="236"/>
      <c r="C798" s="236"/>
      <c r="V798" s="236"/>
      <c r="W798" s="236"/>
      <c r="Y798" s="237"/>
      <c r="AN798" s="236"/>
      <c r="AO798" s="237"/>
      <c r="AQ798" s="236"/>
    </row>
    <row r="799" spans="1:43" ht="12.75">
      <c r="A799" s="236"/>
      <c r="C799" s="236"/>
      <c r="V799" s="236"/>
      <c r="W799" s="236"/>
      <c r="Y799" s="237"/>
      <c r="AN799" s="236"/>
      <c r="AO799" s="237"/>
      <c r="AQ799" s="236"/>
    </row>
    <row r="800" spans="1:43" ht="12.75">
      <c r="A800" s="236"/>
      <c r="C800" s="236"/>
      <c r="V800" s="236"/>
      <c r="W800" s="236"/>
      <c r="Y800" s="237"/>
      <c r="AN800" s="236"/>
      <c r="AO800" s="237"/>
      <c r="AQ800" s="236"/>
    </row>
    <row r="801" spans="1:43" ht="12.75">
      <c r="A801" s="236"/>
      <c r="C801" s="236"/>
      <c r="V801" s="236"/>
      <c r="W801" s="236"/>
      <c r="Y801" s="237"/>
      <c r="AN801" s="236"/>
      <c r="AO801" s="237"/>
      <c r="AQ801" s="236"/>
    </row>
    <row r="802" spans="1:43" ht="12.75">
      <c r="A802" s="236"/>
      <c r="C802" s="236"/>
      <c r="V802" s="236"/>
      <c r="W802" s="236"/>
      <c r="Y802" s="237"/>
      <c r="AN802" s="236"/>
      <c r="AO802" s="237"/>
      <c r="AQ802" s="236"/>
    </row>
    <row r="803" spans="1:43" ht="12.75">
      <c r="A803" s="236"/>
      <c r="C803" s="236"/>
      <c r="V803" s="236"/>
      <c r="W803" s="236"/>
      <c r="Y803" s="237"/>
      <c r="AN803" s="236"/>
      <c r="AO803" s="237"/>
      <c r="AQ803" s="236"/>
    </row>
    <row r="804" spans="1:43" ht="12.75">
      <c r="A804" s="236"/>
      <c r="C804" s="236"/>
      <c r="V804" s="236"/>
      <c r="W804" s="236"/>
      <c r="Y804" s="237"/>
      <c r="AN804" s="236"/>
      <c r="AO804" s="237"/>
      <c r="AQ804" s="236"/>
    </row>
    <row r="805" spans="1:43" ht="12.75">
      <c r="A805" s="236"/>
      <c r="C805" s="236"/>
      <c r="V805" s="236"/>
      <c r="W805" s="236"/>
      <c r="Y805" s="237"/>
      <c r="AN805" s="236"/>
      <c r="AO805" s="237"/>
      <c r="AQ805" s="236"/>
    </row>
    <row r="806" spans="1:43" ht="12.75">
      <c r="A806" s="236"/>
      <c r="C806" s="236"/>
      <c r="V806" s="236"/>
      <c r="W806" s="236"/>
      <c r="Y806" s="237"/>
      <c r="AN806" s="236"/>
      <c r="AO806" s="237"/>
      <c r="AQ806" s="236"/>
    </row>
    <row r="807" spans="1:43" ht="12.75">
      <c r="A807" s="236"/>
      <c r="C807" s="236"/>
      <c r="V807" s="236"/>
      <c r="W807" s="236"/>
      <c r="Y807" s="237"/>
      <c r="AN807" s="236"/>
      <c r="AO807" s="237"/>
      <c r="AQ807" s="236"/>
    </row>
    <row r="808" spans="1:43" ht="12.75">
      <c r="A808" s="236"/>
      <c r="C808" s="236"/>
      <c r="V808" s="236"/>
      <c r="W808" s="236"/>
      <c r="Y808" s="237"/>
      <c r="AN808" s="236"/>
      <c r="AO808" s="237"/>
      <c r="AQ808" s="236"/>
    </row>
    <row r="809" spans="1:43" ht="12.75">
      <c r="A809" s="236"/>
      <c r="C809" s="236"/>
      <c r="V809" s="236"/>
      <c r="W809" s="236"/>
      <c r="Y809" s="237"/>
      <c r="AN809" s="236"/>
      <c r="AO809" s="237"/>
      <c r="AQ809" s="236"/>
    </row>
    <row r="810" spans="1:43" ht="12.75">
      <c r="A810" s="236"/>
      <c r="C810" s="236"/>
      <c r="V810" s="236"/>
      <c r="W810" s="236"/>
      <c r="Y810" s="237"/>
      <c r="AN810" s="236"/>
      <c r="AO810" s="237"/>
      <c r="AQ810" s="236"/>
    </row>
    <row r="811" spans="1:43" ht="12.75">
      <c r="A811" s="236"/>
      <c r="C811" s="236"/>
      <c r="V811" s="236"/>
      <c r="W811" s="236"/>
      <c r="Y811" s="237"/>
      <c r="AN811" s="236"/>
      <c r="AO811" s="237"/>
      <c r="AQ811" s="236"/>
    </row>
    <row r="812" spans="1:43" ht="12.75">
      <c r="A812" s="236"/>
      <c r="C812" s="236"/>
      <c r="V812" s="236"/>
      <c r="W812" s="236"/>
      <c r="Y812" s="237"/>
      <c r="AN812" s="236"/>
      <c r="AO812" s="237"/>
      <c r="AQ812" s="236"/>
    </row>
    <row r="813" spans="1:43" ht="12.75">
      <c r="A813" s="236"/>
      <c r="C813" s="236"/>
      <c r="V813" s="236"/>
      <c r="W813" s="236"/>
      <c r="Y813" s="237"/>
      <c r="AN813" s="236"/>
      <c r="AO813" s="237"/>
      <c r="AQ813" s="236"/>
    </row>
    <row r="814" spans="1:43" ht="12.75">
      <c r="A814" s="236"/>
      <c r="C814" s="236"/>
      <c r="V814" s="236"/>
      <c r="W814" s="236"/>
      <c r="Y814" s="237"/>
      <c r="AN814" s="236"/>
      <c r="AO814" s="237"/>
      <c r="AQ814" s="236"/>
    </row>
    <row r="815" spans="1:43" ht="12.75">
      <c r="A815" s="236"/>
      <c r="C815" s="236"/>
      <c r="V815" s="236"/>
      <c r="W815" s="236"/>
      <c r="Y815" s="237"/>
      <c r="AN815" s="236"/>
      <c r="AO815" s="237"/>
      <c r="AQ815" s="236"/>
    </row>
    <row r="816" spans="1:43" ht="12.75">
      <c r="A816" s="236"/>
      <c r="C816" s="236"/>
      <c r="V816" s="236"/>
      <c r="W816" s="236"/>
      <c r="Y816" s="237"/>
      <c r="AN816" s="236"/>
      <c r="AO816" s="237"/>
      <c r="AQ816" s="236"/>
    </row>
    <row r="817" spans="1:43" ht="12.75">
      <c r="A817" s="236"/>
      <c r="C817" s="236"/>
      <c r="V817" s="236"/>
      <c r="W817" s="236"/>
      <c r="Y817" s="237"/>
      <c r="AN817" s="236"/>
      <c r="AO817" s="237"/>
      <c r="AQ817" s="236"/>
    </row>
    <row r="818" spans="1:43" ht="12.75">
      <c r="A818" s="236"/>
      <c r="C818" s="236"/>
      <c r="V818" s="236"/>
      <c r="W818" s="236"/>
      <c r="Y818" s="237"/>
      <c r="AN818" s="236"/>
      <c r="AO818" s="237"/>
      <c r="AQ818" s="236"/>
    </row>
    <row r="819" spans="1:43" ht="12.75">
      <c r="A819" s="236"/>
      <c r="C819" s="236"/>
      <c r="V819" s="236"/>
      <c r="W819" s="236"/>
      <c r="Y819" s="237"/>
      <c r="AN819" s="236"/>
      <c r="AO819" s="237"/>
      <c r="AQ819" s="236"/>
    </row>
    <row r="820" spans="1:43" ht="12.75">
      <c r="A820" s="236"/>
      <c r="C820" s="236"/>
      <c r="V820" s="236"/>
      <c r="W820" s="236"/>
      <c r="Y820" s="237"/>
      <c r="AN820" s="236"/>
      <c r="AO820" s="237"/>
      <c r="AQ820" s="236"/>
    </row>
    <row r="821" spans="1:43" ht="12.75">
      <c r="A821" s="236"/>
      <c r="C821" s="236"/>
      <c r="V821" s="236"/>
      <c r="W821" s="236"/>
      <c r="Y821" s="237"/>
      <c r="AN821" s="236"/>
      <c r="AO821" s="237"/>
      <c r="AQ821" s="236"/>
    </row>
    <row r="822" spans="1:43" ht="12.75">
      <c r="A822" s="236"/>
      <c r="C822" s="236"/>
      <c r="V822" s="236"/>
      <c r="W822" s="236"/>
      <c r="Y822" s="237"/>
      <c r="AN822" s="236"/>
      <c r="AO822" s="237"/>
      <c r="AQ822" s="236"/>
    </row>
    <row r="823" spans="1:43" ht="12.75">
      <c r="A823" s="236"/>
      <c r="C823" s="236"/>
      <c r="V823" s="236"/>
      <c r="W823" s="236"/>
      <c r="Y823" s="237"/>
      <c r="AN823" s="236"/>
      <c r="AO823" s="237"/>
      <c r="AQ823" s="236"/>
    </row>
    <row r="824" spans="1:43" ht="12.75">
      <c r="A824" s="236"/>
      <c r="C824" s="236"/>
      <c r="V824" s="236"/>
      <c r="W824" s="236"/>
      <c r="Y824" s="237"/>
      <c r="AN824" s="236"/>
      <c r="AO824" s="237"/>
      <c r="AQ824" s="236"/>
    </row>
    <row r="825" spans="1:43" ht="12.75">
      <c r="A825" s="236"/>
      <c r="C825" s="236"/>
      <c r="V825" s="236"/>
      <c r="W825" s="236"/>
      <c r="Y825" s="237"/>
      <c r="AN825" s="236"/>
      <c r="AO825" s="237"/>
      <c r="AQ825" s="236"/>
    </row>
    <row r="826" spans="1:43" ht="12.75">
      <c r="A826" s="236"/>
      <c r="C826" s="236"/>
      <c r="V826" s="236"/>
      <c r="W826" s="236"/>
      <c r="Y826" s="237"/>
      <c r="AN826" s="236"/>
      <c r="AO826" s="237"/>
      <c r="AQ826" s="236"/>
    </row>
    <row r="827" spans="1:43" ht="12.75">
      <c r="A827" s="236"/>
      <c r="C827" s="236"/>
      <c r="V827" s="236"/>
      <c r="W827" s="236"/>
      <c r="Y827" s="237"/>
      <c r="AN827" s="236"/>
      <c r="AO827" s="237"/>
      <c r="AQ827" s="236"/>
    </row>
    <row r="828" spans="1:43" ht="12.75">
      <c r="A828" s="236"/>
      <c r="C828" s="236"/>
      <c r="V828" s="236"/>
      <c r="W828" s="236"/>
      <c r="Y828" s="237"/>
      <c r="AN828" s="236"/>
      <c r="AO828" s="237"/>
      <c r="AQ828" s="236"/>
    </row>
    <row r="829" spans="1:43" ht="12.75">
      <c r="A829" s="236"/>
      <c r="C829" s="236"/>
      <c r="V829" s="236"/>
      <c r="W829" s="236"/>
      <c r="Y829" s="237"/>
      <c r="AN829" s="236"/>
      <c r="AO829" s="237"/>
      <c r="AQ829" s="236"/>
    </row>
    <row r="830" spans="1:43" ht="12.75">
      <c r="A830" s="236"/>
      <c r="C830" s="236"/>
      <c r="V830" s="236"/>
      <c r="W830" s="236"/>
      <c r="Y830" s="237"/>
      <c r="AN830" s="236"/>
      <c r="AO830" s="237"/>
      <c r="AQ830" s="236"/>
    </row>
    <row r="831" spans="1:43" ht="12.75">
      <c r="A831" s="236"/>
      <c r="C831" s="236"/>
      <c r="V831" s="236"/>
      <c r="W831" s="236"/>
      <c r="Y831" s="237"/>
      <c r="AN831" s="236"/>
      <c r="AO831" s="237"/>
      <c r="AQ831" s="236"/>
    </row>
    <row r="832" spans="1:43" ht="12.75">
      <c r="A832" s="236"/>
      <c r="C832" s="236"/>
      <c r="V832" s="236"/>
      <c r="W832" s="236"/>
      <c r="Y832" s="237"/>
      <c r="AN832" s="236"/>
      <c r="AO832" s="237"/>
      <c r="AQ832" s="236"/>
    </row>
    <row r="833" spans="1:43" ht="12.75">
      <c r="A833" s="236"/>
      <c r="C833" s="236"/>
      <c r="V833" s="236"/>
      <c r="W833" s="236"/>
      <c r="Y833" s="237"/>
      <c r="AN833" s="236"/>
      <c r="AO833" s="237"/>
      <c r="AQ833" s="236"/>
    </row>
    <row r="834" spans="1:43" ht="12.75">
      <c r="A834" s="236"/>
      <c r="C834" s="236"/>
      <c r="V834" s="236"/>
      <c r="W834" s="236"/>
      <c r="Y834" s="237"/>
      <c r="AN834" s="236"/>
      <c r="AO834" s="237"/>
      <c r="AQ834" s="236"/>
    </row>
    <row r="835" spans="1:43" ht="12.75">
      <c r="A835" s="236"/>
      <c r="C835" s="236"/>
      <c r="V835" s="236"/>
      <c r="W835" s="236"/>
      <c r="Y835" s="237"/>
      <c r="AN835" s="236"/>
      <c r="AO835" s="237"/>
      <c r="AQ835" s="236"/>
    </row>
    <row r="836" spans="1:43" ht="12.75">
      <c r="A836" s="236"/>
      <c r="C836" s="236"/>
      <c r="V836" s="236"/>
      <c r="W836" s="236"/>
      <c r="Y836" s="237"/>
      <c r="AN836" s="236"/>
      <c r="AO836" s="237"/>
      <c r="AQ836" s="236"/>
    </row>
    <row r="837" spans="1:43" ht="12.75">
      <c r="A837" s="236"/>
      <c r="C837" s="236"/>
      <c r="V837" s="236"/>
      <c r="W837" s="236"/>
      <c r="Y837" s="237"/>
      <c r="AN837" s="236"/>
      <c r="AO837" s="237"/>
      <c r="AQ837" s="236"/>
    </row>
    <row r="838" spans="1:43" ht="12.75">
      <c r="A838" s="236"/>
      <c r="C838" s="236"/>
      <c r="V838" s="236"/>
      <c r="W838" s="236"/>
      <c r="Y838" s="237"/>
      <c r="AN838" s="236"/>
      <c r="AO838" s="237"/>
      <c r="AQ838" s="236"/>
    </row>
    <row r="839" spans="1:43" ht="12.75">
      <c r="A839" s="236"/>
      <c r="C839" s="236"/>
      <c r="V839" s="236"/>
      <c r="W839" s="236"/>
      <c r="Y839" s="237"/>
      <c r="AN839" s="236"/>
      <c r="AO839" s="237"/>
      <c r="AQ839" s="236"/>
    </row>
    <row r="840" spans="1:43" ht="12.75">
      <c r="A840" s="236"/>
      <c r="C840" s="236"/>
      <c r="V840" s="236"/>
      <c r="W840" s="236"/>
      <c r="Y840" s="237"/>
      <c r="AN840" s="236"/>
      <c r="AO840" s="237"/>
      <c r="AQ840" s="236"/>
    </row>
    <row r="841" spans="1:43" ht="12.75">
      <c r="A841" s="236"/>
      <c r="C841" s="236"/>
      <c r="V841" s="236"/>
      <c r="W841" s="236"/>
      <c r="Y841" s="237"/>
      <c r="AN841" s="236"/>
      <c r="AO841" s="237"/>
      <c r="AQ841" s="236"/>
    </row>
    <row r="842" spans="1:43" ht="12.75">
      <c r="A842" s="236"/>
      <c r="C842" s="236"/>
      <c r="V842" s="236"/>
      <c r="W842" s="236"/>
      <c r="Y842" s="237"/>
      <c r="AN842" s="236"/>
      <c r="AO842" s="237"/>
      <c r="AQ842" s="236"/>
    </row>
    <row r="843" spans="1:43" ht="12.75">
      <c r="A843" s="236"/>
      <c r="C843" s="236"/>
      <c r="V843" s="236"/>
      <c r="W843" s="236"/>
      <c r="Y843" s="237"/>
      <c r="AN843" s="236"/>
      <c r="AO843" s="237"/>
      <c r="AQ843" s="236"/>
    </row>
    <row r="844" spans="1:43" ht="12.75">
      <c r="A844" s="236"/>
      <c r="C844" s="236"/>
      <c r="V844" s="236"/>
      <c r="W844" s="236"/>
      <c r="Y844" s="237"/>
      <c r="AN844" s="236"/>
      <c r="AO844" s="237"/>
      <c r="AQ844" s="236"/>
    </row>
    <row r="845" spans="1:43" ht="12.75">
      <c r="A845" s="236"/>
      <c r="C845" s="236"/>
      <c r="V845" s="236"/>
      <c r="W845" s="236"/>
      <c r="Y845" s="237"/>
      <c r="AN845" s="236"/>
      <c r="AO845" s="237"/>
      <c r="AQ845" s="236"/>
    </row>
    <row r="846" spans="1:43" ht="12.75">
      <c r="A846" s="236"/>
      <c r="C846" s="236"/>
      <c r="V846" s="236"/>
      <c r="W846" s="236"/>
      <c r="Y846" s="237"/>
      <c r="AN846" s="236"/>
      <c r="AO846" s="237"/>
      <c r="AQ846" s="236"/>
    </row>
    <row r="847" spans="1:43" ht="12.75">
      <c r="A847" s="236"/>
      <c r="C847" s="236"/>
      <c r="V847" s="236"/>
      <c r="W847" s="236"/>
      <c r="Y847" s="237"/>
      <c r="AN847" s="236"/>
      <c r="AO847" s="237"/>
      <c r="AQ847" s="236"/>
    </row>
    <row r="848" spans="1:43" ht="12.75">
      <c r="A848" s="236"/>
      <c r="C848" s="236"/>
      <c r="V848" s="236"/>
      <c r="W848" s="236"/>
      <c r="Y848" s="237"/>
      <c r="AN848" s="236"/>
      <c r="AO848" s="237"/>
      <c r="AQ848" s="236"/>
    </row>
    <row r="849" spans="1:43" ht="12.75">
      <c r="A849" s="236"/>
      <c r="C849" s="236"/>
      <c r="V849" s="236"/>
      <c r="W849" s="236"/>
      <c r="Y849" s="237"/>
      <c r="AN849" s="236"/>
      <c r="AO849" s="237"/>
      <c r="AQ849" s="236"/>
    </row>
    <row r="850" spans="1:43" ht="12.75">
      <c r="A850" s="236"/>
      <c r="C850" s="236"/>
      <c r="V850" s="236"/>
      <c r="W850" s="236"/>
      <c r="Y850" s="237"/>
      <c r="AN850" s="236"/>
      <c r="AO850" s="237"/>
      <c r="AQ850" s="236"/>
    </row>
    <row r="851" spans="1:43" ht="12.75">
      <c r="A851" s="236"/>
      <c r="C851" s="236"/>
      <c r="V851" s="236"/>
      <c r="W851" s="236"/>
      <c r="Y851" s="237"/>
      <c r="AN851" s="236"/>
      <c r="AO851" s="237"/>
      <c r="AQ851" s="236"/>
    </row>
    <row r="852" spans="1:43" ht="12.75">
      <c r="A852" s="236"/>
      <c r="C852" s="236"/>
      <c r="V852" s="236"/>
      <c r="W852" s="236"/>
      <c r="Y852" s="237"/>
      <c r="AN852" s="236"/>
      <c r="AO852" s="237"/>
      <c r="AQ852" s="236"/>
    </row>
    <row r="853" spans="1:43" ht="12.75">
      <c r="A853" s="236"/>
      <c r="C853" s="236"/>
      <c r="V853" s="236"/>
      <c r="W853" s="236"/>
      <c r="Y853" s="237"/>
      <c r="AN853" s="236"/>
      <c r="AO853" s="237"/>
      <c r="AQ853" s="236"/>
    </row>
    <row r="854" spans="1:43" ht="12.75">
      <c r="A854" s="236"/>
      <c r="C854" s="236"/>
      <c r="V854" s="236"/>
      <c r="W854" s="236"/>
      <c r="Y854" s="237"/>
      <c r="AN854" s="236"/>
      <c r="AO854" s="237"/>
      <c r="AQ854" s="236"/>
    </row>
    <row r="855" spans="1:43" ht="12.75">
      <c r="A855" s="236"/>
      <c r="C855" s="236"/>
      <c r="V855" s="236"/>
      <c r="W855" s="236"/>
      <c r="Y855" s="237"/>
      <c r="AN855" s="236"/>
      <c r="AO855" s="237"/>
      <c r="AQ855" s="236"/>
    </row>
    <row r="856" spans="1:43" ht="12.75">
      <c r="A856" s="236"/>
      <c r="C856" s="236"/>
      <c r="V856" s="236"/>
      <c r="W856" s="236"/>
      <c r="Y856" s="237"/>
      <c r="AN856" s="236"/>
      <c r="AO856" s="237"/>
      <c r="AQ856" s="236"/>
    </row>
    <row r="857" spans="1:43" ht="12.75">
      <c r="A857" s="236"/>
      <c r="C857" s="236"/>
      <c r="V857" s="236"/>
      <c r="W857" s="236"/>
      <c r="Y857" s="237"/>
      <c r="AN857" s="236"/>
      <c r="AO857" s="237"/>
      <c r="AQ857" s="236"/>
    </row>
    <row r="858" spans="1:43" ht="12.75">
      <c r="A858" s="236"/>
      <c r="C858" s="236"/>
      <c r="V858" s="236"/>
      <c r="W858" s="236"/>
      <c r="Y858" s="237"/>
      <c r="AN858" s="236"/>
      <c r="AO858" s="237"/>
      <c r="AQ858" s="236"/>
    </row>
    <row r="859" spans="1:43" ht="12.75">
      <c r="A859" s="236"/>
      <c r="C859" s="236"/>
      <c r="V859" s="236"/>
      <c r="W859" s="236"/>
      <c r="Y859" s="237"/>
      <c r="AN859" s="236"/>
      <c r="AO859" s="237"/>
      <c r="AQ859" s="236"/>
    </row>
    <row r="860" spans="1:43" ht="12.75">
      <c r="A860" s="236"/>
      <c r="C860" s="236"/>
      <c r="V860" s="236"/>
      <c r="W860" s="236"/>
      <c r="Y860" s="237"/>
      <c r="AN860" s="236"/>
      <c r="AO860" s="237"/>
      <c r="AQ860" s="236"/>
    </row>
    <row r="861" spans="1:43" ht="12.75">
      <c r="A861" s="236"/>
      <c r="C861" s="236"/>
      <c r="V861" s="236"/>
      <c r="W861" s="236"/>
      <c r="Y861" s="237"/>
      <c r="AN861" s="236"/>
      <c r="AO861" s="237"/>
      <c r="AQ861" s="236"/>
    </row>
    <row r="862" spans="1:43" ht="12.75">
      <c r="A862" s="236"/>
      <c r="C862" s="236"/>
      <c r="V862" s="236"/>
      <c r="W862" s="236"/>
      <c r="Y862" s="237"/>
      <c r="AN862" s="236"/>
      <c r="AO862" s="237"/>
      <c r="AQ862" s="236"/>
    </row>
    <row r="863" spans="1:43" ht="12.75">
      <c r="A863" s="236"/>
      <c r="C863" s="236"/>
      <c r="V863" s="236"/>
      <c r="W863" s="236"/>
      <c r="Y863" s="237"/>
      <c r="AN863" s="236"/>
      <c r="AO863" s="237"/>
      <c r="AQ863" s="236"/>
    </row>
    <row r="864" spans="1:43" ht="12.75">
      <c r="A864" s="236"/>
      <c r="C864" s="236"/>
      <c r="V864" s="236"/>
      <c r="W864" s="236"/>
      <c r="Y864" s="237"/>
      <c r="AN864" s="236"/>
      <c r="AO864" s="237"/>
      <c r="AQ864" s="236"/>
    </row>
    <row r="865" spans="1:43" ht="12.75">
      <c r="A865" s="236"/>
      <c r="C865" s="236"/>
      <c r="V865" s="236"/>
      <c r="W865" s="236"/>
      <c r="Y865" s="237"/>
      <c r="AN865" s="236"/>
      <c r="AO865" s="237"/>
      <c r="AQ865" s="236"/>
    </row>
    <row r="866" spans="1:43" ht="12.75">
      <c r="A866" s="236"/>
      <c r="C866" s="236"/>
      <c r="V866" s="236"/>
      <c r="W866" s="236"/>
      <c r="Y866" s="237"/>
      <c r="AN866" s="236"/>
      <c r="AO866" s="237"/>
      <c r="AQ866" s="236"/>
    </row>
    <row r="867" spans="1:43" ht="12.75">
      <c r="A867" s="236"/>
      <c r="C867" s="236"/>
      <c r="V867" s="236"/>
      <c r="W867" s="236"/>
      <c r="Y867" s="237"/>
      <c r="AN867" s="236"/>
      <c r="AO867" s="237"/>
      <c r="AQ867" s="236"/>
    </row>
    <row r="868" spans="1:43" ht="12.75">
      <c r="A868" s="236"/>
      <c r="C868" s="236"/>
      <c r="V868" s="236"/>
      <c r="W868" s="236"/>
      <c r="Y868" s="237"/>
      <c r="AN868" s="236"/>
      <c r="AO868" s="237"/>
      <c r="AQ868" s="236"/>
    </row>
    <row r="869" spans="1:43" ht="12.75">
      <c r="A869" s="236"/>
      <c r="C869" s="236"/>
      <c r="V869" s="236"/>
      <c r="W869" s="236"/>
      <c r="Y869" s="237"/>
      <c r="AN869" s="236"/>
      <c r="AO869" s="237"/>
      <c r="AQ869" s="236"/>
    </row>
    <row r="870" spans="1:43" ht="12.75">
      <c r="A870" s="236"/>
      <c r="C870" s="236"/>
      <c r="V870" s="236"/>
      <c r="W870" s="236"/>
      <c r="Y870" s="237"/>
      <c r="AN870" s="236"/>
      <c r="AO870" s="237"/>
      <c r="AQ870" s="236"/>
    </row>
    <row r="871" spans="1:43" ht="12.75">
      <c r="A871" s="236"/>
      <c r="C871" s="236"/>
      <c r="V871" s="236"/>
      <c r="W871" s="236"/>
      <c r="Y871" s="237"/>
      <c r="AN871" s="236"/>
      <c r="AO871" s="237"/>
      <c r="AQ871" s="236"/>
    </row>
    <row r="872" spans="1:43" ht="12.75">
      <c r="A872" s="236"/>
      <c r="C872" s="236"/>
      <c r="V872" s="236"/>
      <c r="W872" s="236"/>
      <c r="Y872" s="237"/>
      <c r="AN872" s="236"/>
      <c r="AO872" s="237"/>
      <c r="AQ872" s="236"/>
    </row>
    <row r="873" spans="1:43" ht="12.75">
      <c r="A873" s="236"/>
      <c r="C873" s="236"/>
      <c r="V873" s="236"/>
      <c r="W873" s="236"/>
      <c r="Y873" s="237"/>
      <c r="AN873" s="236"/>
      <c r="AO873" s="237"/>
      <c r="AQ873" s="236"/>
    </row>
    <row r="874" spans="1:43" ht="12.75">
      <c r="A874" s="236"/>
      <c r="C874" s="236"/>
      <c r="V874" s="236"/>
      <c r="W874" s="236"/>
      <c r="Y874" s="237"/>
      <c r="AN874" s="236"/>
      <c r="AO874" s="237"/>
      <c r="AQ874" s="236"/>
    </row>
    <row r="875" spans="1:43" ht="12.75">
      <c r="A875" s="236"/>
      <c r="C875" s="236"/>
      <c r="V875" s="236"/>
      <c r="W875" s="236"/>
      <c r="Y875" s="237"/>
      <c r="AN875" s="236"/>
      <c r="AO875" s="237"/>
      <c r="AQ875" s="236"/>
    </row>
    <row r="876" spans="1:43" ht="12.75">
      <c r="A876" s="236"/>
      <c r="C876" s="236"/>
      <c r="V876" s="236"/>
      <c r="W876" s="236"/>
      <c r="Y876" s="237"/>
      <c r="AN876" s="236"/>
      <c r="AO876" s="237"/>
      <c r="AQ876" s="236"/>
    </row>
    <row r="877" spans="1:43" ht="12.75">
      <c r="A877" s="236"/>
      <c r="C877" s="236"/>
      <c r="V877" s="236"/>
      <c r="W877" s="236"/>
      <c r="Y877" s="237"/>
      <c r="AN877" s="236"/>
      <c r="AO877" s="237"/>
      <c r="AQ877" s="236"/>
    </row>
    <row r="878" spans="1:43" ht="12.75">
      <c r="A878" s="236"/>
      <c r="C878" s="236"/>
      <c r="V878" s="236"/>
      <c r="W878" s="236"/>
      <c r="Y878" s="237"/>
      <c r="AN878" s="236"/>
      <c r="AO878" s="237"/>
      <c r="AQ878" s="236"/>
    </row>
    <row r="879" spans="1:43" ht="12.75">
      <c r="A879" s="236"/>
      <c r="C879" s="236"/>
      <c r="V879" s="236"/>
      <c r="W879" s="236"/>
      <c r="Y879" s="237"/>
      <c r="AN879" s="236"/>
      <c r="AO879" s="237"/>
      <c r="AQ879" s="236"/>
    </row>
    <row r="880" spans="1:43" ht="12.75">
      <c r="A880" s="236"/>
      <c r="C880" s="236"/>
      <c r="V880" s="236"/>
      <c r="W880" s="236"/>
      <c r="Y880" s="237"/>
      <c r="AN880" s="236"/>
      <c r="AO880" s="237"/>
      <c r="AQ880" s="236"/>
    </row>
    <row r="881" spans="1:43" ht="12.75">
      <c r="A881" s="236"/>
      <c r="C881" s="236"/>
      <c r="V881" s="236"/>
      <c r="W881" s="236"/>
      <c r="Y881" s="237"/>
      <c r="AN881" s="236"/>
      <c r="AO881" s="237"/>
      <c r="AQ881" s="236"/>
    </row>
    <row r="882" spans="1:43" ht="12.75">
      <c r="A882" s="236"/>
      <c r="C882" s="236"/>
      <c r="V882" s="236"/>
      <c r="W882" s="236"/>
      <c r="Y882" s="237"/>
      <c r="AN882" s="236"/>
      <c r="AO882" s="237"/>
      <c r="AQ882" s="236"/>
    </row>
    <row r="883" spans="1:43" ht="12.75">
      <c r="A883" s="236"/>
      <c r="C883" s="236"/>
      <c r="V883" s="236"/>
      <c r="W883" s="236"/>
      <c r="Y883" s="237"/>
      <c r="AN883" s="236"/>
      <c r="AO883" s="237"/>
      <c r="AQ883" s="236"/>
    </row>
    <row r="884" spans="1:43" ht="12.75">
      <c r="A884" s="236"/>
      <c r="C884" s="236"/>
      <c r="V884" s="236"/>
      <c r="W884" s="236"/>
      <c r="Y884" s="237"/>
      <c r="AN884" s="236"/>
      <c r="AO884" s="237"/>
      <c r="AQ884" s="236"/>
    </row>
    <row r="885" spans="1:43" ht="12.75">
      <c r="A885" s="236"/>
      <c r="C885" s="236"/>
      <c r="V885" s="236"/>
      <c r="W885" s="236"/>
      <c r="Y885" s="237"/>
      <c r="AN885" s="236"/>
      <c r="AO885" s="237"/>
      <c r="AQ885" s="236"/>
    </row>
    <row r="886" spans="1:43" ht="12.75">
      <c r="A886" s="236"/>
      <c r="C886" s="236"/>
      <c r="V886" s="236"/>
      <c r="W886" s="236"/>
      <c r="Y886" s="237"/>
      <c r="AN886" s="236"/>
      <c r="AO886" s="237"/>
      <c r="AQ886" s="236"/>
    </row>
    <row r="887" spans="1:43" ht="12.75">
      <c r="A887" s="236"/>
      <c r="C887" s="236"/>
      <c r="V887" s="236"/>
      <c r="W887" s="236"/>
      <c r="Y887" s="237"/>
      <c r="AN887" s="236"/>
      <c r="AO887" s="237"/>
      <c r="AQ887" s="236"/>
    </row>
    <row r="888" spans="1:43" ht="12.75">
      <c r="A888" s="236"/>
      <c r="C888" s="236"/>
      <c r="V888" s="236"/>
      <c r="W888" s="236"/>
      <c r="Y888" s="237"/>
      <c r="AN888" s="236"/>
      <c r="AO888" s="237"/>
      <c r="AQ888" s="236"/>
    </row>
    <row r="889" spans="1:43" ht="12.75">
      <c r="A889" s="236"/>
      <c r="C889" s="236"/>
      <c r="V889" s="236"/>
      <c r="W889" s="236"/>
      <c r="Y889" s="237"/>
      <c r="AN889" s="236"/>
      <c r="AO889" s="237"/>
      <c r="AQ889" s="236"/>
    </row>
    <row r="890" spans="1:43" ht="12.75">
      <c r="A890" s="236"/>
      <c r="C890" s="236"/>
      <c r="V890" s="236"/>
      <c r="W890" s="236"/>
      <c r="Y890" s="237"/>
      <c r="AN890" s="236"/>
      <c r="AO890" s="237"/>
      <c r="AQ890" s="236"/>
    </row>
    <row r="891" spans="1:43" ht="12.75">
      <c r="A891" s="236"/>
      <c r="C891" s="236"/>
      <c r="V891" s="236"/>
      <c r="W891" s="236"/>
      <c r="Y891" s="237"/>
      <c r="AN891" s="236"/>
      <c r="AO891" s="237"/>
      <c r="AQ891" s="236"/>
    </row>
    <row r="892" spans="1:43" ht="12.75">
      <c r="A892" s="236"/>
      <c r="C892" s="236"/>
      <c r="V892" s="236"/>
      <c r="W892" s="236"/>
      <c r="Y892" s="237"/>
      <c r="AN892" s="236"/>
      <c r="AO892" s="237"/>
      <c r="AQ892" s="236"/>
    </row>
    <row r="893" spans="1:43" ht="12.75">
      <c r="A893" s="236"/>
      <c r="C893" s="236"/>
      <c r="V893" s="236"/>
      <c r="W893" s="236"/>
      <c r="Y893" s="237"/>
      <c r="AN893" s="236"/>
      <c r="AO893" s="237"/>
      <c r="AQ893" s="236"/>
    </row>
    <row r="894" spans="1:43" ht="12.75">
      <c r="A894" s="236"/>
      <c r="C894" s="236"/>
      <c r="V894" s="236"/>
      <c r="W894" s="236"/>
      <c r="Y894" s="237"/>
      <c r="AN894" s="236"/>
      <c r="AO894" s="237"/>
      <c r="AQ894" s="236"/>
    </row>
    <row r="895" spans="1:43" ht="12.75">
      <c r="A895" s="236"/>
      <c r="C895" s="236"/>
      <c r="V895" s="236"/>
      <c r="W895" s="236"/>
      <c r="Y895" s="237"/>
      <c r="AN895" s="236"/>
      <c r="AO895" s="237"/>
      <c r="AQ895" s="236"/>
    </row>
    <row r="896" spans="1:43" ht="12.75">
      <c r="A896" s="236"/>
      <c r="C896" s="236"/>
      <c r="V896" s="236"/>
      <c r="W896" s="236"/>
      <c r="Y896" s="237"/>
      <c r="AN896" s="236"/>
      <c r="AO896" s="237"/>
      <c r="AQ896" s="236"/>
    </row>
    <row r="897" spans="1:43" ht="12.75">
      <c r="A897" s="236"/>
      <c r="C897" s="236"/>
      <c r="V897" s="236"/>
      <c r="W897" s="236"/>
      <c r="Y897" s="237"/>
      <c r="AN897" s="236"/>
      <c r="AO897" s="237"/>
      <c r="AQ897" s="236"/>
    </row>
    <row r="898" spans="1:43" ht="12.75">
      <c r="A898" s="236"/>
      <c r="C898" s="236"/>
      <c r="V898" s="236"/>
      <c r="W898" s="236"/>
      <c r="Y898" s="237"/>
      <c r="AN898" s="236"/>
      <c r="AO898" s="237"/>
      <c r="AQ898" s="236"/>
    </row>
    <row r="899" spans="1:43" ht="12.75">
      <c r="A899" s="236"/>
      <c r="C899" s="236"/>
      <c r="V899" s="236"/>
      <c r="W899" s="236"/>
      <c r="Y899" s="237"/>
      <c r="AN899" s="236"/>
      <c r="AO899" s="237"/>
      <c r="AQ899" s="236"/>
    </row>
    <row r="900" spans="1:43" ht="12.75">
      <c r="A900" s="236"/>
      <c r="C900" s="236"/>
      <c r="V900" s="236"/>
      <c r="W900" s="236"/>
      <c r="Y900" s="237"/>
      <c r="AN900" s="236"/>
      <c r="AO900" s="237"/>
      <c r="AQ900" s="236"/>
    </row>
    <row r="901" spans="1:43" ht="12.75">
      <c r="A901" s="236"/>
      <c r="C901" s="236"/>
      <c r="V901" s="236"/>
      <c r="W901" s="236"/>
      <c r="Y901" s="237"/>
      <c r="AN901" s="236"/>
      <c r="AO901" s="237"/>
      <c r="AQ901" s="236"/>
    </row>
    <row r="902" spans="1:43" ht="12.75">
      <c r="A902" s="236"/>
      <c r="C902" s="236"/>
      <c r="V902" s="236"/>
      <c r="W902" s="236"/>
      <c r="Y902" s="237"/>
      <c r="AN902" s="236"/>
      <c r="AO902" s="237"/>
      <c r="AQ902" s="236"/>
    </row>
    <row r="903" spans="1:43" ht="12.75">
      <c r="A903" s="236"/>
      <c r="C903" s="236"/>
      <c r="V903" s="236"/>
      <c r="W903" s="236"/>
      <c r="Y903" s="237"/>
      <c r="AN903" s="236"/>
      <c r="AO903" s="237"/>
      <c r="AQ903" s="236"/>
    </row>
    <row r="904" spans="1:43" ht="12.75">
      <c r="A904" s="236"/>
      <c r="C904" s="236"/>
      <c r="V904" s="236"/>
      <c r="W904" s="236"/>
      <c r="Y904" s="237"/>
      <c r="AN904" s="236"/>
      <c r="AO904" s="237"/>
      <c r="AQ904" s="236"/>
    </row>
    <row r="905" spans="1:43" ht="12.75">
      <c r="A905" s="236"/>
      <c r="C905" s="236"/>
      <c r="V905" s="236"/>
      <c r="W905" s="236"/>
      <c r="Y905" s="237"/>
      <c r="AN905" s="236"/>
      <c r="AO905" s="237"/>
      <c r="AQ905" s="236"/>
    </row>
    <row r="906" spans="1:43" ht="12.75">
      <c r="A906" s="236"/>
      <c r="C906" s="236"/>
      <c r="V906" s="236"/>
      <c r="W906" s="236"/>
      <c r="Y906" s="237"/>
      <c r="AN906" s="236"/>
      <c r="AO906" s="237"/>
      <c r="AQ906" s="236"/>
    </row>
    <row r="907" spans="1:43" ht="12.75">
      <c r="A907" s="236"/>
      <c r="C907" s="236"/>
      <c r="V907" s="236"/>
      <c r="W907" s="236"/>
      <c r="Y907" s="237"/>
      <c r="AN907" s="236"/>
      <c r="AO907" s="237"/>
      <c r="AQ907" s="236"/>
    </row>
    <row r="908" spans="1:43" ht="12.75">
      <c r="A908" s="236"/>
      <c r="C908" s="236"/>
      <c r="V908" s="236"/>
      <c r="W908" s="236"/>
      <c r="Y908" s="237"/>
      <c r="AN908" s="236"/>
      <c r="AO908" s="237"/>
      <c r="AQ908" s="236"/>
    </row>
    <row r="909" spans="1:43" ht="12.75">
      <c r="A909" s="236"/>
      <c r="C909" s="236"/>
      <c r="V909" s="236"/>
      <c r="W909" s="236"/>
      <c r="Y909" s="237"/>
      <c r="AN909" s="236"/>
      <c r="AO909" s="237"/>
      <c r="AQ909" s="236"/>
    </row>
    <row r="910" spans="1:43" ht="12.75">
      <c r="A910" s="236"/>
      <c r="C910" s="236"/>
      <c r="V910" s="236"/>
      <c r="W910" s="236"/>
      <c r="Y910" s="237"/>
      <c r="AN910" s="236"/>
      <c r="AO910" s="237"/>
      <c r="AQ910" s="236"/>
    </row>
    <row r="911" spans="1:43" ht="12.75">
      <c r="A911" s="236"/>
      <c r="C911" s="236"/>
      <c r="V911" s="236"/>
      <c r="W911" s="236"/>
      <c r="Y911" s="237"/>
      <c r="AN911" s="236"/>
      <c r="AO911" s="237"/>
      <c r="AQ911" s="236"/>
    </row>
    <row r="912" spans="1:43" ht="12.75">
      <c r="A912" s="236"/>
      <c r="C912" s="236"/>
      <c r="V912" s="236"/>
      <c r="W912" s="236"/>
      <c r="Y912" s="237"/>
      <c r="AN912" s="236"/>
      <c r="AO912" s="237"/>
      <c r="AQ912" s="236"/>
    </row>
    <row r="913" spans="1:43" ht="12.75">
      <c r="A913" s="236"/>
      <c r="C913" s="236"/>
      <c r="V913" s="236"/>
      <c r="W913" s="236"/>
      <c r="Y913" s="237"/>
      <c r="AN913" s="236"/>
      <c r="AO913" s="237"/>
      <c r="AQ913" s="236"/>
    </row>
    <row r="914" spans="1:43" ht="12.75">
      <c r="A914" s="236"/>
      <c r="C914" s="236"/>
      <c r="V914" s="236"/>
      <c r="W914" s="236"/>
      <c r="Y914" s="237"/>
      <c r="AN914" s="236"/>
      <c r="AO914" s="237"/>
      <c r="AQ914" s="236"/>
    </row>
    <row r="915" spans="1:43" ht="12.75">
      <c r="A915" s="236"/>
      <c r="C915" s="236"/>
      <c r="V915" s="236"/>
      <c r="W915" s="236"/>
      <c r="Y915" s="237"/>
      <c r="AN915" s="236"/>
      <c r="AO915" s="237"/>
      <c r="AQ915" s="236"/>
    </row>
    <row r="916" spans="1:43" ht="12.75">
      <c r="A916" s="236"/>
      <c r="C916" s="236"/>
      <c r="V916" s="236"/>
      <c r="W916" s="236"/>
      <c r="Y916" s="237"/>
      <c r="AN916" s="236"/>
      <c r="AO916" s="237"/>
      <c r="AQ916" s="236"/>
    </row>
    <row r="917" spans="1:43" ht="12.75">
      <c r="A917" s="236"/>
      <c r="C917" s="236"/>
      <c r="V917" s="236"/>
      <c r="W917" s="236"/>
      <c r="Y917" s="237"/>
      <c r="AN917" s="236"/>
      <c r="AO917" s="237"/>
      <c r="AQ917" s="236"/>
    </row>
    <row r="918" spans="1:43" ht="12.75">
      <c r="A918" s="236"/>
      <c r="C918" s="236"/>
      <c r="V918" s="236"/>
      <c r="W918" s="236"/>
      <c r="Y918" s="237"/>
      <c r="AN918" s="236"/>
      <c r="AO918" s="237"/>
      <c r="AQ918" s="236"/>
    </row>
    <row r="919" spans="1:43" ht="12.75">
      <c r="A919" s="236"/>
      <c r="C919" s="236"/>
      <c r="V919" s="236"/>
      <c r="W919" s="236"/>
      <c r="Y919" s="237"/>
      <c r="AN919" s="236"/>
      <c r="AO919" s="237"/>
      <c r="AQ919" s="236"/>
    </row>
    <row r="920" spans="1:43" ht="12.75">
      <c r="A920" s="236"/>
      <c r="C920" s="236"/>
      <c r="V920" s="236"/>
      <c r="W920" s="236"/>
      <c r="Y920" s="237"/>
      <c r="AN920" s="236"/>
      <c r="AO920" s="237"/>
      <c r="AQ920" s="236"/>
    </row>
    <row r="921" spans="1:43" ht="12.75">
      <c r="A921" s="236"/>
      <c r="C921" s="236"/>
      <c r="V921" s="236"/>
      <c r="W921" s="236"/>
      <c r="Y921" s="237"/>
      <c r="AN921" s="236"/>
      <c r="AO921" s="237"/>
      <c r="AQ921" s="236"/>
    </row>
    <row r="922" spans="1:43" ht="12.75">
      <c r="A922" s="236"/>
      <c r="C922" s="236"/>
      <c r="V922" s="236"/>
      <c r="W922" s="236"/>
      <c r="Y922" s="237"/>
      <c r="AN922" s="236"/>
      <c r="AO922" s="237"/>
      <c r="AQ922" s="236"/>
    </row>
    <row r="923" spans="1:43" ht="12.75">
      <c r="A923" s="236"/>
      <c r="C923" s="236"/>
      <c r="V923" s="236"/>
      <c r="W923" s="236"/>
      <c r="Y923" s="237"/>
      <c r="AN923" s="236"/>
      <c r="AO923" s="237"/>
      <c r="AQ923" s="236"/>
    </row>
    <row r="924" spans="1:43" ht="12.75">
      <c r="A924" s="236"/>
      <c r="C924" s="236"/>
      <c r="V924" s="236"/>
      <c r="W924" s="236"/>
      <c r="Y924" s="237"/>
      <c r="AN924" s="236"/>
      <c r="AO924" s="237"/>
      <c r="AQ924" s="236"/>
    </row>
    <row r="925" spans="1:43" ht="12.75">
      <c r="A925" s="236"/>
      <c r="C925" s="236"/>
      <c r="V925" s="236"/>
      <c r="W925" s="236"/>
      <c r="Y925" s="237"/>
      <c r="AN925" s="236"/>
      <c r="AO925" s="237"/>
      <c r="AQ925" s="236"/>
    </row>
    <row r="926" spans="1:43" ht="12.75">
      <c r="A926" s="236"/>
      <c r="C926" s="236"/>
      <c r="V926" s="236"/>
      <c r="W926" s="236"/>
      <c r="Y926" s="237"/>
      <c r="AN926" s="236"/>
      <c r="AO926" s="237"/>
      <c r="AQ926" s="236"/>
    </row>
    <row r="927" spans="1:43" ht="12.75">
      <c r="A927" s="236"/>
      <c r="C927" s="236"/>
      <c r="V927" s="236"/>
      <c r="W927" s="236"/>
      <c r="Y927" s="237"/>
      <c r="AN927" s="236"/>
      <c r="AO927" s="237"/>
      <c r="AQ927" s="236"/>
    </row>
    <row r="928" spans="1:43" ht="12.75">
      <c r="A928" s="236"/>
      <c r="C928" s="236"/>
      <c r="V928" s="236"/>
      <c r="W928" s="236"/>
      <c r="Y928" s="237"/>
      <c r="AN928" s="236"/>
      <c r="AO928" s="237"/>
      <c r="AQ928" s="236"/>
    </row>
    <row r="929" spans="1:43" ht="12.75">
      <c r="A929" s="236"/>
      <c r="C929" s="236"/>
      <c r="V929" s="236"/>
      <c r="W929" s="236"/>
      <c r="Y929" s="237"/>
      <c r="AN929" s="236"/>
      <c r="AO929" s="237"/>
      <c r="AQ929" s="236"/>
    </row>
    <row r="930" spans="1:43" ht="12.75">
      <c r="A930" s="236"/>
      <c r="C930" s="236"/>
      <c r="V930" s="236"/>
      <c r="W930" s="236"/>
      <c r="Y930" s="237"/>
      <c r="AN930" s="236"/>
      <c r="AO930" s="237"/>
      <c r="AQ930" s="236"/>
    </row>
    <row r="931" spans="1:43" ht="12.75">
      <c r="A931" s="236"/>
      <c r="C931" s="236"/>
      <c r="V931" s="236"/>
      <c r="W931" s="236"/>
      <c r="Y931" s="237"/>
      <c r="AN931" s="236"/>
      <c r="AO931" s="237"/>
      <c r="AQ931" s="236"/>
    </row>
    <row r="932" spans="1:43" ht="12.75">
      <c r="A932" s="236"/>
      <c r="C932" s="236"/>
      <c r="V932" s="236"/>
      <c r="W932" s="236"/>
      <c r="Y932" s="237"/>
      <c r="AN932" s="236"/>
      <c r="AO932" s="237"/>
      <c r="AQ932" s="236"/>
    </row>
    <row r="933" spans="1:43" ht="12.75">
      <c r="A933" s="236"/>
      <c r="C933" s="236"/>
      <c r="V933" s="236"/>
      <c r="W933" s="236"/>
      <c r="Y933" s="237"/>
      <c r="AN933" s="236"/>
      <c r="AO933" s="237"/>
      <c r="AQ933" s="236"/>
    </row>
    <row r="934" spans="1:43" ht="12.75">
      <c r="A934" s="236"/>
      <c r="C934" s="236"/>
      <c r="V934" s="236"/>
      <c r="W934" s="236"/>
      <c r="Y934" s="237"/>
      <c r="AN934" s="236"/>
      <c r="AO934" s="237"/>
      <c r="AQ934" s="236"/>
    </row>
    <row r="935" spans="1:43" ht="12.75">
      <c r="A935" s="236"/>
      <c r="C935" s="236"/>
      <c r="V935" s="236"/>
      <c r="W935" s="236"/>
      <c r="Y935" s="237"/>
      <c r="AN935" s="236"/>
      <c r="AO935" s="237"/>
      <c r="AQ935" s="236"/>
    </row>
    <row r="936" spans="1:43" ht="12.75">
      <c r="A936" s="236"/>
      <c r="C936" s="236"/>
      <c r="V936" s="236"/>
      <c r="W936" s="236"/>
      <c r="Y936" s="237"/>
      <c r="AN936" s="236"/>
      <c r="AO936" s="237"/>
      <c r="AQ936" s="236"/>
    </row>
    <row r="937" spans="1:43" ht="12.75">
      <c r="A937" s="236"/>
      <c r="C937" s="236"/>
      <c r="V937" s="236"/>
      <c r="W937" s="236"/>
      <c r="Y937" s="237"/>
      <c r="AN937" s="236"/>
      <c r="AO937" s="237"/>
      <c r="AQ937" s="236"/>
    </row>
    <row r="938" spans="1:43" ht="12.75">
      <c r="A938" s="236"/>
      <c r="C938" s="236"/>
      <c r="V938" s="236"/>
      <c r="W938" s="236"/>
      <c r="Y938" s="237"/>
      <c r="AN938" s="236"/>
      <c r="AO938" s="237"/>
      <c r="AQ938" s="236"/>
    </row>
    <row r="939" spans="1:43" ht="12.75">
      <c r="A939" s="236"/>
      <c r="C939" s="236"/>
      <c r="V939" s="236"/>
      <c r="W939" s="236"/>
      <c r="Y939" s="237"/>
      <c r="AN939" s="236"/>
      <c r="AO939" s="237"/>
      <c r="AQ939" s="236"/>
    </row>
    <row r="940" spans="1:43" ht="12.75">
      <c r="A940" s="236"/>
      <c r="C940" s="236"/>
      <c r="V940" s="236"/>
      <c r="W940" s="236"/>
      <c r="Y940" s="237"/>
      <c r="AN940" s="236"/>
      <c r="AO940" s="237"/>
      <c r="AQ940" s="236"/>
    </row>
    <row r="941" spans="1:43" ht="12.75">
      <c r="A941" s="236"/>
      <c r="C941" s="236"/>
      <c r="V941" s="236"/>
      <c r="W941" s="236"/>
      <c r="Y941" s="237"/>
      <c r="AN941" s="236"/>
      <c r="AO941" s="237"/>
      <c r="AQ941" s="236"/>
    </row>
    <row r="942" spans="1:43" ht="12.75">
      <c r="A942" s="236"/>
      <c r="C942" s="236"/>
      <c r="V942" s="236"/>
      <c r="W942" s="236"/>
      <c r="Y942" s="237"/>
      <c r="AN942" s="236"/>
      <c r="AO942" s="237"/>
      <c r="AQ942" s="236"/>
    </row>
    <row r="943" spans="1:43" ht="12.75">
      <c r="A943" s="236"/>
      <c r="C943" s="236"/>
      <c r="V943" s="236"/>
      <c r="W943" s="236"/>
      <c r="Y943" s="237"/>
      <c r="AN943" s="236"/>
      <c r="AO943" s="237"/>
      <c r="AQ943" s="236"/>
    </row>
    <row r="944" spans="1:43" ht="12.75">
      <c r="A944" s="236"/>
      <c r="C944" s="236"/>
      <c r="V944" s="236"/>
      <c r="W944" s="236"/>
      <c r="Y944" s="237"/>
      <c r="AN944" s="236"/>
      <c r="AO944" s="237"/>
      <c r="AQ944" s="236"/>
    </row>
    <row r="945" spans="1:43" ht="12.75">
      <c r="A945" s="236"/>
      <c r="C945" s="236"/>
      <c r="V945" s="236"/>
      <c r="W945" s="236"/>
      <c r="Y945" s="237"/>
      <c r="AN945" s="236"/>
      <c r="AO945" s="237"/>
      <c r="AQ945" s="236"/>
    </row>
    <row r="946" spans="1:43" ht="12.75">
      <c r="A946" s="236"/>
      <c r="C946" s="236"/>
      <c r="V946" s="236"/>
      <c r="W946" s="236"/>
      <c r="Y946" s="237"/>
      <c r="AN946" s="236"/>
      <c r="AO946" s="237"/>
      <c r="AQ946" s="236"/>
    </row>
    <row r="947" spans="1:43" ht="12.75">
      <c r="A947" s="236"/>
      <c r="C947" s="236"/>
      <c r="V947" s="236"/>
      <c r="W947" s="236"/>
      <c r="Y947" s="237"/>
      <c r="AN947" s="236"/>
      <c r="AO947" s="237"/>
      <c r="AQ947" s="236"/>
    </row>
    <row r="948" spans="1:43" ht="12.75">
      <c r="A948" s="236"/>
      <c r="C948" s="236"/>
      <c r="V948" s="236"/>
      <c r="W948" s="236"/>
      <c r="Y948" s="237"/>
      <c r="AN948" s="236"/>
      <c r="AO948" s="237"/>
      <c r="AQ948" s="236"/>
    </row>
    <row r="949" spans="1:43" ht="12.75">
      <c r="A949" s="236"/>
      <c r="C949" s="236"/>
      <c r="V949" s="236"/>
      <c r="W949" s="236"/>
      <c r="Y949" s="237"/>
      <c r="AN949" s="236"/>
      <c r="AO949" s="237"/>
      <c r="AQ949" s="236"/>
    </row>
    <row r="950" spans="1:43" ht="12.75">
      <c r="A950" s="236"/>
      <c r="C950" s="236"/>
      <c r="V950" s="236"/>
      <c r="W950" s="236"/>
      <c r="Y950" s="237"/>
      <c r="AN950" s="236"/>
      <c r="AO950" s="237"/>
      <c r="AQ950" s="236"/>
    </row>
    <row r="951" spans="1:43" ht="12.75">
      <c r="A951" s="236"/>
      <c r="C951" s="236"/>
      <c r="V951" s="236"/>
      <c r="W951" s="236"/>
      <c r="Y951" s="237"/>
      <c r="AN951" s="236"/>
      <c r="AO951" s="237"/>
      <c r="AQ951" s="236"/>
    </row>
    <row r="952" spans="1:43" ht="12.75">
      <c r="A952" s="236"/>
      <c r="C952" s="236"/>
      <c r="V952" s="236"/>
      <c r="W952" s="236"/>
      <c r="Y952" s="237"/>
      <c r="AN952" s="236"/>
      <c r="AO952" s="237"/>
      <c r="AQ952" s="236"/>
    </row>
    <row r="953" spans="1:43" ht="12.75">
      <c r="A953" s="236"/>
      <c r="C953" s="236"/>
      <c r="V953" s="236"/>
      <c r="W953" s="236"/>
      <c r="Y953" s="237"/>
      <c r="AN953" s="236"/>
      <c r="AO953" s="237"/>
      <c r="AQ953" s="236"/>
    </row>
    <row r="954" spans="1:43" ht="12.75">
      <c r="A954" s="236"/>
      <c r="C954" s="236"/>
      <c r="V954" s="236"/>
      <c r="W954" s="236"/>
      <c r="Y954" s="237"/>
      <c r="AN954" s="236"/>
      <c r="AO954" s="237"/>
      <c r="AQ954" s="236"/>
    </row>
    <row r="955" spans="1:43" ht="12.75">
      <c r="A955" s="236"/>
      <c r="C955" s="236"/>
      <c r="V955" s="236"/>
      <c r="W955" s="236"/>
      <c r="Y955" s="237"/>
      <c r="AN955" s="236"/>
      <c r="AO955" s="237"/>
      <c r="AQ955" s="236"/>
    </row>
    <row r="956" spans="1:43" ht="12.75">
      <c r="A956" s="236"/>
      <c r="C956" s="236"/>
      <c r="V956" s="236"/>
      <c r="W956" s="236"/>
      <c r="Y956" s="237"/>
      <c r="AN956" s="236"/>
      <c r="AO956" s="237"/>
      <c r="AQ956" s="236"/>
    </row>
    <row r="957" spans="1:43" ht="12.75">
      <c r="A957" s="236"/>
      <c r="C957" s="236"/>
      <c r="V957" s="236"/>
      <c r="W957" s="236"/>
      <c r="Y957" s="237"/>
      <c r="AN957" s="236"/>
      <c r="AO957" s="237"/>
      <c r="AQ957" s="236"/>
    </row>
    <row r="958" spans="1:43" ht="12.75">
      <c r="A958" s="236"/>
      <c r="C958" s="236"/>
      <c r="V958" s="236"/>
      <c r="W958" s="236"/>
      <c r="Y958" s="237"/>
      <c r="AN958" s="236"/>
      <c r="AO958" s="237"/>
      <c r="AQ958" s="236"/>
    </row>
    <row r="959" spans="1:43" ht="12.75">
      <c r="A959" s="236"/>
      <c r="C959" s="236"/>
      <c r="V959" s="236"/>
      <c r="W959" s="236"/>
      <c r="Y959" s="237"/>
      <c r="AN959" s="236"/>
      <c r="AO959" s="237"/>
      <c r="AQ959" s="236"/>
    </row>
    <row r="960" spans="1:43" ht="12.75">
      <c r="A960" s="236"/>
      <c r="C960" s="236"/>
      <c r="V960" s="236"/>
      <c r="W960" s="236"/>
      <c r="Y960" s="237"/>
      <c r="AN960" s="236"/>
      <c r="AO960" s="237"/>
      <c r="AQ960" s="236"/>
    </row>
    <row r="961" spans="1:43" ht="12.75">
      <c r="A961" s="236"/>
      <c r="C961" s="236"/>
      <c r="V961" s="236"/>
      <c r="W961" s="236"/>
      <c r="Y961" s="237"/>
      <c r="AN961" s="236"/>
      <c r="AO961" s="237"/>
      <c r="AQ961" s="236"/>
    </row>
    <row r="962" spans="1:43" ht="12.75">
      <c r="A962" s="236"/>
      <c r="C962" s="236"/>
      <c r="V962" s="236"/>
      <c r="W962" s="236"/>
      <c r="Y962" s="237"/>
      <c r="AN962" s="236"/>
      <c r="AO962" s="237"/>
      <c r="AQ962" s="236"/>
    </row>
    <row r="963" spans="1:43" ht="12.75">
      <c r="A963" s="236"/>
      <c r="C963" s="236"/>
      <c r="V963" s="236"/>
      <c r="W963" s="236"/>
      <c r="Y963" s="237"/>
      <c r="AN963" s="236"/>
      <c r="AO963" s="237"/>
      <c r="AQ963" s="236"/>
    </row>
    <row r="964" spans="1:43" ht="12.75">
      <c r="A964" s="236"/>
      <c r="C964" s="236"/>
      <c r="V964" s="236"/>
      <c r="W964" s="236"/>
      <c r="Y964" s="237"/>
      <c r="AN964" s="236"/>
      <c r="AO964" s="237"/>
      <c r="AQ964" s="236"/>
    </row>
    <row r="965" spans="1:43" ht="12.75">
      <c r="A965" s="236"/>
      <c r="C965" s="236"/>
      <c r="V965" s="236"/>
      <c r="W965" s="236"/>
      <c r="Y965" s="237"/>
      <c r="AN965" s="236"/>
      <c r="AO965" s="237"/>
      <c r="AQ965" s="236"/>
    </row>
    <row r="966" spans="1:43" ht="12.75">
      <c r="A966" s="236"/>
      <c r="C966" s="236"/>
      <c r="V966" s="236"/>
      <c r="W966" s="236"/>
      <c r="Y966" s="237"/>
      <c r="AN966" s="236"/>
      <c r="AO966" s="237"/>
      <c r="AQ966" s="236"/>
    </row>
    <row r="967" spans="1:43" ht="12.75">
      <c r="A967" s="236"/>
      <c r="C967" s="236"/>
      <c r="V967" s="236"/>
      <c r="W967" s="236"/>
      <c r="Y967" s="237"/>
      <c r="AN967" s="236"/>
      <c r="AO967" s="237"/>
      <c r="AQ967" s="236"/>
    </row>
    <row r="968" spans="1:43" ht="12.75">
      <c r="A968" s="236"/>
      <c r="C968" s="236"/>
      <c r="V968" s="236"/>
      <c r="W968" s="236"/>
      <c r="Y968" s="237"/>
      <c r="AN968" s="236"/>
      <c r="AO968" s="237"/>
      <c r="AQ968" s="236"/>
    </row>
    <row r="969" spans="1:43" ht="12.75">
      <c r="A969" s="236"/>
      <c r="C969" s="236"/>
      <c r="V969" s="236"/>
      <c r="W969" s="236"/>
      <c r="Y969" s="237"/>
      <c r="AN969" s="236"/>
      <c r="AO969" s="237"/>
      <c r="AQ969" s="236"/>
    </row>
    <row r="970" spans="1:43" ht="12.75">
      <c r="A970" s="236"/>
      <c r="C970" s="236"/>
      <c r="V970" s="236"/>
      <c r="W970" s="236"/>
      <c r="Y970" s="237"/>
      <c r="AN970" s="236"/>
      <c r="AO970" s="237"/>
      <c r="AQ970" s="236"/>
    </row>
    <row r="971" spans="1:43" ht="12.75">
      <c r="A971" s="236"/>
      <c r="C971" s="236"/>
      <c r="V971" s="236"/>
      <c r="W971" s="236"/>
      <c r="Y971" s="237"/>
      <c r="AN971" s="236"/>
      <c r="AO971" s="237"/>
      <c r="AQ971" s="236"/>
    </row>
    <row r="972" spans="1:43" ht="12.75">
      <c r="A972" s="236"/>
      <c r="C972" s="236"/>
      <c r="V972" s="236"/>
      <c r="W972" s="236"/>
      <c r="Y972" s="237"/>
      <c r="AN972" s="236"/>
      <c r="AO972" s="237"/>
      <c r="AQ972" s="236"/>
    </row>
    <row r="973" spans="1:43" ht="12.75">
      <c r="A973" s="236"/>
      <c r="C973" s="236"/>
      <c r="V973" s="236"/>
      <c r="W973" s="236"/>
      <c r="Y973" s="237"/>
      <c r="AN973" s="236"/>
      <c r="AO973" s="237"/>
      <c r="AQ973" s="236"/>
    </row>
    <row r="974" spans="1:43" ht="12.75">
      <c r="A974" s="236"/>
      <c r="C974" s="236"/>
      <c r="V974" s="236"/>
      <c r="W974" s="236"/>
      <c r="Y974" s="237"/>
      <c r="AN974" s="236"/>
      <c r="AO974" s="237"/>
      <c r="AQ974" s="236"/>
    </row>
    <row r="975" spans="1:43" ht="12.75">
      <c r="A975" s="236"/>
      <c r="C975" s="236"/>
      <c r="V975" s="236"/>
      <c r="W975" s="236"/>
      <c r="Y975" s="237"/>
      <c r="AN975" s="236"/>
      <c r="AO975" s="237"/>
      <c r="AQ975" s="236"/>
    </row>
    <row r="976" spans="1:43" ht="12.75">
      <c r="A976" s="236"/>
      <c r="C976" s="236"/>
      <c r="V976" s="236"/>
      <c r="W976" s="236"/>
      <c r="Y976" s="237"/>
      <c r="AN976" s="236"/>
      <c r="AO976" s="237"/>
      <c r="AQ976" s="236"/>
    </row>
    <row r="977" spans="1:43" ht="12.75">
      <c r="A977" s="236"/>
      <c r="C977" s="236"/>
      <c r="V977" s="236"/>
      <c r="W977" s="236"/>
      <c r="Y977" s="237"/>
      <c r="AN977" s="236"/>
      <c r="AO977" s="237"/>
      <c r="AQ977" s="236"/>
    </row>
    <row r="978" spans="1:43" ht="12.75">
      <c r="A978" s="236"/>
      <c r="C978" s="236"/>
      <c r="V978" s="236"/>
      <c r="W978" s="236"/>
      <c r="Y978" s="237"/>
      <c r="AN978" s="236"/>
      <c r="AO978" s="237"/>
      <c r="AQ978" s="236"/>
    </row>
    <row r="979" spans="1:43" ht="12.75">
      <c r="A979" s="236"/>
      <c r="C979" s="236"/>
      <c r="V979" s="236"/>
      <c r="W979" s="236"/>
      <c r="Y979" s="237"/>
      <c r="AN979" s="236"/>
      <c r="AO979" s="237"/>
      <c r="AQ979" s="236"/>
    </row>
    <row r="980" spans="1:43" ht="12.75">
      <c r="A980" s="236"/>
      <c r="C980" s="236"/>
      <c r="V980" s="236"/>
      <c r="W980" s="236"/>
      <c r="Y980" s="237"/>
      <c r="AN980" s="236"/>
      <c r="AO980" s="237"/>
      <c r="AQ980" s="236"/>
    </row>
    <row r="981" spans="1:43" ht="12.75">
      <c r="A981" s="236"/>
      <c r="C981" s="236"/>
      <c r="V981" s="236"/>
      <c r="W981" s="236"/>
      <c r="Y981" s="237"/>
      <c r="AN981" s="236"/>
      <c r="AO981" s="237"/>
      <c r="AQ981" s="236"/>
    </row>
    <row r="982" spans="1:43" ht="12.75">
      <c r="A982" s="236"/>
      <c r="C982" s="236"/>
      <c r="V982" s="236"/>
      <c r="W982" s="236"/>
      <c r="Y982" s="237"/>
      <c r="AN982" s="236"/>
      <c r="AO982" s="237"/>
      <c r="AQ982" s="236"/>
    </row>
    <row r="983" spans="1:43" ht="12.75">
      <c r="A983" s="236"/>
      <c r="C983" s="236"/>
      <c r="V983" s="236"/>
      <c r="W983" s="236"/>
      <c r="Y983" s="237"/>
      <c r="AN983" s="236"/>
      <c r="AO983" s="237"/>
      <c r="AQ983" s="236"/>
    </row>
    <row r="984" spans="1:43" ht="12.75">
      <c r="A984" s="236"/>
      <c r="C984" s="236"/>
      <c r="V984" s="236"/>
      <c r="W984" s="236"/>
      <c r="Y984" s="237"/>
      <c r="AN984" s="236"/>
      <c r="AO984" s="237"/>
      <c r="AQ984" s="236"/>
    </row>
    <row r="985" spans="1:43" ht="12.75">
      <c r="A985" s="236"/>
      <c r="C985" s="236"/>
      <c r="V985" s="236"/>
      <c r="W985" s="236"/>
      <c r="Y985" s="237"/>
      <c r="AN985" s="236"/>
      <c r="AO985" s="237"/>
      <c r="AQ985" s="236"/>
    </row>
    <row r="986" spans="1:43" ht="12.75">
      <c r="A986" s="236"/>
      <c r="C986" s="236"/>
      <c r="V986" s="236"/>
      <c r="W986" s="236"/>
      <c r="Y986" s="237"/>
      <c r="AN986" s="236"/>
      <c r="AO986" s="237"/>
      <c r="AQ986" s="236"/>
    </row>
    <row r="987" spans="1:43" ht="12.75">
      <c r="A987" s="236"/>
      <c r="C987" s="236"/>
      <c r="V987" s="236"/>
      <c r="W987" s="236"/>
      <c r="Y987" s="237"/>
      <c r="AN987" s="236"/>
      <c r="AO987" s="237"/>
      <c r="AQ987" s="236"/>
    </row>
    <row r="988" spans="1:43" ht="12.75">
      <c r="A988" s="236"/>
      <c r="C988" s="236"/>
      <c r="V988" s="236"/>
      <c r="W988" s="236"/>
      <c r="Y988" s="237"/>
      <c r="AN988" s="236"/>
      <c r="AO988" s="237"/>
      <c r="AQ988" s="236"/>
    </row>
    <row r="989" spans="1:43" ht="12.75">
      <c r="A989" s="236"/>
      <c r="C989" s="236"/>
      <c r="V989" s="236"/>
      <c r="W989" s="236"/>
      <c r="Y989" s="237"/>
      <c r="AN989" s="236"/>
      <c r="AO989" s="237"/>
      <c r="AQ989" s="236"/>
    </row>
    <row r="990" spans="1:43" ht="12.75">
      <c r="A990" s="236"/>
      <c r="C990" s="236"/>
      <c r="V990" s="236"/>
      <c r="W990" s="236"/>
      <c r="Y990" s="237"/>
      <c r="AN990" s="236"/>
      <c r="AO990" s="237"/>
      <c r="AQ990" s="236"/>
    </row>
    <row r="991" spans="1:43" ht="12.75">
      <c r="A991" s="236"/>
      <c r="C991" s="236"/>
      <c r="V991" s="236"/>
      <c r="W991" s="236"/>
      <c r="Y991" s="237"/>
      <c r="AN991" s="236"/>
      <c r="AO991" s="237"/>
      <c r="AQ991" s="236"/>
    </row>
    <row r="992" spans="1:43" ht="12.75">
      <c r="A992" s="236"/>
      <c r="C992" s="236"/>
      <c r="V992" s="236"/>
      <c r="W992" s="236"/>
      <c r="Y992" s="237"/>
      <c r="AN992" s="236"/>
      <c r="AO992" s="237"/>
      <c r="AQ992" s="236"/>
    </row>
    <row r="993" spans="1:43" ht="12.75">
      <c r="A993" s="236"/>
      <c r="C993" s="236"/>
      <c r="V993" s="236"/>
      <c r="W993" s="236"/>
      <c r="Y993" s="237"/>
      <c r="AN993" s="236"/>
      <c r="AO993" s="237"/>
      <c r="AQ993" s="236"/>
    </row>
    <row r="994" spans="1:43" ht="12.75">
      <c r="A994" s="236"/>
      <c r="C994" s="236"/>
      <c r="V994" s="236"/>
      <c r="W994" s="236"/>
      <c r="Y994" s="237"/>
      <c r="AN994" s="236"/>
      <c r="AO994" s="237"/>
      <c r="AQ994" s="236"/>
    </row>
    <row r="995" spans="1:43" ht="12.75">
      <c r="A995" s="236"/>
      <c r="C995" s="236"/>
      <c r="V995" s="236"/>
      <c r="W995" s="236"/>
      <c r="Y995" s="237"/>
      <c r="AN995" s="236"/>
      <c r="AO995" s="237"/>
      <c r="AQ995" s="236"/>
    </row>
    <row r="996" spans="1:43" ht="12.75">
      <c r="A996" s="236"/>
      <c r="C996" s="236"/>
      <c r="V996" s="236"/>
      <c r="W996" s="236"/>
      <c r="Y996" s="237"/>
      <c r="AN996" s="236"/>
      <c r="AO996" s="237"/>
      <c r="AQ996" s="236"/>
    </row>
    <row r="997" spans="1:43" ht="12.75">
      <c r="A997" s="236"/>
      <c r="C997" s="236"/>
      <c r="V997" s="236"/>
      <c r="W997" s="236"/>
      <c r="Y997" s="237"/>
      <c r="AN997" s="236"/>
      <c r="AO997" s="237"/>
      <c r="AQ997" s="236"/>
    </row>
    <row r="998" spans="1:43" ht="12.75">
      <c r="A998" s="236"/>
      <c r="C998" s="236"/>
      <c r="V998" s="236"/>
      <c r="W998" s="236"/>
      <c r="Y998" s="237"/>
      <c r="AN998" s="236"/>
      <c r="AO998" s="237"/>
      <c r="AQ998" s="236"/>
    </row>
    <row r="999" spans="1:43" ht="12.75">
      <c r="A999" s="236"/>
      <c r="C999" s="236"/>
      <c r="V999" s="236"/>
      <c r="W999" s="236"/>
      <c r="Y999" s="237"/>
      <c r="AN999" s="236"/>
      <c r="AO999" s="237"/>
      <c r="AQ999" s="236"/>
    </row>
    <row r="1000" spans="1:43" ht="12.75">
      <c r="A1000" s="236"/>
      <c r="C1000" s="236"/>
      <c r="V1000" s="236"/>
      <c r="W1000" s="236"/>
      <c r="Y1000" s="237"/>
      <c r="AN1000" s="236"/>
      <c r="AO1000" s="237"/>
      <c r="AQ1000" s="236"/>
    </row>
    <row r="1001" spans="1:43" ht="12.75">
      <c r="A1001" s="236"/>
      <c r="C1001" s="236"/>
      <c r="V1001" s="236"/>
      <c r="W1001" s="236"/>
      <c r="Y1001" s="237"/>
      <c r="AN1001" s="236"/>
      <c r="AO1001" s="237"/>
      <c r="AQ1001" s="236"/>
    </row>
    <row r="1002" spans="1:43" ht="12.75">
      <c r="A1002" s="236"/>
      <c r="C1002" s="236"/>
      <c r="V1002" s="236"/>
      <c r="W1002" s="236"/>
      <c r="Y1002" s="237"/>
      <c r="AN1002" s="236"/>
      <c r="AO1002" s="237"/>
      <c r="AQ1002" s="236"/>
    </row>
    <row r="1003" spans="1:43" ht="12.75">
      <c r="A1003" s="236"/>
      <c r="C1003" s="236"/>
      <c r="V1003" s="236"/>
      <c r="W1003" s="236"/>
      <c r="Y1003" s="237"/>
      <c r="AN1003" s="236"/>
      <c r="AO1003" s="237"/>
      <c r="AQ1003" s="236"/>
    </row>
    <row r="1004" spans="1:43" ht="12.75">
      <c r="A1004" s="236"/>
      <c r="C1004" s="236"/>
      <c r="V1004" s="236"/>
      <c r="W1004" s="236"/>
      <c r="Y1004" s="237"/>
      <c r="AN1004" s="236"/>
      <c r="AO1004" s="237"/>
      <c r="AQ1004" s="236"/>
    </row>
    <row r="1005" spans="1:43" ht="12.75">
      <c r="A1005" s="236"/>
      <c r="C1005" s="236"/>
      <c r="V1005" s="236"/>
      <c r="W1005" s="236"/>
      <c r="Y1005" s="237"/>
      <c r="AN1005" s="236"/>
      <c r="AO1005" s="237"/>
      <c r="AQ1005" s="236"/>
    </row>
    <row r="1006" spans="1:43" ht="12.75">
      <c r="A1006" s="236"/>
      <c r="C1006" s="236"/>
      <c r="V1006" s="236"/>
      <c r="W1006" s="236"/>
      <c r="Y1006" s="237"/>
      <c r="AN1006" s="236"/>
      <c r="AO1006" s="237"/>
      <c r="AQ1006" s="236"/>
    </row>
    <row r="1007" spans="1:43" ht="12.75">
      <c r="A1007" s="236"/>
      <c r="C1007" s="236"/>
      <c r="V1007" s="236"/>
      <c r="W1007" s="236"/>
      <c r="Y1007" s="237"/>
      <c r="AN1007" s="236"/>
      <c r="AO1007" s="237"/>
      <c r="AQ1007" s="236"/>
    </row>
    <row r="1008" spans="1:43" ht="12.75">
      <c r="A1008" s="236"/>
      <c r="C1008" s="236"/>
      <c r="V1008" s="236"/>
      <c r="W1008" s="236"/>
      <c r="Y1008" s="237"/>
      <c r="AN1008" s="236"/>
      <c r="AO1008" s="237"/>
      <c r="AQ1008" s="236"/>
    </row>
    <row r="1009" spans="1:43" ht="12.75">
      <c r="A1009" s="236"/>
      <c r="C1009" s="236"/>
      <c r="V1009" s="236"/>
      <c r="W1009" s="236"/>
      <c r="Y1009" s="237"/>
      <c r="AN1009" s="236"/>
      <c r="AO1009" s="237"/>
      <c r="AQ1009" s="236"/>
    </row>
    <row r="1010" spans="1:43" ht="12.75">
      <c r="A1010" s="236"/>
      <c r="C1010" s="236"/>
      <c r="V1010" s="236"/>
      <c r="W1010" s="236"/>
      <c r="Y1010" s="237"/>
      <c r="AN1010" s="236"/>
      <c r="AO1010" s="237"/>
      <c r="AQ1010" s="236"/>
    </row>
    <row r="1011" spans="1:43" ht="12.75">
      <c r="A1011" s="236"/>
      <c r="C1011" s="236"/>
      <c r="V1011" s="236"/>
      <c r="W1011" s="236"/>
      <c r="Y1011" s="237"/>
      <c r="AN1011" s="236"/>
      <c r="AO1011" s="237"/>
      <c r="AQ1011" s="236"/>
    </row>
    <row r="1012" spans="1:43" ht="12.75">
      <c r="A1012" s="236"/>
      <c r="C1012" s="236"/>
      <c r="V1012" s="236"/>
      <c r="W1012" s="236"/>
      <c r="Y1012" s="237"/>
      <c r="AN1012" s="236"/>
      <c r="AO1012" s="237"/>
      <c r="AQ1012" s="236"/>
    </row>
    <row r="1013" spans="1:43" ht="12.75">
      <c r="A1013" s="236"/>
      <c r="C1013" s="236"/>
      <c r="V1013" s="236"/>
      <c r="W1013" s="236"/>
      <c r="Y1013" s="237"/>
      <c r="AN1013" s="236"/>
      <c r="AO1013" s="237"/>
      <c r="AQ1013" s="236"/>
    </row>
    <row r="1014" spans="1:43" ht="12.75">
      <c r="A1014" s="236"/>
      <c r="C1014" s="236"/>
      <c r="V1014" s="236"/>
      <c r="W1014" s="236"/>
      <c r="Y1014" s="237"/>
      <c r="AN1014" s="236"/>
      <c r="AO1014" s="237"/>
      <c r="AQ1014" s="236"/>
    </row>
    <row r="1015" spans="1:43" ht="12.75">
      <c r="A1015" s="236"/>
      <c r="C1015" s="236"/>
      <c r="V1015" s="236"/>
      <c r="W1015" s="236"/>
      <c r="Y1015" s="237"/>
      <c r="AN1015" s="236"/>
      <c r="AO1015" s="237"/>
      <c r="AQ1015" s="236"/>
    </row>
    <row r="1016" spans="1:43" ht="12.75">
      <c r="A1016" s="236"/>
      <c r="C1016" s="236"/>
      <c r="V1016" s="236"/>
      <c r="W1016" s="236"/>
      <c r="Y1016" s="237"/>
      <c r="AN1016" s="236"/>
      <c r="AO1016" s="237"/>
      <c r="AQ1016" s="236"/>
    </row>
    <row r="1017" spans="1:43" ht="12.75">
      <c r="A1017" s="236"/>
      <c r="C1017" s="236"/>
      <c r="V1017" s="236"/>
      <c r="W1017" s="236"/>
      <c r="Y1017" s="237"/>
      <c r="AN1017" s="236"/>
      <c r="AO1017" s="237"/>
      <c r="AQ1017" s="236"/>
    </row>
    <row r="1018" spans="1:43" ht="12.75">
      <c r="A1018" s="236"/>
      <c r="C1018" s="236"/>
      <c r="V1018" s="236"/>
      <c r="W1018" s="236"/>
      <c r="Y1018" s="237"/>
      <c r="AN1018" s="236"/>
      <c r="AO1018" s="237"/>
      <c r="AQ1018" s="236"/>
    </row>
    <row r="1019" spans="1:43" ht="12.75">
      <c r="A1019" s="236"/>
      <c r="C1019" s="236"/>
      <c r="V1019" s="236"/>
      <c r="W1019" s="236"/>
      <c r="Y1019" s="237"/>
      <c r="AN1019" s="236"/>
      <c r="AO1019" s="237"/>
      <c r="AQ1019" s="236"/>
    </row>
    <row r="1020" spans="1:43" ht="12.75">
      <c r="A1020" s="236"/>
      <c r="C1020" s="236"/>
      <c r="V1020" s="236"/>
      <c r="W1020" s="236"/>
      <c r="Y1020" s="237"/>
      <c r="AN1020" s="236"/>
      <c r="AO1020" s="237"/>
      <c r="AQ1020" s="236"/>
    </row>
    <row r="1021" spans="1:43" ht="12.75">
      <c r="A1021" s="236"/>
      <c r="C1021" s="236"/>
      <c r="V1021" s="236"/>
      <c r="W1021" s="236"/>
      <c r="Y1021" s="237"/>
      <c r="AN1021" s="236"/>
      <c r="AO1021" s="237"/>
      <c r="AQ1021" s="236"/>
    </row>
    <row r="1022" spans="1:43" ht="12.75">
      <c r="A1022" s="236"/>
      <c r="C1022" s="236"/>
      <c r="V1022" s="236"/>
      <c r="W1022" s="236"/>
      <c r="Y1022" s="237"/>
      <c r="AN1022" s="236"/>
      <c r="AO1022" s="237"/>
      <c r="AQ1022" s="236"/>
    </row>
    <row r="1023" spans="1:43" ht="12.75">
      <c r="A1023" s="236"/>
      <c r="C1023" s="236"/>
      <c r="V1023" s="236"/>
      <c r="W1023" s="236"/>
      <c r="Y1023" s="237"/>
      <c r="AN1023" s="236"/>
      <c r="AO1023" s="237"/>
      <c r="AQ1023" s="236"/>
    </row>
    <row r="1024" spans="1:43" ht="12.75">
      <c r="A1024" s="236"/>
      <c r="C1024" s="236"/>
      <c r="V1024" s="236"/>
      <c r="W1024" s="236"/>
      <c r="Y1024" s="237"/>
      <c r="AN1024" s="236"/>
      <c r="AO1024" s="237"/>
      <c r="AQ1024" s="236"/>
    </row>
    <row r="1025" spans="1:43" ht="12.75">
      <c r="A1025" s="236"/>
      <c r="C1025" s="236"/>
      <c r="V1025" s="236"/>
      <c r="W1025" s="236"/>
      <c r="Y1025" s="237"/>
      <c r="AN1025" s="236"/>
      <c r="AO1025" s="237"/>
      <c r="AQ1025" s="236"/>
    </row>
    <row r="1026" spans="1:43" ht="12.75">
      <c r="A1026" s="236"/>
      <c r="C1026" s="236"/>
      <c r="V1026" s="236"/>
      <c r="W1026" s="236"/>
      <c r="Y1026" s="237"/>
      <c r="AN1026" s="236"/>
      <c r="AO1026" s="237"/>
      <c r="AQ1026" s="236"/>
    </row>
    <row r="1027" spans="1:43" ht="12.75">
      <c r="A1027" s="236"/>
      <c r="C1027" s="236"/>
      <c r="V1027" s="236"/>
      <c r="W1027" s="236"/>
      <c r="Y1027" s="237"/>
      <c r="AN1027" s="236"/>
      <c r="AO1027" s="237"/>
      <c r="AQ1027" s="236"/>
    </row>
    <row r="1028" spans="1:43" ht="12.75">
      <c r="A1028" s="236"/>
      <c r="C1028" s="236"/>
      <c r="V1028" s="236"/>
      <c r="W1028" s="236"/>
      <c r="Y1028" s="237"/>
      <c r="AN1028" s="236"/>
      <c r="AO1028" s="237"/>
      <c r="AQ1028" s="236"/>
    </row>
    <row r="1029" spans="1:43" ht="12.75">
      <c r="A1029" s="236"/>
      <c r="C1029" s="236"/>
      <c r="V1029" s="236"/>
      <c r="W1029" s="236"/>
      <c r="Y1029" s="237"/>
      <c r="AN1029" s="236"/>
      <c r="AO1029" s="237"/>
      <c r="AQ1029" s="236"/>
    </row>
    <row r="1030" spans="1:43" ht="12.75">
      <c r="A1030" s="236"/>
      <c r="C1030" s="236"/>
      <c r="V1030" s="236"/>
      <c r="W1030" s="236"/>
      <c r="Y1030" s="237"/>
      <c r="AN1030" s="236"/>
      <c r="AO1030" s="237"/>
      <c r="AQ1030" s="236"/>
    </row>
    <row r="1031" spans="1:43" ht="12.75">
      <c r="A1031" s="236"/>
      <c r="C1031" s="236"/>
      <c r="V1031" s="236"/>
      <c r="W1031" s="236"/>
      <c r="Y1031" s="237"/>
      <c r="AN1031" s="236"/>
      <c r="AO1031" s="237"/>
      <c r="AQ1031" s="236"/>
    </row>
    <row r="1032" spans="1:43" ht="12.75">
      <c r="A1032" s="236"/>
      <c r="C1032" s="236"/>
      <c r="V1032" s="236"/>
      <c r="W1032" s="236"/>
      <c r="Y1032" s="237"/>
      <c r="AN1032" s="236"/>
      <c r="AO1032" s="237"/>
      <c r="AQ1032" s="236"/>
    </row>
    <row r="1033" spans="1:43" ht="12.75">
      <c r="A1033" s="236"/>
      <c r="C1033" s="236"/>
      <c r="V1033" s="236"/>
      <c r="W1033" s="236"/>
      <c r="Y1033" s="237"/>
      <c r="AN1033" s="236"/>
      <c r="AO1033" s="237"/>
      <c r="AQ1033" s="236"/>
    </row>
    <row r="1034" spans="1:43" ht="12.75">
      <c r="A1034" s="236"/>
      <c r="C1034" s="236"/>
      <c r="V1034" s="236"/>
      <c r="W1034" s="236"/>
      <c r="Y1034" s="237"/>
      <c r="AN1034" s="236"/>
      <c r="AO1034" s="237"/>
      <c r="AQ1034" s="236"/>
    </row>
    <row r="1035" spans="1:43" ht="12.75">
      <c r="A1035" s="236"/>
      <c r="C1035" s="236"/>
      <c r="V1035" s="236"/>
      <c r="W1035" s="236"/>
      <c r="Y1035" s="237"/>
      <c r="AN1035" s="236"/>
      <c r="AO1035" s="237"/>
      <c r="AQ1035" s="236"/>
    </row>
    <row r="1036" spans="1:43" ht="12.75">
      <c r="A1036" s="236"/>
      <c r="C1036" s="236"/>
      <c r="V1036" s="236"/>
      <c r="W1036" s="236"/>
      <c r="Y1036" s="237"/>
      <c r="AN1036" s="236"/>
      <c r="AO1036" s="237"/>
      <c r="AQ1036" s="236"/>
    </row>
    <row r="1037" spans="1:43" ht="12.75">
      <c r="A1037" s="236"/>
      <c r="C1037" s="236"/>
      <c r="V1037" s="236"/>
      <c r="W1037" s="236"/>
      <c r="Y1037" s="237"/>
      <c r="AN1037" s="236"/>
      <c r="AO1037" s="237"/>
      <c r="AQ1037" s="236"/>
    </row>
    <row r="1038" spans="1:43" ht="12.75">
      <c r="A1038" s="236"/>
      <c r="C1038" s="236"/>
      <c r="V1038" s="236"/>
      <c r="W1038" s="236"/>
      <c r="Y1038" s="237"/>
      <c r="AN1038" s="236"/>
      <c r="AO1038" s="237"/>
      <c r="AQ1038" s="236"/>
    </row>
    <row r="1039" spans="1:43" ht="12.75">
      <c r="A1039" s="236"/>
      <c r="C1039" s="236"/>
      <c r="V1039" s="236"/>
      <c r="W1039" s="236"/>
      <c r="Y1039" s="237"/>
      <c r="AN1039" s="236"/>
      <c r="AO1039" s="237"/>
      <c r="AQ1039" s="236"/>
    </row>
    <row r="1040" spans="1:43" ht="12.75">
      <c r="A1040" s="236"/>
      <c r="C1040" s="236"/>
      <c r="V1040" s="236"/>
      <c r="W1040" s="236"/>
      <c r="Y1040" s="237"/>
      <c r="AN1040" s="236"/>
      <c r="AO1040" s="237"/>
      <c r="AQ1040" s="236"/>
    </row>
    <row r="1041" spans="1:43" ht="12.75">
      <c r="A1041" s="236"/>
      <c r="C1041" s="236"/>
      <c r="V1041" s="236"/>
      <c r="W1041" s="236"/>
      <c r="Y1041" s="237"/>
      <c r="AN1041" s="236"/>
      <c r="AO1041" s="237"/>
      <c r="AQ1041" s="236"/>
    </row>
    <row r="1042" spans="1:43" ht="12.75">
      <c r="A1042" s="236"/>
      <c r="C1042" s="236"/>
      <c r="V1042" s="236"/>
      <c r="W1042" s="236"/>
      <c r="Y1042" s="237"/>
      <c r="AN1042" s="236"/>
      <c r="AO1042" s="237"/>
      <c r="AQ1042" s="236"/>
    </row>
    <row r="1043" spans="1:43" ht="12.75">
      <c r="A1043" s="236"/>
      <c r="C1043" s="236"/>
      <c r="V1043" s="236"/>
      <c r="W1043" s="236"/>
      <c r="Y1043" s="237"/>
      <c r="AN1043" s="236"/>
      <c r="AO1043" s="237"/>
      <c r="AQ1043" s="236"/>
    </row>
    <row r="1044" spans="1:43" ht="12.75">
      <c r="A1044" s="236"/>
      <c r="C1044" s="236"/>
      <c r="V1044" s="236"/>
      <c r="W1044" s="236"/>
      <c r="Y1044" s="237"/>
      <c r="AN1044" s="236"/>
      <c r="AO1044" s="237"/>
      <c r="AQ1044" s="236"/>
    </row>
    <row r="1045" spans="1:43" ht="12.75">
      <c r="A1045" s="236"/>
      <c r="C1045" s="236"/>
      <c r="V1045" s="236"/>
      <c r="W1045" s="236"/>
      <c r="Y1045" s="237"/>
      <c r="AN1045" s="236"/>
      <c r="AO1045" s="237"/>
      <c r="AQ1045" s="236"/>
    </row>
    <row r="1046" spans="1:43" ht="12.75">
      <c r="A1046" s="236"/>
      <c r="C1046" s="236"/>
      <c r="V1046" s="236"/>
      <c r="W1046" s="236"/>
      <c r="Y1046" s="237"/>
      <c r="AN1046" s="236"/>
      <c r="AO1046" s="237"/>
      <c r="AQ1046" s="236"/>
    </row>
    <row r="1047" spans="1:43" ht="12.75">
      <c r="A1047" s="236"/>
      <c r="C1047" s="236"/>
      <c r="V1047" s="236"/>
      <c r="W1047" s="236"/>
      <c r="Y1047" s="237"/>
      <c r="AN1047" s="236"/>
      <c r="AO1047" s="237"/>
      <c r="AQ1047" s="236"/>
    </row>
    <row r="1048" spans="1:43" ht="12.75">
      <c r="A1048" s="236"/>
      <c r="C1048" s="236"/>
      <c r="V1048" s="236"/>
      <c r="W1048" s="236"/>
      <c r="Y1048" s="237"/>
      <c r="AN1048" s="236"/>
      <c r="AO1048" s="237"/>
      <c r="AQ1048" s="236"/>
    </row>
    <row r="1049" spans="1:43" ht="12.75">
      <c r="A1049" s="236"/>
      <c r="C1049" s="236"/>
      <c r="V1049" s="236"/>
      <c r="W1049" s="236"/>
      <c r="Y1049" s="237"/>
      <c r="AN1049" s="236"/>
      <c r="AO1049" s="237"/>
      <c r="AQ1049" s="236"/>
    </row>
    <row r="1050" spans="1:43" ht="12.75">
      <c r="A1050" s="236"/>
      <c r="C1050" s="236"/>
      <c r="V1050" s="236"/>
      <c r="W1050" s="236"/>
      <c r="Y1050" s="237"/>
      <c r="AN1050" s="236"/>
      <c r="AO1050" s="237"/>
      <c r="AQ1050" s="236"/>
    </row>
    <row r="1051" spans="1:43" ht="12.75">
      <c r="A1051" s="236"/>
      <c r="C1051" s="236"/>
      <c r="V1051" s="236"/>
      <c r="W1051" s="236"/>
      <c r="Y1051" s="237"/>
      <c r="AN1051" s="236"/>
      <c r="AO1051" s="237"/>
      <c r="AQ1051" s="236"/>
    </row>
    <row r="1052" spans="1:43" ht="12.75">
      <c r="A1052" s="236"/>
      <c r="C1052" s="236"/>
      <c r="V1052" s="236"/>
      <c r="W1052" s="236"/>
      <c r="Y1052" s="237"/>
      <c r="AN1052" s="236"/>
      <c r="AO1052" s="237"/>
      <c r="AQ1052" s="236"/>
    </row>
    <row r="1053" spans="1:43" ht="12.75">
      <c r="A1053" s="236"/>
      <c r="C1053" s="236"/>
      <c r="V1053" s="236"/>
      <c r="W1053" s="236"/>
      <c r="Y1053" s="237"/>
      <c r="AN1053" s="236"/>
      <c r="AO1053" s="237"/>
      <c r="AQ1053" s="236"/>
    </row>
    <row r="1054" spans="1:43" ht="12.75">
      <c r="A1054" s="236"/>
      <c r="C1054" s="236"/>
      <c r="V1054" s="236"/>
      <c r="W1054" s="236"/>
      <c r="Y1054" s="237"/>
      <c r="AN1054" s="236"/>
      <c r="AO1054" s="237"/>
      <c r="AQ1054" s="236"/>
    </row>
    <row r="1055" spans="1:43" ht="12.75">
      <c r="A1055" s="236"/>
      <c r="C1055" s="236"/>
      <c r="V1055" s="236"/>
      <c r="W1055" s="236"/>
      <c r="Y1055" s="237"/>
      <c r="AN1055" s="236"/>
      <c r="AO1055" s="237"/>
      <c r="AQ1055" s="236"/>
    </row>
    <row r="1056" spans="1:43" ht="12.75">
      <c r="A1056" s="236"/>
      <c r="C1056" s="236"/>
      <c r="V1056" s="236"/>
      <c r="W1056" s="236"/>
      <c r="Y1056" s="237"/>
      <c r="AN1056" s="236"/>
      <c r="AO1056" s="237"/>
      <c r="AQ1056" s="236"/>
    </row>
    <row r="1057" spans="1:43" ht="12.75">
      <c r="A1057" s="236"/>
      <c r="C1057" s="236"/>
      <c r="V1057" s="236"/>
      <c r="W1057" s="236"/>
      <c r="Y1057" s="237"/>
      <c r="AN1057" s="236"/>
      <c r="AO1057" s="237"/>
      <c r="AQ1057" s="236"/>
    </row>
    <row r="1058" spans="1:43" ht="12.75">
      <c r="A1058" s="236"/>
      <c r="C1058" s="236"/>
      <c r="V1058" s="236"/>
      <c r="W1058" s="236"/>
      <c r="Y1058" s="237"/>
      <c r="AN1058" s="236"/>
      <c r="AO1058" s="237"/>
      <c r="AQ1058" s="236"/>
    </row>
    <row r="1059" spans="1:43" ht="12.75">
      <c r="A1059" s="236"/>
      <c r="C1059" s="236"/>
      <c r="V1059" s="236"/>
      <c r="W1059" s="236"/>
      <c r="Y1059" s="237"/>
      <c r="AN1059" s="236"/>
      <c r="AO1059" s="237"/>
      <c r="AQ1059" s="236"/>
    </row>
    <row r="1060" spans="1:43" ht="12.75">
      <c r="A1060" s="236"/>
      <c r="C1060" s="236"/>
      <c r="V1060" s="236"/>
      <c r="W1060" s="236"/>
      <c r="Y1060" s="237"/>
      <c r="AN1060" s="236"/>
      <c r="AO1060" s="237"/>
      <c r="AQ1060" s="236"/>
    </row>
    <row r="1061" spans="1:43" ht="12.75">
      <c r="A1061" s="236"/>
      <c r="C1061" s="236"/>
      <c r="V1061" s="236"/>
      <c r="W1061" s="236"/>
      <c r="Y1061" s="237"/>
      <c r="AN1061" s="236"/>
      <c r="AO1061" s="237"/>
      <c r="AQ1061" s="236"/>
    </row>
    <row r="1062" spans="1:43" ht="12.75">
      <c r="A1062" s="236"/>
      <c r="C1062" s="236"/>
      <c r="V1062" s="236"/>
      <c r="W1062" s="236"/>
      <c r="Y1062" s="237"/>
      <c r="AN1062" s="236"/>
      <c r="AO1062" s="237"/>
      <c r="AQ1062" s="236"/>
    </row>
    <row r="1063" spans="1:43" ht="12.75">
      <c r="A1063" s="236"/>
      <c r="C1063" s="236"/>
      <c r="V1063" s="236"/>
      <c r="W1063" s="236"/>
      <c r="Y1063" s="237"/>
      <c r="AN1063" s="236"/>
      <c r="AO1063" s="237"/>
      <c r="AQ1063" s="236"/>
    </row>
    <row r="1064" spans="1:43" ht="12.75">
      <c r="A1064" s="236"/>
      <c r="C1064" s="236"/>
      <c r="V1064" s="236"/>
      <c r="W1064" s="236"/>
      <c r="Y1064" s="237"/>
      <c r="AN1064" s="236"/>
      <c r="AO1064" s="237"/>
      <c r="AQ1064" s="236"/>
    </row>
    <row r="1065" spans="1:43" ht="12.75">
      <c r="A1065" s="236"/>
      <c r="C1065" s="236"/>
      <c r="V1065" s="236"/>
      <c r="W1065" s="236"/>
      <c r="Y1065" s="237"/>
      <c r="AN1065" s="236"/>
      <c r="AO1065" s="237"/>
      <c r="AQ1065" s="236"/>
    </row>
    <row r="1066" spans="1:43" ht="12.75">
      <c r="A1066" s="236"/>
      <c r="C1066" s="236"/>
      <c r="V1066" s="236"/>
      <c r="W1066" s="236"/>
      <c r="Y1066" s="237"/>
      <c r="AN1066" s="236"/>
      <c r="AO1066" s="237"/>
      <c r="AQ1066" s="236"/>
    </row>
    <row r="1067" spans="1:43" ht="12.75">
      <c r="A1067" s="236"/>
      <c r="C1067" s="236"/>
      <c r="V1067" s="236"/>
      <c r="W1067" s="236"/>
      <c r="Y1067" s="237"/>
      <c r="AN1067" s="236"/>
      <c r="AO1067" s="237"/>
      <c r="AQ1067" s="236"/>
    </row>
    <row r="1068" spans="1:43" ht="12.75">
      <c r="A1068" s="236"/>
      <c r="C1068" s="236"/>
      <c r="V1068" s="236"/>
      <c r="W1068" s="236"/>
      <c r="Y1068" s="237"/>
      <c r="AN1068" s="236"/>
      <c r="AO1068" s="237"/>
      <c r="AQ1068" s="236"/>
    </row>
    <row r="1069" spans="1:43" ht="12.75">
      <c r="A1069" s="236"/>
      <c r="C1069" s="236"/>
      <c r="V1069" s="236"/>
      <c r="W1069" s="236"/>
      <c r="Y1069" s="237"/>
      <c r="AN1069" s="236"/>
      <c r="AO1069" s="237"/>
      <c r="AQ1069" s="236"/>
    </row>
    <row r="1070" spans="1:43" ht="12.75">
      <c r="A1070" s="236"/>
      <c r="C1070" s="236"/>
      <c r="V1070" s="236"/>
      <c r="W1070" s="236"/>
      <c r="Y1070" s="237"/>
      <c r="AN1070" s="236"/>
      <c r="AO1070" s="237"/>
      <c r="AQ1070" s="236"/>
    </row>
    <row r="1071" spans="1:43" ht="12.75">
      <c r="A1071" s="236"/>
      <c r="C1071" s="236"/>
      <c r="V1071" s="236"/>
      <c r="W1071" s="236"/>
      <c r="Y1071" s="237"/>
      <c r="AN1071" s="236"/>
      <c r="AO1071" s="237"/>
      <c r="AQ1071" s="236"/>
    </row>
    <row r="1072" spans="1:43" ht="12.75">
      <c r="A1072" s="236"/>
      <c r="C1072" s="236"/>
      <c r="V1072" s="236"/>
      <c r="W1072" s="236"/>
      <c r="Y1072" s="237"/>
      <c r="AN1072" s="236"/>
      <c r="AO1072" s="237"/>
      <c r="AQ1072" s="236"/>
    </row>
    <row r="1073" spans="1:43" ht="12.75">
      <c r="A1073" s="236"/>
      <c r="C1073" s="236"/>
      <c r="V1073" s="236"/>
      <c r="W1073" s="236"/>
      <c r="Y1073" s="237"/>
      <c r="AN1073" s="236"/>
      <c r="AO1073" s="237"/>
      <c r="AQ1073" s="236"/>
    </row>
    <row r="1074" spans="1:43" ht="12.75">
      <c r="A1074" s="236"/>
      <c r="C1074" s="236"/>
      <c r="V1074" s="236"/>
      <c r="W1074" s="236"/>
      <c r="Y1074" s="237"/>
      <c r="AN1074" s="236"/>
      <c r="AO1074" s="237"/>
      <c r="AQ1074" s="236"/>
    </row>
    <row r="1075" spans="1:43" ht="12.75">
      <c r="A1075" s="236"/>
      <c r="C1075" s="236"/>
      <c r="V1075" s="236"/>
      <c r="W1075" s="236"/>
      <c r="Y1075" s="237"/>
      <c r="AN1075" s="236"/>
      <c r="AO1075" s="237"/>
      <c r="AQ1075" s="236"/>
    </row>
    <row r="1076" spans="1:43" ht="12.75">
      <c r="A1076" s="236"/>
      <c r="C1076" s="236"/>
      <c r="V1076" s="236"/>
      <c r="W1076" s="236"/>
      <c r="Y1076" s="237"/>
      <c r="AN1076" s="236"/>
      <c r="AO1076" s="237"/>
      <c r="AQ1076" s="236"/>
    </row>
    <row r="1077" spans="1:43" ht="12.75">
      <c r="A1077" s="236"/>
      <c r="C1077" s="236"/>
      <c r="V1077" s="236"/>
      <c r="W1077" s="236"/>
      <c r="Y1077" s="237"/>
      <c r="AN1077" s="236"/>
      <c r="AO1077" s="237"/>
      <c r="AQ1077" s="236"/>
    </row>
    <row r="1078" spans="1:43" ht="12.75">
      <c r="A1078" s="236"/>
      <c r="C1078" s="236"/>
      <c r="V1078" s="236"/>
      <c r="W1078" s="236"/>
      <c r="Y1078" s="237"/>
      <c r="AN1078" s="236"/>
      <c r="AO1078" s="237"/>
      <c r="AQ1078" s="236"/>
    </row>
    <row r="1079" spans="1:43" ht="12.75">
      <c r="A1079" s="236"/>
      <c r="C1079" s="236"/>
      <c r="V1079" s="236"/>
      <c r="W1079" s="236"/>
      <c r="Y1079" s="237"/>
      <c r="AN1079" s="236"/>
      <c r="AO1079" s="237"/>
      <c r="AQ1079" s="236"/>
    </row>
    <row r="1080" spans="1:43" ht="12.75">
      <c r="A1080" s="236"/>
      <c r="C1080" s="236"/>
      <c r="V1080" s="236"/>
      <c r="W1080" s="236"/>
      <c r="Y1080" s="237"/>
      <c r="AN1080" s="236"/>
      <c r="AO1080" s="237"/>
      <c r="AQ1080" s="236"/>
    </row>
    <row r="1081" spans="1:43" ht="12.75">
      <c r="A1081" s="236"/>
      <c r="C1081" s="236"/>
      <c r="V1081" s="236"/>
      <c r="W1081" s="236"/>
      <c r="Y1081" s="237"/>
      <c r="AN1081" s="236"/>
      <c r="AO1081" s="237"/>
      <c r="AQ1081" s="236"/>
    </row>
    <row r="1082" spans="1:43" ht="12.75">
      <c r="A1082" s="236"/>
      <c r="C1082" s="236"/>
      <c r="V1082" s="236"/>
      <c r="W1082" s="236"/>
      <c r="Y1082" s="237"/>
      <c r="AN1082" s="236"/>
      <c r="AO1082" s="237"/>
      <c r="AQ1082" s="236"/>
    </row>
    <row r="1083" spans="1:43" ht="12.75">
      <c r="A1083" s="236"/>
      <c r="C1083" s="236"/>
      <c r="V1083" s="236"/>
      <c r="W1083" s="236"/>
      <c r="Y1083" s="237"/>
      <c r="AN1083" s="236"/>
      <c r="AO1083" s="237"/>
      <c r="AQ1083" s="236"/>
    </row>
    <row r="1084" spans="1:43" ht="12.75">
      <c r="A1084" s="236"/>
      <c r="C1084" s="236"/>
      <c r="V1084" s="236"/>
      <c r="W1084" s="236"/>
      <c r="Y1084" s="237"/>
      <c r="AN1084" s="236"/>
      <c r="AO1084" s="237"/>
      <c r="AQ1084" s="236"/>
    </row>
    <row r="1085" spans="1:43" ht="12.75">
      <c r="A1085" s="236"/>
      <c r="C1085" s="236"/>
      <c r="V1085" s="236"/>
      <c r="W1085" s="236"/>
      <c r="Y1085" s="237"/>
      <c r="AN1085" s="236"/>
      <c r="AO1085" s="237"/>
      <c r="AQ1085" s="236"/>
    </row>
    <row r="1086" spans="1:43" ht="12.75">
      <c r="A1086" s="236"/>
      <c r="C1086" s="236"/>
      <c r="V1086" s="236"/>
      <c r="W1086" s="236"/>
      <c r="Y1086" s="237"/>
      <c r="AN1086" s="236"/>
      <c r="AO1086" s="237"/>
      <c r="AQ1086" s="236"/>
    </row>
    <row r="1087" spans="1:43" ht="12.75">
      <c r="A1087" s="236"/>
      <c r="C1087" s="236"/>
      <c r="V1087" s="236"/>
      <c r="W1087" s="236"/>
      <c r="Y1087" s="237"/>
      <c r="AN1087" s="236"/>
      <c r="AO1087" s="237"/>
      <c r="AQ1087" s="236"/>
    </row>
    <row r="1088" spans="1:43" ht="12.75">
      <c r="A1088" s="236"/>
      <c r="C1088" s="236"/>
      <c r="V1088" s="236"/>
      <c r="W1088" s="236"/>
      <c r="Y1088" s="237"/>
      <c r="AN1088" s="236"/>
      <c r="AO1088" s="237"/>
      <c r="AQ1088" s="236"/>
    </row>
    <row r="1089" spans="1:43" ht="12.75">
      <c r="A1089" s="236"/>
      <c r="C1089" s="236"/>
      <c r="V1089" s="236"/>
      <c r="W1089" s="236"/>
      <c r="Y1089" s="237"/>
      <c r="AN1089" s="236"/>
      <c r="AO1089" s="237"/>
      <c r="AQ1089" s="236"/>
    </row>
    <row r="1090" spans="1:43" ht="12.75">
      <c r="A1090" s="236"/>
      <c r="C1090" s="236"/>
      <c r="V1090" s="236"/>
      <c r="W1090" s="236"/>
      <c r="Y1090" s="237"/>
      <c r="AN1090" s="236"/>
      <c r="AO1090" s="237"/>
      <c r="AQ1090" s="236"/>
    </row>
    <row r="1091" spans="1:43" ht="12.75">
      <c r="A1091" s="236"/>
      <c r="C1091" s="236"/>
      <c r="V1091" s="236"/>
      <c r="W1091" s="236"/>
      <c r="Y1091" s="237"/>
      <c r="AN1091" s="236"/>
      <c r="AO1091" s="237"/>
      <c r="AQ1091" s="236"/>
    </row>
    <row r="1092" spans="1:43" ht="12.75">
      <c r="A1092" s="236"/>
      <c r="C1092" s="236"/>
      <c r="V1092" s="236"/>
      <c r="W1092" s="236"/>
      <c r="Y1092" s="237"/>
      <c r="AN1092" s="236"/>
      <c r="AO1092" s="237"/>
      <c r="AQ1092" s="236"/>
    </row>
    <row r="1093" spans="1:43" ht="12.75">
      <c r="A1093" s="236"/>
      <c r="C1093" s="236"/>
      <c r="V1093" s="236"/>
      <c r="W1093" s="236"/>
      <c r="Y1093" s="237"/>
      <c r="AN1093" s="236"/>
      <c r="AO1093" s="237"/>
      <c r="AQ1093" s="236"/>
    </row>
    <row r="1094" spans="1:43" ht="12.75">
      <c r="A1094" s="236"/>
      <c r="C1094" s="236"/>
      <c r="V1094" s="236"/>
      <c r="W1094" s="236"/>
      <c r="Y1094" s="237"/>
      <c r="AN1094" s="236"/>
      <c r="AO1094" s="237"/>
      <c r="AQ1094" s="236"/>
    </row>
    <row r="1095" spans="1:43" ht="12.75">
      <c r="A1095" s="236"/>
      <c r="C1095" s="236"/>
      <c r="V1095" s="236"/>
      <c r="W1095" s="236"/>
      <c r="Y1095" s="237"/>
      <c r="AN1095" s="236"/>
      <c r="AO1095" s="237"/>
      <c r="AQ1095" s="236"/>
    </row>
    <row r="1096" spans="1:43" ht="12.75">
      <c r="A1096" s="236"/>
      <c r="C1096" s="236"/>
      <c r="V1096" s="236"/>
      <c r="W1096" s="236"/>
      <c r="Y1096" s="237"/>
      <c r="AN1096" s="236"/>
      <c r="AO1096" s="237"/>
      <c r="AQ1096" s="236"/>
    </row>
    <row r="1097" spans="1:43" ht="12.75">
      <c r="A1097" s="236"/>
      <c r="C1097" s="236"/>
      <c r="V1097" s="236"/>
      <c r="W1097" s="236"/>
      <c r="Y1097" s="237"/>
      <c r="AN1097" s="236"/>
      <c r="AO1097" s="237"/>
      <c r="AQ1097" s="236"/>
    </row>
    <row r="1098" spans="1:43" ht="12.75">
      <c r="A1098" s="236"/>
      <c r="C1098" s="236"/>
      <c r="V1098" s="236"/>
      <c r="W1098" s="236"/>
      <c r="Y1098" s="237"/>
      <c r="AN1098" s="236"/>
      <c r="AO1098" s="237"/>
      <c r="AQ1098" s="236"/>
    </row>
    <row r="1099" spans="1:43" ht="12.75">
      <c r="A1099" s="236"/>
      <c r="C1099" s="236"/>
      <c r="V1099" s="236"/>
      <c r="W1099" s="236"/>
      <c r="Y1099" s="237"/>
      <c r="AN1099" s="236"/>
      <c r="AO1099" s="237"/>
      <c r="AQ1099" s="236"/>
    </row>
    <row r="1100" spans="1:43" ht="12.75">
      <c r="A1100" s="236"/>
      <c r="C1100" s="236"/>
      <c r="V1100" s="236"/>
      <c r="W1100" s="236"/>
      <c r="Y1100" s="237"/>
      <c r="AN1100" s="236"/>
      <c r="AO1100" s="237"/>
      <c r="AQ1100" s="236"/>
    </row>
    <row r="1101" spans="1:43" ht="12.75">
      <c r="A1101" s="236"/>
      <c r="C1101" s="236"/>
      <c r="V1101" s="236"/>
      <c r="W1101" s="236"/>
      <c r="Y1101" s="237"/>
      <c r="AN1101" s="236"/>
      <c r="AO1101" s="237"/>
      <c r="AQ1101" s="236"/>
    </row>
    <row r="1102" spans="1:43" ht="12.75">
      <c r="A1102" s="236"/>
      <c r="C1102" s="236"/>
      <c r="V1102" s="236"/>
      <c r="W1102" s="236"/>
      <c r="Y1102" s="237"/>
      <c r="AN1102" s="236"/>
      <c r="AO1102" s="237"/>
      <c r="AQ1102" s="236"/>
    </row>
    <row r="1103" spans="1:43" ht="12.75">
      <c r="A1103" s="236"/>
      <c r="C1103" s="236"/>
      <c r="V1103" s="236"/>
      <c r="W1103" s="236"/>
      <c r="Y1103" s="237"/>
      <c r="AN1103" s="236"/>
      <c r="AO1103" s="237"/>
      <c r="AQ1103" s="236"/>
    </row>
    <row r="1104" spans="1:43" ht="12.75">
      <c r="A1104" s="236"/>
      <c r="C1104" s="236"/>
      <c r="V1104" s="236"/>
      <c r="W1104" s="236"/>
      <c r="Y1104" s="237"/>
      <c r="AN1104" s="236"/>
      <c r="AO1104" s="237"/>
      <c r="AQ1104" s="236"/>
    </row>
    <row r="1105" spans="1:43" ht="12.75">
      <c r="A1105" s="236"/>
      <c r="C1105" s="236"/>
      <c r="V1105" s="236"/>
      <c r="W1105" s="236"/>
      <c r="Y1105" s="237"/>
      <c r="AN1105" s="236"/>
      <c r="AO1105" s="237"/>
      <c r="AQ1105" s="236"/>
    </row>
    <row r="1106" spans="1:43" ht="12.75">
      <c r="A1106" s="236"/>
      <c r="C1106" s="236"/>
      <c r="V1106" s="236"/>
      <c r="W1106" s="236"/>
      <c r="Y1106" s="237"/>
      <c r="AN1106" s="236"/>
      <c r="AO1106" s="237"/>
      <c r="AQ1106" s="236"/>
    </row>
    <row r="1107" spans="1:43" ht="12.75">
      <c r="A1107" s="236"/>
      <c r="C1107" s="236"/>
      <c r="V1107" s="236"/>
      <c r="W1107" s="236"/>
      <c r="Y1107" s="237"/>
      <c r="AN1107" s="236"/>
      <c r="AO1107" s="237"/>
      <c r="AQ1107" s="236"/>
    </row>
    <row r="1108" spans="1:43" ht="12.75">
      <c r="A1108" s="236"/>
      <c r="C1108" s="236"/>
      <c r="V1108" s="236"/>
      <c r="W1108" s="236"/>
      <c r="Y1108" s="237"/>
      <c r="AN1108" s="236"/>
      <c r="AO1108" s="237"/>
      <c r="AQ1108" s="236"/>
    </row>
    <row r="1109" spans="1:43" ht="12.75">
      <c r="A1109" s="236"/>
      <c r="C1109" s="236"/>
      <c r="V1109" s="236"/>
      <c r="W1109" s="236"/>
      <c r="Y1109" s="237"/>
      <c r="AN1109" s="236"/>
      <c r="AO1109" s="237"/>
      <c r="AQ1109" s="236"/>
    </row>
    <row r="1110" spans="1:43" ht="12.75">
      <c r="A1110" s="236"/>
      <c r="C1110" s="236"/>
      <c r="V1110" s="236"/>
      <c r="W1110" s="236"/>
      <c r="Y1110" s="237"/>
      <c r="AN1110" s="236"/>
      <c r="AO1110" s="237"/>
      <c r="AQ1110" s="236"/>
    </row>
    <row r="1111" spans="1:43" ht="12.75">
      <c r="A1111" s="236"/>
      <c r="C1111" s="236"/>
      <c r="V1111" s="236"/>
      <c r="W1111" s="236"/>
      <c r="Y1111" s="237"/>
      <c r="AN1111" s="236"/>
      <c r="AO1111" s="237"/>
      <c r="AQ1111" s="236"/>
    </row>
    <row r="1112" spans="1:43" ht="12.75">
      <c r="A1112" s="236"/>
      <c r="C1112" s="236"/>
      <c r="V1112" s="236"/>
      <c r="W1112" s="236"/>
      <c r="Y1112" s="237"/>
      <c r="AN1112" s="236"/>
      <c r="AO1112" s="237"/>
      <c r="AQ1112" s="236"/>
    </row>
    <row r="1113" spans="1:43" ht="12.75">
      <c r="A1113" s="236"/>
      <c r="C1113" s="236"/>
      <c r="V1113" s="236"/>
      <c r="W1113" s="236"/>
      <c r="Y1113" s="237"/>
      <c r="AN1113" s="236"/>
      <c r="AO1113" s="237"/>
      <c r="AQ1113" s="236"/>
    </row>
    <row r="1114" spans="1:43" ht="12.75">
      <c r="A1114" s="236"/>
      <c r="C1114" s="236"/>
      <c r="V1114" s="236"/>
      <c r="W1114" s="236"/>
      <c r="Y1114" s="237"/>
      <c r="AN1114" s="236"/>
      <c r="AO1114" s="237"/>
      <c r="AQ1114" s="236"/>
    </row>
    <row r="1115" spans="1:43" ht="12.75">
      <c r="A1115" s="236"/>
      <c r="C1115" s="236"/>
      <c r="V1115" s="236"/>
      <c r="W1115" s="236"/>
      <c r="Y1115" s="237"/>
      <c r="AN1115" s="236"/>
      <c r="AO1115" s="237"/>
      <c r="AQ1115" s="236"/>
    </row>
    <row r="1116" spans="1:43" ht="12.75">
      <c r="A1116" s="236"/>
      <c r="C1116" s="236"/>
      <c r="V1116" s="236"/>
      <c r="W1116" s="236"/>
      <c r="Y1116" s="237"/>
      <c r="AN1116" s="236"/>
      <c r="AO1116" s="237"/>
      <c r="AQ1116" s="236"/>
    </row>
    <row r="1117" spans="1:43" ht="12.75">
      <c r="A1117" s="236"/>
      <c r="C1117" s="236"/>
      <c r="V1117" s="236"/>
      <c r="W1117" s="236"/>
      <c r="Y1117" s="237"/>
      <c r="AN1117" s="236"/>
      <c r="AO1117" s="237"/>
      <c r="AQ1117" s="236"/>
    </row>
    <row r="1118" spans="1:43" ht="12.75">
      <c r="A1118" s="236"/>
      <c r="C1118" s="236"/>
      <c r="V1118" s="236"/>
      <c r="W1118" s="236"/>
      <c r="Y1118" s="237"/>
      <c r="AN1118" s="236"/>
      <c r="AO1118" s="237"/>
      <c r="AQ1118" s="236"/>
    </row>
    <row r="1119" spans="1:43" ht="12.75">
      <c r="A1119" s="236"/>
      <c r="C1119" s="236"/>
      <c r="V1119" s="236"/>
      <c r="W1119" s="236"/>
      <c r="Y1119" s="237"/>
      <c r="AN1119" s="236"/>
      <c r="AO1119" s="237"/>
      <c r="AQ1119" s="236"/>
    </row>
    <row r="1120" spans="1:43" ht="12.75">
      <c r="A1120" s="236"/>
      <c r="C1120" s="236"/>
      <c r="V1120" s="236"/>
      <c r="W1120" s="236"/>
      <c r="Y1120" s="237"/>
      <c r="AN1120" s="236"/>
      <c r="AO1120" s="237"/>
      <c r="AQ1120" s="236"/>
    </row>
    <row r="1121" spans="1:43" ht="12.75">
      <c r="A1121" s="236"/>
      <c r="C1121" s="236"/>
      <c r="V1121" s="236"/>
      <c r="W1121" s="236"/>
      <c r="Y1121" s="237"/>
      <c r="AN1121" s="236"/>
      <c r="AO1121" s="237"/>
      <c r="AQ1121" s="236"/>
    </row>
    <row r="1122" spans="1:43" ht="12.75">
      <c r="A1122" s="236"/>
      <c r="C1122" s="236"/>
      <c r="V1122" s="236"/>
      <c r="W1122" s="236"/>
      <c r="Y1122" s="237"/>
      <c r="AN1122" s="236"/>
      <c r="AO1122" s="237"/>
      <c r="AQ1122" s="236"/>
    </row>
    <row r="1123" spans="1:43" ht="12.75">
      <c r="A1123" s="236"/>
      <c r="C1123" s="236"/>
      <c r="V1123" s="236"/>
      <c r="W1123" s="236"/>
      <c r="Y1123" s="237"/>
      <c r="AN1123" s="236"/>
      <c r="AO1123" s="237"/>
      <c r="AQ1123" s="236"/>
    </row>
    <row r="1124" spans="1:43" ht="12.75">
      <c r="A1124" s="236"/>
      <c r="C1124" s="236"/>
      <c r="V1124" s="236"/>
      <c r="W1124" s="236"/>
      <c r="Y1124" s="237"/>
      <c r="AN1124" s="236"/>
      <c r="AO1124" s="237"/>
      <c r="AQ1124" s="236"/>
    </row>
    <row r="1125" spans="1:43" ht="12.75">
      <c r="A1125" s="236"/>
      <c r="C1125" s="236"/>
      <c r="V1125" s="236"/>
      <c r="W1125" s="236"/>
      <c r="Y1125" s="237"/>
      <c r="AN1125" s="236"/>
      <c r="AO1125" s="237"/>
      <c r="AQ1125" s="236"/>
    </row>
    <row r="1126" spans="1:43" ht="12.75">
      <c r="A1126" s="236"/>
      <c r="C1126" s="236"/>
      <c r="V1126" s="236"/>
      <c r="W1126" s="236"/>
      <c r="Y1126" s="237"/>
      <c r="AN1126" s="236"/>
      <c r="AO1126" s="237"/>
      <c r="AQ1126" s="236"/>
    </row>
    <row r="1127" spans="1:43" ht="12.75">
      <c r="A1127" s="236"/>
      <c r="C1127" s="236"/>
      <c r="V1127" s="236"/>
      <c r="W1127" s="236"/>
      <c r="Y1127" s="237"/>
      <c r="AN1127" s="236"/>
      <c r="AO1127" s="237"/>
      <c r="AQ1127" s="236"/>
    </row>
    <row r="1128" spans="1:43" ht="12.75">
      <c r="A1128" s="236"/>
      <c r="C1128" s="236"/>
      <c r="V1128" s="236"/>
      <c r="W1128" s="236"/>
      <c r="Y1128" s="237"/>
      <c r="AN1128" s="236"/>
      <c r="AO1128" s="237"/>
      <c r="AQ1128" s="236"/>
    </row>
    <row r="1129" spans="1:43" ht="12.75">
      <c r="A1129" s="236"/>
      <c r="C1129" s="236"/>
      <c r="V1129" s="236"/>
      <c r="W1129" s="236"/>
      <c r="Y1129" s="237"/>
      <c r="AN1129" s="236"/>
      <c r="AO1129" s="237"/>
      <c r="AQ1129" s="236"/>
    </row>
    <row r="1130" spans="1:43" ht="12.75">
      <c r="A1130" s="236"/>
      <c r="C1130" s="236"/>
      <c r="V1130" s="236"/>
      <c r="W1130" s="236"/>
      <c r="Y1130" s="237"/>
      <c r="AN1130" s="236"/>
      <c r="AO1130" s="237"/>
      <c r="AQ1130" s="236"/>
    </row>
    <row r="1131" spans="1:43" ht="12.75">
      <c r="A1131" s="236"/>
      <c r="C1131" s="236"/>
      <c r="V1131" s="236"/>
      <c r="W1131" s="236"/>
      <c r="Y1131" s="237"/>
      <c r="AN1131" s="236"/>
      <c r="AO1131" s="237"/>
      <c r="AQ1131" s="236"/>
    </row>
    <row r="1132" spans="1:43" ht="12.75">
      <c r="A1132" s="236"/>
      <c r="C1132" s="236"/>
      <c r="V1132" s="236"/>
      <c r="W1132" s="236"/>
      <c r="Y1132" s="237"/>
      <c r="AN1132" s="236"/>
      <c r="AO1132" s="237"/>
      <c r="AQ1132" s="236"/>
    </row>
    <row r="1133" spans="1:43" ht="12.75">
      <c r="A1133" s="236"/>
      <c r="C1133" s="236"/>
      <c r="V1133" s="236"/>
      <c r="W1133" s="236"/>
      <c r="Y1133" s="237"/>
      <c r="AN1133" s="236"/>
      <c r="AO1133" s="237"/>
      <c r="AQ1133" s="236"/>
    </row>
    <row r="1134" spans="1:43" ht="12.75">
      <c r="A1134" s="236"/>
      <c r="C1134" s="236"/>
      <c r="V1134" s="236"/>
      <c r="W1134" s="236"/>
      <c r="Y1134" s="237"/>
      <c r="AN1134" s="236"/>
      <c r="AO1134" s="237"/>
      <c r="AQ1134" s="236"/>
    </row>
    <row r="1135" spans="1:43" ht="12.75">
      <c r="A1135" s="236"/>
      <c r="C1135" s="236"/>
      <c r="V1135" s="236"/>
      <c r="W1135" s="236"/>
      <c r="Y1135" s="237"/>
      <c r="AN1135" s="236"/>
      <c r="AO1135" s="237"/>
      <c r="AQ1135" s="236"/>
    </row>
    <row r="1136" spans="1:43" ht="12.75">
      <c r="A1136" s="236"/>
      <c r="C1136" s="236"/>
      <c r="V1136" s="236"/>
      <c r="W1136" s="236"/>
      <c r="Y1136" s="237"/>
      <c r="AN1136" s="236"/>
      <c r="AO1136" s="237"/>
      <c r="AQ1136" s="236"/>
    </row>
    <row r="1137" spans="1:43" ht="12.75">
      <c r="A1137" s="236"/>
      <c r="C1137" s="236"/>
      <c r="V1137" s="236"/>
      <c r="W1137" s="236"/>
      <c r="Y1137" s="237"/>
      <c r="AN1137" s="236"/>
      <c r="AO1137" s="237"/>
      <c r="AQ1137" s="236"/>
    </row>
    <row r="1138" spans="1:43" ht="12.75">
      <c r="A1138" s="236"/>
      <c r="C1138" s="236"/>
      <c r="V1138" s="236"/>
      <c r="W1138" s="236"/>
      <c r="Y1138" s="237"/>
      <c r="AN1138" s="236"/>
      <c r="AO1138" s="237"/>
      <c r="AQ1138" s="236"/>
    </row>
    <row r="1139" spans="1:43" ht="12.75">
      <c r="A1139" s="236"/>
      <c r="C1139" s="236"/>
      <c r="V1139" s="236"/>
      <c r="W1139" s="236"/>
      <c r="Y1139" s="237"/>
      <c r="AN1139" s="236"/>
      <c r="AO1139" s="237"/>
      <c r="AQ1139" s="236"/>
    </row>
    <row r="1140" spans="1:43" ht="12.75">
      <c r="A1140" s="236"/>
      <c r="C1140" s="236"/>
      <c r="V1140" s="236"/>
      <c r="W1140" s="236"/>
      <c r="Y1140" s="237"/>
      <c r="AN1140" s="236"/>
      <c r="AO1140" s="237"/>
      <c r="AQ1140" s="236"/>
    </row>
    <row r="1141" spans="1:43" ht="12.75">
      <c r="A1141" s="236"/>
      <c r="C1141" s="236"/>
      <c r="V1141" s="236"/>
      <c r="W1141" s="236"/>
      <c r="Y1141" s="237"/>
      <c r="AN1141" s="236"/>
      <c r="AO1141" s="237"/>
      <c r="AQ1141" s="236"/>
    </row>
    <row r="1142" spans="1:43" ht="12.75">
      <c r="A1142" s="236"/>
      <c r="C1142" s="236"/>
      <c r="V1142" s="236"/>
      <c r="W1142" s="236"/>
      <c r="Y1142" s="237"/>
      <c r="AN1142" s="236"/>
      <c r="AO1142" s="237"/>
      <c r="AQ1142" s="236"/>
    </row>
    <row r="1143" spans="1:43" ht="12.75">
      <c r="A1143" s="236"/>
      <c r="C1143" s="236"/>
      <c r="V1143" s="236"/>
      <c r="W1143" s="236"/>
      <c r="Y1143" s="237"/>
      <c r="AN1143" s="236"/>
      <c r="AO1143" s="237"/>
      <c r="AQ1143" s="236"/>
    </row>
    <row r="1144" spans="1:43" ht="12.75">
      <c r="A1144" s="236"/>
      <c r="C1144" s="236"/>
      <c r="V1144" s="236"/>
      <c r="W1144" s="236"/>
      <c r="Y1144" s="237"/>
      <c r="AN1144" s="236"/>
      <c r="AO1144" s="237"/>
      <c r="AQ1144" s="236"/>
    </row>
    <row r="1145" spans="1:43" ht="12.75">
      <c r="A1145" s="236"/>
      <c r="C1145" s="236"/>
      <c r="V1145" s="236"/>
      <c r="W1145" s="236"/>
      <c r="Y1145" s="237"/>
      <c r="AN1145" s="236"/>
      <c r="AO1145" s="237"/>
      <c r="AQ1145" s="236"/>
    </row>
    <row r="1146" spans="1:43" ht="12.75">
      <c r="A1146" s="236"/>
      <c r="C1146" s="236"/>
      <c r="V1146" s="236"/>
      <c r="W1146" s="236"/>
      <c r="Y1146" s="237"/>
      <c r="AN1146" s="236"/>
      <c r="AO1146" s="237"/>
      <c r="AQ1146" s="236"/>
    </row>
    <row r="1147" spans="1:43" ht="12.75">
      <c r="A1147" s="236"/>
      <c r="C1147" s="236"/>
      <c r="V1147" s="236"/>
      <c r="W1147" s="236"/>
      <c r="Y1147" s="237"/>
      <c r="AN1147" s="236"/>
      <c r="AO1147" s="237"/>
      <c r="AQ1147" s="236"/>
    </row>
    <row r="1148" spans="1:43" ht="12.75">
      <c r="A1148" s="236"/>
      <c r="C1148" s="236"/>
      <c r="V1148" s="236"/>
      <c r="W1148" s="236"/>
      <c r="Y1148" s="237"/>
      <c r="AN1148" s="236"/>
      <c r="AO1148" s="237"/>
      <c r="AQ1148" s="236"/>
    </row>
    <row r="1149" spans="1:43" ht="12.75">
      <c r="A1149" s="236"/>
      <c r="C1149" s="236"/>
      <c r="V1149" s="236"/>
      <c r="W1149" s="236"/>
      <c r="Y1149" s="237"/>
      <c r="AN1149" s="236"/>
      <c r="AO1149" s="237"/>
      <c r="AQ1149" s="236"/>
    </row>
    <row r="1150" spans="1:43" ht="12.75">
      <c r="A1150" s="236"/>
      <c r="C1150" s="236"/>
      <c r="V1150" s="236"/>
      <c r="W1150" s="236"/>
      <c r="Y1150" s="237"/>
      <c r="AN1150" s="236"/>
      <c r="AO1150" s="237"/>
      <c r="AQ1150" s="236"/>
    </row>
    <row r="1151" spans="1:43" ht="12.75">
      <c r="A1151" s="236"/>
      <c r="C1151" s="236"/>
      <c r="V1151" s="236"/>
      <c r="W1151" s="236"/>
      <c r="Y1151" s="237"/>
      <c r="AN1151" s="236"/>
      <c r="AO1151" s="237"/>
      <c r="AQ1151" s="236"/>
    </row>
    <row r="1152" spans="1:43" ht="12.75">
      <c r="A1152" s="236"/>
      <c r="C1152" s="236"/>
      <c r="V1152" s="236"/>
      <c r="W1152" s="236"/>
      <c r="Y1152" s="237"/>
      <c r="AN1152" s="236"/>
      <c r="AO1152" s="237"/>
      <c r="AQ1152" s="236"/>
    </row>
    <row r="1153" spans="1:43" ht="12.75">
      <c r="A1153" s="236"/>
      <c r="C1153" s="236"/>
      <c r="V1153" s="236"/>
      <c r="W1153" s="236"/>
      <c r="Y1153" s="237"/>
      <c r="AN1153" s="236"/>
      <c r="AO1153" s="237"/>
      <c r="AQ1153" s="236"/>
    </row>
    <row r="1154" spans="1:43" ht="12.75">
      <c r="A1154" s="236"/>
      <c r="C1154" s="236"/>
      <c r="V1154" s="236"/>
      <c r="W1154" s="236"/>
      <c r="Y1154" s="237"/>
      <c r="AN1154" s="236"/>
      <c r="AO1154" s="237"/>
      <c r="AQ1154" s="236"/>
    </row>
    <row r="1155" spans="1:43" ht="12.75">
      <c r="A1155" s="236"/>
      <c r="C1155" s="236"/>
      <c r="V1155" s="236"/>
      <c r="W1155" s="236"/>
      <c r="Y1155" s="237"/>
      <c r="AN1155" s="236"/>
      <c r="AO1155" s="237"/>
      <c r="AQ1155" s="236"/>
    </row>
    <row r="1156" spans="1:43" ht="12.75">
      <c r="A1156" s="236"/>
      <c r="C1156" s="236"/>
      <c r="V1156" s="236"/>
      <c r="W1156" s="236"/>
      <c r="Y1156" s="237"/>
      <c r="AN1156" s="236"/>
      <c r="AO1156" s="237"/>
      <c r="AQ1156" s="236"/>
    </row>
    <row r="1157" spans="1:43" ht="12.75">
      <c r="A1157" s="236"/>
      <c r="C1157" s="236"/>
      <c r="V1157" s="236"/>
      <c r="W1157" s="236"/>
      <c r="Y1157" s="237"/>
      <c r="AN1157" s="236"/>
      <c r="AO1157" s="237"/>
      <c r="AQ1157" s="236"/>
    </row>
    <row r="1158" spans="1:43" ht="12.75">
      <c r="A1158" s="236"/>
      <c r="C1158" s="236"/>
      <c r="V1158" s="236"/>
      <c r="W1158" s="236"/>
      <c r="Y1158" s="237"/>
      <c r="AN1158" s="236"/>
      <c r="AO1158" s="237"/>
      <c r="AQ1158" s="236"/>
    </row>
    <row r="1159" spans="1:43" ht="12.75">
      <c r="A1159" s="236"/>
      <c r="C1159" s="236"/>
      <c r="V1159" s="236"/>
      <c r="W1159" s="236"/>
      <c r="Y1159" s="237"/>
      <c r="AN1159" s="236"/>
      <c r="AO1159" s="237"/>
      <c r="AQ1159" s="236"/>
    </row>
    <row r="1160" spans="1:43" ht="12.75">
      <c r="A1160" s="236"/>
      <c r="C1160" s="236"/>
      <c r="V1160" s="236"/>
      <c r="W1160" s="236"/>
      <c r="Y1160" s="237"/>
      <c r="AN1160" s="236"/>
      <c r="AO1160" s="237"/>
      <c r="AQ1160" s="236"/>
    </row>
    <row r="1161" spans="1:43" ht="12.75">
      <c r="A1161" s="236"/>
      <c r="C1161" s="236"/>
      <c r="V1161" s="236"/>
      <c r="W1161" s="236"/>
      <c r="Y1161" s="237"/>
      <c r="AN1161" s="236"/>
      <c r="AO1161" s="237"/>
      <c r="AQ1161" s="236"/>
    </row>
    <row r="1162" spans="1:43" ht="12.75">
      <c r="A1162" s="236"/>
      <c r="C1162" s="236"/>
      <c r="V1162" s="236"/>
      <c r="W1162" s="236"/>
      <c r="Y1162" s="237"/>
      <c r="AN1162" s="236"/>
      <c r="AO1162" s="237"/>
      <c r="AQ1162" s="236"/>
    </row>
    <row r="1163" spans="1:43" ht="12.75">
      <c r="A1163" s="236"/>
      <c r="C1163" s="236"/>
      <c r="V1163" s="236"/>
      <c r="W1163" s="236"/>
      <c r="Y1163" s="237"/>
      <c r="AN1163" s="236"/>
      <c r="AO1163" s="237"/>
      <c r="AQ1163" s="236"/>
    </row>
    <row r="1164" spans="1:43" ht="12.75">
      <c r="A1164" s="236"/>
      <c r="C1164" s="236"/>
      <c r="V1164" s="236"/>
      <c r="W1164" s="236"/>
      <c r="Y1164" s="237"/>
      <c r="AN1164" s="236"/>
      <c r="AO1164" s="237"/>
      <c r="AQ1164" s="236"/>
    </row>
    <row r="1165" spans="1:43" ht="12.75">
      <c r="A1165" s="236"/>
      <c r="C1165" s="236"/>
      <c r="V1165" s="236"/>
      <c r="W1165" s="236"/>
      <c r="Y1165" s="237"/>
      <c r="AN1165" s="236"/>
      <c r="AO1165" s="237"/>
      <c r="AQ1165" s="236"/>
    </row>
    <row r="1166" spans="1:43" ht="12.75">
      <c r="A1166" s="236"/>
      <c r="C1166" s="236"/>
      <c r="V1166" s="236"/>
      <c r="W1166" s="236"/>
      <c r="Y1166" s="237"/>
      <c r="AN1166" s="236"/>
      <c r="AO1166" s="237"/>
      <c r="AQ1166" s="236"/>
    </row>
    <row r="1167" spans="1:43" ht="12.75">
      <c r="A1167" s="236"/>
      <c r="C1167" s="236"/>
      <c r="V1167" s="236"/>
      <c r="W1167" s="236"/>
      <c r="Y1167" s="237"/>
      <c r="AN1167" s="236"/>
      <c r="AO1167" s="237"/>
      <c r="AQ1167" s="236"/>
    </row>
    <row r="1168" spans="1:43" ht="12.75">
      <c r="A1168" s="236"/>
      <c r="C1168" s="236"/>
      <c r="V1168" s="236"/>
      <c r="W1168" s="236"/>
      <c r="Y1168" s="237"/>
      <c r="AN1168" s="236"/>
      <c r="AO1168" s="237"/>
      <c r="AQ1168" s="236"/>
    </row>
    <row r="1169" spans="1:43" ht="12.75">
      <c r="A1169" s="236"/>
      <c r="C1169" s="236"/>
      <c r="V1169" s="236"/>
      <c r="W1169" s="236"/>
      <c r="Y1169" s="237"/>
      <c r="AN1169" s="236"/>
      <c r="AO1169" s="237"/>
      <c r="AQ1169" s="236"/>
    </row>
    <row r="1170" spans="1:43" ht="12.75">
      <c r="A1170" s="236"/>
      <c r="C1170" s="236"/>
      <c r="V1170" s="236"/>
      <c r="W1170" s="236"/>
      <c r="Y1170" s="237"/>
      <c r="AN1170" s="236"/>
      <c r="AO1170" s="237"/>
      <c r="AQ1170" s="236"/>
    </row>
    <row r="1171" spans="1:43" ht="12.75">
      <c r="A1171" s="236"/>
      <c r="C1171" s="236"/>
      <c r="V1171" s="236"/>
      <c r="W1171" s="236"/>
      <c r="Y1171" s="237"/>
      <c r="AN1171" s="236"/>
      <c r="AO1171" s="237"/>
      <c r="AQ1171" s="236"/>
    </row>
    <row r="1172" spans="1:43" ht="12.75">
      <c r="A1172" s="236"/>
      <c r="C1172" s="236"/>
      <c r="V1172" s="236"/>
      <c r="W1172" s="236"/>
      <c r="Y1172" s="237"/>
      <c r="AN1172" s="236"/>
      <c r="AO1172" s="237"/>
      <c r="AQ1172" s="236"/>
    </row>
    <row r="1173" spans="1:43" ht="12.75">
      <c r="A1173" s="236"/>
      <c r="C1173" s="236"/>
      <c r="V1173" s="236"/>
      <c r="W1173" s="236"/>
      <c r="Y1173" s="237"/>
      <c r="AN1173" s="236"/>
      <c r="AO1173" s="237"/>
      <c r="AQ1173" s="236"/>
    </row>
    <row r="1174" spans="1:43" ht="12.75">
      <c r="A1174" s="236"/>
      <c r="C1174" s="236"/>
      <c r="V1174" s="236"/>
      <c r="W1174" s="236"/>
      <c r="Y1174" s="237"/>
      <c r="AN1174" s="236"/>
      <c r="AO1174" s="237"/>
      <c r="AQ1174" s="236"/>
    </row>
    <row r="1175" spans="1:43" ht="12.75">
      <c r="A1175" s="236"/>
      <c r="C1175" s="236"/>
      <c r="V1175" s="236"/>
      <c r="W1175" s="236"/>
      <c r="Y1175" s="237"/>
      <c r="AN1175" s="236"/>
      <c r="AO1175" s="237"/>
      <c r="AQ1175" s="236"/>
    </row>
    <row r="1176" spans="1:43" ht="12.75">
      <c r="A1176" s="236"/>
      <c r="C1176" s="236"/>
      <c r="V1176" s="236"/>
      <c r="W1176" s="236"/>
      <c r="Y1176" s="237"/>
      <c r="AN1176" s="236"/>
      <c r="AO1176" s="237"/>
      <c r="AQ1176" s="236"/>
    </row>
    <row r="1177" spans="1:43" ht="12.75">
      <c r="A1177" s="236"/>
      <c r="C1177" s="236"/>
      <c r="V1177" s="236"/>
      <c r="W1177" s="236"/>
      <c r="Y1177" s="237"/>
      <c r="AN1177" s="236"/>
      <c r="AO1177" s="237"/>
      <c r="AQ1177" s="236"/>
    </row>
    <row r="1178" spans="1:43" ht="12.75">
      <c r="A1178" s="236"/>
      <c r="C1178" s="236"/>
      <c r="V1178" s="236"/>
      <c r="W1178" s="236"/>
      <c r="Y1178" s="237"/>
      <c r="AN1178" s="236"/>
      <c r="AO1178" s="237"/>
      <c r="AQ1178" s="236"/>
    </row>
    <row r="1179" spans="1:43" ht="12.75">
      <c r="A1179" s="236"/>
      <c r="C1179" s="236"/>
      <c r="V1179" s="236"/>
      <c r="W1179" s="236"/>
      <c r="Y1179" s="237"/>
      <c r="AN1179" s="236"/>
      <c r="AO1179" s="237"/>
      <c r="AQ1179" s="236"/>
    </row>
    <row r="1180" spans="1:43" ht="12.75">
      <c r="A1180" s="236"/>
      <c r="C1180" s="236"/>
      <c r="V1180" s="236"/>
      <c r="W1180" s="236"/>
      <c r="Y1180" s="237"/>
      <c r="AN1180" s="236"/>
      <c r="AO1180" s="237"/>
      <c r="AQ1180" s="236"/>
    </row>
    <row r="1181" spans="1:43" ht="12.75">
      <c r="A1181" s="236"/>
      <c r="C1181" s="236"/>
      <c r="V1181" s="236"/>
      <c r="W1181" s="236"/>
      <c r="Y1181" s="237"/>
      <c r="AN1181" s="236"/>
      <c r="AO1181" s="237"/>
      <c r="AQ1181" s="236"/>
    </row>
    <row r="1182" spans="1:43" ht="12.75">
      <c r="A1182" s="236"/>
      <c r="C1182" s="236"/>
      <c r="V1182" s="236"/>
      <c r="W1182" s="236"/>
      <c r="Y1182" s="237"/>
      <c r="AN1182" s="236"/>
      <c r="AO1182" s="237"/>
      <c r="AQ1182" s="236"/>
    </row>
    <row r="1183" spans="1:43" ht="12.75">
      <c r="A1183" s="236"/>
      <c r="C1183" s="236"/>
      <c r="V1183" s="236"/>
      <c r="W1183" s="236"/>
      <c r="Y1183" s="237"/>
      <c r="AN1183" s="236"/>
      <c r="AO1183" s="237"/>
      <c r="AQ1183" s="236"/>
    </row>
    <row r="1184" spans="1:43" ht="12.75">
      <c r="A1184" s="236"/>
      <c r="C1184" s="236"/>
      <c r="V1184" s="236"/>
      <c r="W1184" s="236"/>
      <c r="Y1184" s="237"/>
      <c r="AN1184" s="236"/>
      <c r="AO1184" s="237"/>
      <c r="AQ1184" s="236"/>
    </row>
    <row r="1185" spans="1:43" ht="12.75">
      <c r="A1185" s="236"/>
      <c r="C1185" s="236"/>
      <c r="V1185" s="236"/>
      <c r="W1185" s="236"/>
      <c r="Y1185" s="237"/>
      <c r="AN1185" s="236"/>
      <c r="AO1185" s="237"/>
      <c r="AQ1185" s="236"/>
    </row>
    <row r="1186" spans="1:43" ht="12.75">
      <c r="A1186" s="236"/>
      <c r="C1186" s="236"/>
      <c r="V1186" s="236"/>
      <c r="W1186" s="236"/>
      <c r="Y1186" s="237"/>
      <c r="AN1186" s="236"/>
      <c r="AO1186" s="237"/>
      <c r="AQ1186" s="236"/>
    </row>
    <row r="1187" spans="1:43" ht="12.75">
      <c r="A1187" s="236"/>
      <c r="C1187" s="236"/>
      <c r="V1187" s="236"/>
      <c r="W1187" s="236"/>
      <c r="Y1187" s="237"/>
      <c r="AN1187" s="236"/>
      <c r="AO1187" s="237"/>
      <c r="AQ1187" s="236"/>
    </row>
    <row r="1188" spans="1:43" ht="12.75">
      <c r="A1188" s="236"/>
      <c r="C1188" s="236"/>
      <c r="V1188" s="236"/>
      <c r="W1188" s="236"/>
      <c r="Y1188" s="237"/>
      <c r="AN1188" s="236"/>
      <c r="AO1188" s="237"/>
      <c r="AQ1188" s="236"/>
    </row>
    <row r="1189" spans="1:43" ht="12.75">
      <c r="A1189" s="236"/>
      <c r="C1189" s="236"/>
      <c r="V1189" s="236"/>
      <c r="W1189" s="236"/>
      <c r="Y1189" s="237"/>
      <c r="AN1189" s="236"/>
      <c r="AO1189" s="237"/>
      <c r="AQ1189" s="236"/>
    </row>
    <row r="1190" spans="1:43" ht="12.75">
      <c r="A1190" s="236"/>
      <c r="C1190" s="236"/>
      <c r="V1190" s="236"/>
      <c r="W1190" s="236"/>
      <c r="Y1190" s="237"/>
      <c r="AN1190" s="236"/>
      <c r="AO1190" s="237"/>
      <c r="AQ1190" s="236"/>
    </row>
    <row r="1191" spans="1:43" ht="12.75">
      <c r="A1191" s="236"/>
      <c r="C1191" s="236"/>
      <c r="V1191" s="236"/>
      <c r="W1191" s="236"/>
      <c r="Y1191" s="237"/>
      <c r="AN1191" s="236"/>
      <c r="AO1191" s="237"/>
      <c r="AQ1191" s="236"/>
    </row>
    <row r="1192" spans="1:43" ht="12.75">
      <c r="A1192" s="236"/>
      <c r="C1192" s="236"/>
      <c r="V1192" s="236"/>
      <c r="W1192" s="236"/>
      <c r="Y1192" s="237"/>
      <c r="AN1192" s="236"/>
      <c r="AO1192" s="237"/>
      <c r="AQ1192" s="236"/>
    </row>
    <row r="1193" spans="1:43" ht="12.75">
      <c r="A1193" s="236"/>
      <c r="C1193" s="236"/>
      <c r="V1193" s="236"/>
      <c r="W1193" s="236"/>
      <c r="Y1193" s="237"/>
      <c r="AN1193" s="236"/>
      <c r="AO1193" s="237"/>
      <c r="AQ1193" s="236"/>
    </row>
    <row r="1194" spans="1:43" ht="12.75">
      <c r="A1194" s="236"/>
      <c r="C1194" s="236"/>
      <c r="V1194" s="236"/>
      <c r="W1194" s="236"/>
      <c r="Y1194" s="237"/>
      <c r="AN1194" s="236"/>
      <c r="AO1194" s="237"/>
      <c r="AQ1194" s="236"/>
    </row>
    <row r="1195" spans="1:43" ht="12.75">
      <c r="A1195" s="236"/>
      <c r="C1195" s="236"/>
      <c r="V1195" s="236"/>
      <c r="W1195" s="236"/>
      <c r="Y1195" s="237"/>
      <c r="AN1195" s="236"/>
      <c r="AO1195" s="237"/>
      <c r="AQ1195" s="236"/>
    </row>
    <row r="1196" spans="1:43" ht="12.75">
      <c r="A1196" s="236"/>
      <c r="C1196" s="236"/>
      <c r="V1196" s="236"/>
      <c r="W1196" s="236"/>
      <c r="Y1196" s="237"/>
      <c r="AN1196" s="236"/>
      <c r="AO1196" s="237"/>
      <c r="AQ1196" s="236"/>
    </row>
    <row r="1197" spans="1:43" ht="12.75">
      <c r="A1197" s="236"/>
      <c r="C1197" s="236"/>
      <c r="V1197" s="236"/>
      <c r="W1197" s="236"/>
      <c r="Y1197" s="237"/>
      <c r="AN1197" s="236"/>
      <c r="AO1197" s="237"/>
      <c r="AQ1197" s="236"/>
    </row>
    <row r="1198" spans="1:43" ht="12.75">
      <c r="A1198" s="236"/>
      <c r="C1198" s="236"/>
      <c r="V1198" s="236"/>
      <c r="W1198" s="236"/>
      <c r="Y1198" s="237"/>
      <c r="AN1198" s="236"/>
      <c r="AO1198" s="237"/>
      <c r="AQ1198" s="236"/>
    </row>
    <row r="1199" spans="1:43" ht="12.75">
      <c r="A1199" s="236"/>
      <c r="C1199" s="236"/>
      <c r="V1199" s="236"/>
      <c r="W1199" s="236"/>
      <c r="Y1199" s="237"/>
      <c r="AN1199" s="236"/>
      <c r="AO1199" s="237"/>
      <c r="AQ1199" s="236"/>
    </row>
    <row r="1200" spans="1:43" ht="12.75">
      <c r="A1200" s="236"/>
      <c r="C1200" s="236"/>
      <c r="V1200" s="236"/>
      <c r="W1200" s="236"/>
      <c r="Y1200" s="237"/>
      <c r="AN1200" s="236"/>
      <c r="AO1200" s="237"/>
      <c r="AQ1200" s="236"/>
    </row>
    <row r="1201" spans="1:43" ht="12.75">
      <c r="A1201" s="236"/>
      <c r="C1201" s="236"/>
      <c r="V1201" s="236"/>
      <c r="W1201" s="236"/>
      <c r="Y1201" s="237"/>
      <c r="AN1201" s="236"/>
      <c r="AO1201" s="237"/>
      <c r="AQ1201" s="236"/>
    </row>
    <row r="1202" spans="1:43" ht="12.75">
      <c r="A1202" s="236"/>
      <c r="C1202" s="236"/>
      <c r="V1202" s="236"/>
      <c r="W1202" s="236"/>
      <c r="Y1202" s="237"/>
      <c r="AN1202" s="236"/>
      <c r="AO1202" s="237"/>
      <c r="AQ1202" s="236"/>
    </row>
    <row r="1203" spans="1:43" ht="12.75">
      <c r="A1203" s="236"/>
      <c r="C1203" s="236"/>
      <c r="V1203" s="236"/>
      <c r="W1203" s="236"/>
      <c r="Y1203" s="237"/>
      <c r="AN1203" s="236"/>
      <c r="AO1203" s="237"/>
      <c r="AQ1203" s="236"/>
    </row>
    <row r="1204" spans="1:43" ht="12.75">
      <c r="A1204" s="236"/>
      <c r="C1204" s="236"/>
      <c r="V1204" s="236"/>
      <c r="W1204" s="236"/>
      <c r="Y1204" s="237"/>
      <c r="AN1204" s="236"/>
      <c r="AO1204" s="237"/>
      <c r="AQ1204" s="236"/>
    </row>
    <row r="1205" spans="1:43" ht="12.75">
      <c r="A1205" s="236"/>
      <c r="C1205" s="236"/>
      <c r="V1205" s="236"/>
      <c r="W1205" s="236"/>
      <c r="Y1205" s="237"/>
      <c r="AN1205" s="236"/>
      <c r="AO1205" s="237"/>
      <c r="AQ1205" s="236"/>
    </row>
    <row r="1206" spans="1:43" ht="12.75">
      <c r="A1206" s="236"/>
      <c r="C1206" s="236"/>
      <c r="V1206" s="236"/>
      <c r="W1206" s="236"/>
      <c r="Y1206" s="237"/>
      <c r="AN1206" s="236"/>
      <c r="AO1206" s="237"/>
      <c r="AQ1206" s="236"/>
    </row>
    <row r="1207" spans="1:43" ht="12.75">
      <c r="A1207" s="236"/>
      <c r="C1207" s="236"/>
      <c r="V1207" s="236"/>
      <c r="W1207" s="236"/>
      <c r="Y1207" s="237"/>
      <c r="AN1207" s="236"/>
      <c r="AO1207" s="237"/>
      <c r="AQ1207" s="236"/>
    </row>
    <row r="1208" spans="1:43" ht="12.75">
      <c r="A1208" s="236"/>
      <c r="C1208" s="236"/>
      <c r="V1208" s="236"/>
      <c r="W1208" s="236"/>
      <c r="Y1208" s="237"/>
      <c r="AN1208" s="236"/>
      <c r="AO1208" s="237"/>
      <c r="AQ1208" s="236"/>
    </row>
    <row r="1209" spans="1:43" ht="12.75">
      <c r="A1209" s="236"/>
      <c r="C1209" s="236"/>
      <c r="V1209" s="236"/>
      <c r="W1209" s="236"/>
      <c r="Y1209" s="237"/>
      <c r="AN1209" s="236"/>
      <c r="AO1209" s="237"/>
      <c r="AQ1209" s="236"/>
    </row>
    <row r="1210" spans="1:43" ht="12.75">
      <c r="A1210" s="236"/>
      <c r="C1210" s="236"/>
      <c r="V1210" s="236"/>
      <c r="W1210" s="236"/>
      <c r="Y1210" s="237"/>
      <c r="AN1210" s="236"/>
      <c r="AO1210" s="237"/>
      <c r="AQ1210" s="236"/>
    </row>
    <row r="1211" spans="1:43" ht="12.75">
      <c r="A1211" s="236"/>
      <c r="C1211" s="236"/>
      <c r="V1211" s="236"/>
      <c r="W1211" s="236"/>
      <c r="Y1211" s="237"/>
      <c r="AN1211" s="236"/>
      <c r="AO1211" s="237"/>
      <c r="AQ1211" s="236"/>
    </row>
    <row r="1212" spans="1:43" ht="12.75">
      <c r="A1212" s="236"/>
      <c r="C1212" s="236"/>
      <c r="V1212" s="236"/>
      <c r="W1212" s="236"/>
      <c r="Y1212" s="237"/>
      <c r="AN1212" s="236"/>
      <c r="AO1212" s="237"/>
      <c r="AQ1212" s="236"/>
    </row>
    <row r="1213" spans="1:43" ht="12.75">
      <c r="A1213" s="236"/>
      <c r="C1213" s="236"/>
      <c r="V1213" s="236"/>
      <c r="W1213" s="236"/>
      <c r="Y1213" s="237"/>
      <c r="AN1213" s="236"/>
      <c r="AO1213" s="237"/>
      <c r="AQ1213" s="236"/>
    </row>
    <row r="1214" spans="1:43" ht="12.75">
      <c r="A1214" s="236"/>
      <c r="C1214" s="236"/>
      <c r="V1214" s="236"/>
      <c r="W1214" s="236"/>
      <c r="Y1214" s="237"/>
      <c r="AN1214" s="236"/>
      <c r="AO1214" s="237"/>
      <c r="AQ1214" s="236"/>
    </row>
    <row r="1215" spans="1:43" ht="12.75">
      <c r="A1215" s="236"/>
      <c r="C1215" s="236"/>
      <c r="V1215" s="236"/>
      <c r="W1215" s="236"/>
      <c r="Y1215" s="237"/>
      <c r="AN1215" s="236"/>
      <c r="AO1215" s="237"/>
      <c r="AQ1215" s="236"/>
    </row>
    <row r="1216" spans="1:43" ht="12.75">
      <c r="A1216" s="236"/>
      <c r="C1216" s="236"/>
      <c r="V1216" s="236"/>
      <c r="W1216" s="236"/>
      <c r="Y1216" s="237"/>
      <c r="AN1216" s="236"/>
      <c r="AO1216" s="237"/>
      <c r="AQ1216" s="236"/>
    </row>
    <row r="1217" spans="1:43" ht="12.75">
      <c r="A1217" s="236"/>
      <c r="C1217" s="236"/>
      <c r="V1217" s="236"/>
      <c r="W1217" s="236"/>
      <c r="Y1217" s="237"/>
      <c r="AN1217" s="236"/>
      <c r="AO1217" s="237"/>
      <c r="AQ1217" s="236"/>
    </row>
    <row r="1218" spans="1:43" ht="12.75">
      <c r="A1218" s="236"/>
      <c r="C1218" s="236"/>
      <c r="V1218" s="236"/>
      <c r="W1218" s="236"/>
      <c r="Y1218" s="237"/>
      <c r="AN1218" s="236"/>
      <c r="AO1218" s="237"/>
      <c r="AQ1218" s="236"/>
    </row>
    <row r="1219" spans="1:43" ht="12.75">
      <c r="A1219" s="236"/>
      <c r="C1219" s="236"/>
      <c r="V1219" s="236"/>
      <c r="W1219" s="236"/>
      <c r="Y1219" s="237"/>
      <c r="AN1219" s="236"/>
      <c r="AO1219" s="237"/>
      <c r="AQ1219" s="236"/>
    </row>
    <row r="1220" spans="1:43" ht="12.75">
      <c r="A1220" s="236"/>
      <c r="C1220" s="236"/>
      <c r="V1220" s="236"/>
      <c r="W1220" s="236"/>
      <c r="Y1220" s="237"/>
      <c r="AN1220" s="236"/>
      <c r="AO1220" s="237"/>
      <c r="AQ1220" s="236"/>
    </row>
    <row r="1221" spans="1:43" ht="12.75">
      <c r="A1221" s="236"/>
      <c r="C1221" s="236"/>
      <c r="V1221" s="236"/>
      <c r="W1221" s="236"/>
      <c r="Y1221" s="237"/>
      <c r="AN1221" s="236"/>
      <c r="AO1221" s="237"/>
      <c r="AQ1221" s="236"/>
    </row>
    <row r="1222" spans="1:43" ht="12.75">
      <c r="A1222" s="236"/>
      <c r="C1222" s="236"/>
      <c r="V1222" s="236"/>
      <c r="W1222" s="236"/>
      <c r="Y1222" s="237"/>
      <c r="AN1222" s="236"/>
      <c r="AO1222" s="237"/>
      <c r="AQ1222" s="236"/>
    </row>
    <row r="1223" spans="1:43" ht="12.75">
      <c r="A1223" s="236"/>
      <c r="C1223" s="236"/>
      <c r="V1223" s="236"/>
      <c r="W1223" s="236"/>
      <c r="Y1223" s="237"/>
      <c r="AN1223" s="236"/>
      <c r="AO1223" s="237"/>
      <c r="AQ1223" s="236"/>
    </row>
    <row r="1224" spans="1:43" ht="12.75">
      <c r="A1224" s="236"/>
      <c r="C1224" s="236"/>
      <c r="V1224" s="236"/>
      <c r="W1224" s="236"/>
      <c r="Y1224" s="237"/>
      <c r="AN1224" s="236"/>
      <c r="AO1224" s="237"/>
      <c r="AQ1224" s="236"/>
    </row>
    <row r="1225" spans="1:43" ht="12.75">
      <c r="A1225" s="236"/>
      <c r="C1225" s="236"/>
      <c r="V1225" s="236"/>
      <c r="W1225" s="236"/>
      <c r="Y1225" s="237"/>
      <c r="AN1225" s="236"/>
      <c r="AO1225" s="237"/>
      <c r="AQ1225" s="236"/>
    </row>
    <row r="1226" spans="1:43" ht="12.75">
      <c r="A1226" s="236"/>
      <c r="C1226" s="236"/>
      <c r="V1226" s="236"/>
      <c r="W1226" s="236"/>
      <c r="Y1226" s="237"/>
      <c r="AN1226" s="236"/>
      <c r="AO1226" s="237"/>
      <c r="AQ1226" s="236"/>
    </row>
    <row r="1227" spans="1:43" ht="12.75">
      <c r="A1227" s="236"/>
      <c r="C1227" s="236"/>
      <c r="V1227" s="236"/>
      <c r="W1227" s="236"/>
      <c r="Y1227" s="237"/>
      <c r="AN1227" s="236"/>
      <c r="AO1227" s="237"/>
      <c r="AQ1227" s="236"/>
    </row>
    <row r="1228" spans="1:43" ht="12.75">
      <c r="A1228" s="236"/>
      <c r="C1228" s="236"/>
      <c r="V1228" s="236"/>
      <c r="W1228" s="236"/>
      <c r="Y1228" s="237"/>
      <c r="AN1228" s="236"/>
      <c r="AO1228" s="237"/>
      <c r="AQ1228" s="236"/>
    </row>
    <row r="1229" spans="1:43" ht="12.75">
      <c r="A1229" s="236"/>
      <c r="C1229" s="236"/>
      <c r="V1229" s="236"/>
      <c r="W1229" s="236"/>
      <c r="Y1229" s="237"/>
      <c r="AN1229" s="236"/>
      <c r="AO1229" s="237"/>
      <c r="AQ1229" s="236"/>
    </row>
    <row r="1230" spans="1:43" ht="12.75">
      <c r="A1230" s="236"/>
      <c r="C1230" s="236"/>
      <c r="V1230" s="236"/>
      <c r="W1230" s="236"/>
      <c r="Y1230" s="237"/>
      <c r="AN1230" s="236"/>
      <c r="AO1230" s="237"/>
      <c r="AQ1230" s="236"/>
    </row>
    <row r="1231" spans="1:43" ht="12.75">
      <c r="A1231" s="236"/>
      <c r="C1231" s="236"/>
      <c r="V1231" s="236"/>
      <c r="W1231" s="236"/>
      <c r="Y1231" s="237"/>
      <c r="AN1231" s="236"/>
      <c r="AO1231" s="237"/>
      <c r="AQ1231" s="236"/>
    </row>
    <row r="1232" spans="1:43" ht="12.75">
      <c r="A1232" s="236"/>
      <c r="C1232" s="236"/>
      <c r="V1232" s="236"/>
      <c r="W1232" s="236"/>
      <c r="Y1232" s="237"/>
      <c r="AN1232" s="236"/>
      <c r="AO1232" s="237"/>
      <c r="AQ1232" s="236"/>
    </row>
    <row r="1233" spans="1:43" ht="12.75">
      <c r="A1233" s="236"/>
      <c r="C1233" s="236"/>
      <c r="V1233" s="236"/>
      <c r="W1233" s="236"/>
      <c r="Y1233" s="237"/>
      <c r="AN1233" s="236"/>
      <c r="AO1233" s="237"/>
      <c r="AQ1233" s="236"/>
    </row>
    <row r="1234" spans="1:43" ht="12.75">
      <c r="A1234" s="236"/>
      <c r="C1234" s="236"/>
      <c r="V1234" s="236"/>
      <c r="W1234" s="236"/>
      <c r="Y1234" s="237"/>
      <c r="AN1234" s="236"/>
      <c r="AO1234" s="237"/>
      <c r="AQ1234" s="236"/>
    </row>
    <row r="1235" spans="1:43" ht="12.75">
      <c r="A1235" s="236"/>
      <c r="C1235" s="236"/>
      <c r="V1235" s="236"/>
      <c r="W1235" s="236"/>
      <c r="Y1235" s="237"/>
      <c r="AN1235" s="236"/>
      <c r="AO1235" s="237"/>
      <c r="AQ1235" s="236"/>
    </row>
    <row r="1236" spans="1:43" ht="12.75">
      <c r="A1236" s="236"/>
      <c r="C1236" s="236"/>
      <c r="V1236" s="236"/>
      <c r="W1236" s="236"/>
      <c r="Y1236" s="237"/>
      <c r="AN1236" s="236"/>
      <c r="AO1236" s="237"/>
      <c r="AQ1236" s="236"/>
    </row>
    <row r="1237" spans="1:43" ht="12.75">
      <c r="A1237" s="236"/>
      <c r="C1237" s="236"/>
      <c r="V1237" s="236"/>
      <c r="W1237" s="236"/>
      <c r="Y1237" s="237"/>
      <c r="AN1237" s="236"/>
      <c r="AO1237" s="237"/>
      <c r="AQ1237" s="236"/>
    </row>
    <row r="1238" spans="1:43" ht="12.75">
      <c r="A1238" s="236"/>
      <c r="C1238" s="236"/>
      <c r="V1238" s="236"/>
      <c r="W1238" s="236"/>
      <c r="Y1238" s="237"/>
      <c r="AN1238" s="236"/>
      <c r="AO1238" s="237"/>
      <c r="AQ1238" s="236"/>
    </row>
    <row r="1239" spans="1:43" ht="12.75">
      <c r="A1239" s="236"/>
      <c r="C1239" s="236"/>
      <c r="V1239" s="236"/>
      <c r="W1239" s="236"/>
      <c r="Y1239" s="237"/>
      <c r="AN1239" s="236"/>
      <c r="AO1239" s="237"/>
      <c r="AQ1239" s="236"/>
    </row>
    <row r="1240" spans="1:43" ht="12.75">
      <c r="A1240" s="236"/>
      <c r="C1240" s="236"/>
      <c r="V1240" s="236"/>
      <c r="W1240" s="236"/>
      <c r="Y1240" s="237"/>
      <c r="AN1240" s="236"/>
      <c r="AO1240" s="237"/>
      <c r="AQ1240" s="236"/>
    </row>
    <row r="1241" spans="1:43" ht="12.75">
      <c r="A1241" s="236"/>
      <c r="C1241" s="236"/>
      <c r="V1241" s="236"/>
      <c r="W1241" s="236"/>
      <c r="Y1241" s="237"/>
      <c r="AN1241" s="236"/>
      <c r="AO1241" s="237"/>
      <c r="AQ1241" s="236"/>
    </row>
    <row r="1242" spans="1:43" ht="12.75">
      <c r="A1242" s="236"/>
      <c r="C1242" s="236"/>
      <c r="V1242" s="236"/>
      <c r="W1242" s="236"/>
      <c r="Y1242" s="237"/>
      <c r="AN1242" s="236"/>
      <c r="AO1242" s="237"/>
      <c r="AQ1242" s="236"/>
    </row>
    <row r="1243" spans="1:43" ht="12.75">
      <c r="A1243" s="236"/>
      <c r="C1243" s="236"/>
      <c r="V1243" s="236"/>
      <c r="W1243" s="236"/>
      <c r="Y1243" s="237"/>
      <c r="AN1243" s="236"/>
      <c r="AO1243" s="237"/>
      <c r="AQ1243" s="236"/>
    </row>
    <row r="1244" spans="1:43" ht="12.75">
      <c r="A1244" s="236"/>
      <c r="C1244" s="236"/>
      <c r="V1244" s="236"/>
      <c r="W1244" s="236"/>
      <c r="Y1244" s="237"/>
      <c r="AN1244" s="236"/>
      <c r="AO1244" s="237"/>
      <c r="AQ1244" s="236"/>
    </row>
    <row r="1245" spans="1:43" ht="12.75">
      <c r="A1245" s="236"/>
      <c r="C1245" s="236"/>
      <c r="V1245" s="236"/>
      <c r="W1245" s="236"/>
      <c r="Y1245" s="237"/>
      <c r="AN1245" s="236"/>
      <c r="AO1245" s="237"/>
      <c r="AQ1245" s="236"/>
    </row>
    <row r="1246" spans="1:43" ht="12.75">
      <c r="A1246" s="236"/>
      <c r="C1246" s="236"/>
      <c r="V1246" s="236"/>
      <c r="W1246" s="236"/>
      <c r="Y1246" s="237"/>
      <c r="AN1246" s="236"/>
      <c r="AO1246" s="237"/>
      <c r="AQ1246" s="236"/>
    </row>
    <row r="1247" spans="1:43" ht="12.75">
      <c r="A1247" s="236"/>
      <c r="C1247" s="236"/>
      <c r="V1247" s="236"/>
      <c r="W1247" s="236"/>
      <c r="Y1247" s="237"/>
      <c r="AN1247" s="236"/>
      <c r="AO1247" s="237"/>
      <c r="AQ1247" s="236"/>
    </row>
    <row r="1248" spans="1:43" ht="12.75">
      <c r="A1248" s="236"/>
      <c r="C1248" s="236"/>
      <c r="V1248" s="236"/>
      <c r="W1248" s="236"/>
      <c r="Y1248" s="237"/>
      <c r="AN1248" s="236"/>
      <c r="AO1248" s="237"/>
      <c r="AQ1248" s="236"/>
    </row>
    <row r="1249" spans="1:43" ht="12.75">
      <c r="A1249" s="236"/>
      <c r="C1249" s="236"/>
      <c r="V1249" s="236"/>
      <c r="W1249" s="236"/>
      <c r="Y1249" s="237"/>
      <c r="AN1249" s="236"/>
      <c r="AO1249" s="237"/>
      <c r="AQ1249" s="236"/>
    </row>
    <row r="1250" spans="1:43" ht="12.75">
      <c r="A1250" s="236"/>
      <c r="C1250" s="236"/>
      <c r="V1250" s="236"/>
      <c r="W1250" s="236"/>
      <c r="Y1250" s="237"/>
      <c r="AN1250" s="236"/>
      <c r="AO1250" s="237"/>
      <c r="AQ1250" s="236"/>
    </row>
    <row r="1251" spans="1:43" ht="12.75">
      <c r="A1251" s="236"/>
      <c r="C1251" s="236"/>
      <c r="V1251" s="236"/>
      <c r="W1251" s="236"/>
      <c r="Y1251" s="237"/>
      <c r="AN1251" s="236"/>
      <c r="AO1251" s="237"/>
      <c r="AQ1251" s="236"/>
    </row>
    <row r="1252" spans="1:43" ht="12.75">
      <c r="A1252" s="236"/>
      <c r="C1252" s="236"/>
      <c r="V1252" s="236"/>
      <c r="W1252" s="236"/>
      <c r="Y1252" s="237"/>
      <c r="AN1252" s="236"/>
      <c r="AO1252" s="237"/>
      <c r="AQ1252" s="236"/>
    </row>
    <row r="1253" spans="1:43" ht="12.75">
      <c r="A1253" s="236"/>
      <c r="C1253" s="236"/>
      <c r="V1253" s="236"/>
      <c r="W1253" s="236"/>
      <c r="Y1253" s="237"/>
      <c r="AN1253" s="236"/>
      <c r="AO1253" s="237"/>
      <c r="AQ1253" s="236"/>
    </row>
    <row r="1254" spans="1:43" ht="12.75">
      <c r="A1254" s="236"/>
      <c r="C1254" s="236"/>
      <c r="V1254" s="236"/>
      <c r="W1254" s="236"/>
      <c r="Y1254" s="237"/>
      <c r="AN1254" s="236"/>
      <c r="AO1254" s="237"/>
      <c r="AQ1254" s="236"/>
    </row>
    <row r="1255" spans="1:43" ht="12.75">
      <c r="A1255" s="236"/>
      <c r="C1255" s="236"/>
      <c r="V1255" s="236"/>
      <c r="W1255" s="236"/>
      <c r="Y1255" s="237"/>
      <c r="AN1255" s="236"/>
      <c r="AO1255" s="237"/>
      <c r="AQ1255" s="236"/>
    </row>
    <row r="1256" spans="1:43" ht="12.75">
      <c r="A1256" s="236"/>
      <c r="C1256" s="236"/>
      <c r="V1256" s="236"/>
      <c r="W1256" s="236"/>
      <c r="Y1256" s="237"/>
      <c r="AN1256" s="236"/>
      <c r="AO1256" s="237"/>
      <c r="AQ1256" s="236"/>
    </row>
    <row r="1257" spans="1:43" ht="12.75">
      <c r="A1257" s="236"/>
      <c r="C1257" s="236"/>
      <c r="V1257" s="236"/>
      <c r="W1257" s="236"/>
      <c r="Y1257" s="237"/>
      <c r="AN1257" s="236"/>
      <c r="AO1257" s="237"/>
      <c r="AQ1257" s="236"/>
    </row>
    <row r="1258" spans="1:43" ht="12.75">
      <c r="A1258" s="236"/>
      <c r="C1258" s="236"/>
      <c r="V1258" s="236"/>
      <c r="W1258" s="236"/>
      <c r="Y1258" s="237"/>
      <c r="AN1258" s="236"/>
      <c r="AO1258" s="237"/>
      <c r="AQ1258" s="236"/>
    </row>
    <row r="1259" spans="1:43" ht="12.75">
      <c r="A1259" s="236"/>
      <c r="C1259" s="236"/>
      <c r="V1259" s="236"/>
      <c r="W1259" s="236"/>
      <c r="Y1259" s="237"/>
      <c r="AN1259" s="236"/>
      <c r="AO1259" s="237"/>
      <c r="AQ1259" s="236"/>
    </row>
    <row r="1260" spans="1:43" ht="12.75">
      <c r="A1260" s="236"/>
      <c r="C1260" s="236"/>
      <c r="V1260" s="236"/>
      <c r="W1260" s="236"/>
      <c r="Y1260" s="237"/>
      <c r="AN1260" s="236"/>
      <c r="AO1260" s="237"/>
      <c r="AQ1260" s="236"/>
    </row>
    <row r="1261" spans="1:43" ht="12.75">
      <c r="A1261" s="236"/>
      <c r="C1261" s="236"/>
      <c r="V1261" s="236"/>
      <c r="W1261" s="236"/>
      <c r="Y1261" s="237"/>
      <c r="AN1261" s="236"/>
      <c r="AO1261" s="237"/>
      <c r="AQ1261" s="236"/>
    </row>
    <row r="1262" spans="1:43" ht="12.75">
      <c r="A1262" s="236"/>
      <c r="C1262" s="236"/>
      <c r="V1262" s="236"/>
      <c r="W1262" s="236"/>
      <c r="Y1262" s="237"/>
      <c r="AN1262" s="236"/>
      <c r="AO1262" s="237"/>
      <c r="AQ1262" s="236"/>
    </row>
    <row r="1263" spans="1:43" ht="12.75">
      <c r="A1263" s="236"/>
      <c r="C1263" s="236"/>
      <c r="V1263" s="236"/>
      <c r="W1263" s="236"/>
      <c r="Y1263" s="237"/>
      <c r="AN1263" s="236"/>
      <c r="AO1263" s="237"/>
      <c r="AQ1263" s="236"/>
    </row>
    <row r="1264" spans="1:43" ht="12.75">
      <c r="A1264" s="236"/>
      <c r="C1264" s="236"/>
      <c r="V1264" s="236"/>
      <c r="W1264" s="236"/>
      <c r="Y1264" s="237"/>
      <c r="AN1264" s="236"/>
      <c r="AO1264" s="237"/>
      <c r="AQ1264" s="236"/>
    </row>
    <row r="1265" spans="1:43" ht="12.75">
      <c r="A1265" s="236"/>
      <c r="C1265" s="236"/>
      <c r="V1265" s="236"/>
      <c r="W1265" s="236"/>
      <c r="Y1265" s="237"/>
      <c r="AN1265" s="236"/>
      <c r="AO1265" s="237"/>
      <c r="AQ1265" s="236"/>
    </row>
    <row r="1266" spans="1:43" ht="12.75">
      <c r="A1266" s="236"/>
      <c r="C1266" s="236"/>
      <c r="V1266" s="236"/>
      <c r="W1266" s="236"/>
      <c r="Y1266" s="237"/>
      <c r="AN1266" s="236"/>
      <c r="AO1266" s="237"/>
      <c r="AQ1266" s="236"/>
    </row>
    <row r="1267" spans="1:43" ht="12.75">
      <c r="A1267" s="236"/>
      <c r="C1267" s="236"/>
      <c r="V1267" s="236"/>
      <c r="W1267" s="236"/>
      <c r="Y1267" s="237"/>
      <c r="AN1267" s="236"/>
      <c r="AO1267" s="237"/>
      <c r="AQ1267" s="236"/>
    </row>
    <row r="1268" spans="1:43" ht="12.75">
      <c r="A1268" s="236"/>
      <c r="C1268" s="236"/>
      <c r="V1268" s="236"/>
      <c r="W1268" s="236"/>
      <c r="Y1268" s="237"/>
      <c r="AN1268" s="236"/>
      <c r="AO1268" s="237"/>
      <c r="AQ1268" s="236"/>
    </row>
    <row r="1269" spans="1:43" ht="12.75">
      <c r="A1269" s="236"/>
      <c r="C1269" s="236"/>
      <c r="V1269" s="236"/>
      <c r="W1269" s="236"/>
      <c r="Y1269" s="237"/>
      <c r="AN1269" s="236"/>
      <c r="AO1269" s="237"/>
      <c r="AQ1269" s="236"/>
    </row>
    <row r="1270" spans="1:43" ht="12.75">
      <c r="A1270" s="236"/>
      <c r="C1270" s="236"/>
      <c r="V1270" s="236"/>
      <c r="W1270" s="236"/>
      <c r="Y1270" s="237"/>
      <c r="AN1270" s="236"/>
      <c r="AO1270" s="237"/>
      <c r="AQ1270" s="236"/>
    </row>
    <row r="1271" spans="1:43" ht="12.75">
      <c r="A1271" s="236"/>
      <c r="C1271" s="236"/>
      <c r="V1271" s="236"/>
      <c r="W1271" s="236"/>
      <c r="Y1271" s="237"/>
      <c r="AN1271" s="236"/>
      <c r="AO1271" s="237"/>
      <c r="AQ1271" s="236"/>
    </row>
    <row r="1272" spans="1:43" ht="12.75">
      <c r="A1272" s="236"/>
      <c r="C1272" s="236"/>
      <c r="V1272" s="236"/>
      <c r="W1272" s="236"/>
      <c r="Y1272" s="237"/>
      <c r="AN1272" s="236"/>
      <c r="AO1272" s="237"/>
      <c r="AQ1272" s="236"/>
    </row>
    <row r="1273" spans="1:43" ht="12.75">
      <c r="A1273" s="236"/>
      <c r="C1273" s="236"/>
      <c r="V1273" s="236"/>
      <c r="W1273" s="236"/>
      <c r="Y1273" s="237"/>
      <c r="AN1273" s="236"/>
      <c r="AO1273" s="237"/>
      <c r="AQ1273" s="236"/>
    </row>
    <row r="1274" spans="1:43" ht="12.75">
      <c r="A1274" s="236"/>
      <c r="C1274" s="236"/>
      <c r="V1274" s="236"/>
      <c r="W1274" s="236"/>
      <c r="Y1274" s="237"/>
      <c r="AN1274" s="236"/>
      <c r="AO1274" s="237"/>
      <c r="AQ1274" s="236"/>
    </row>
    <row r="1275" spans="1:43" ht="12.75">
      <c r="A1275" s="236"/>
      <c r="C1275" s="236"/>
      <c r="V1275" s="236"/>
      <c r="W1275" s="236"/>
      <c r="Y1275" s="237"/>
      <c r="AN1275" s="236"/>
      <c r="AO1275" s="237"/>
      <c r="AQ1275" s="236"/>
    </row>
    <row r="1276" spans="1:43" ht="12.75">
      <c r="A1276" s="236"/>
      <c r="C1276" s="236"/>
      <c r="V1276" s="236"/>
      <c r="W1276" s="236"/>
      <c r="Y1276" s="237"/>
      <c r="AN1276" s="236"/>
      <c r="AO1276" s="237"/>
      <c r="AQ1276" s="236"/>
    </row>
    <row r="1277" spans="1:43" ht="12.75">
      <c r="A1277" s="236"/>
      <c r="C1277" s="236"/>
      <c r="V1277" s="236"/>
      <c r="W1277" s="236"/>
      <c r="Y1277" s="237"/>
      <c r="AN1277" s="236"/>
      <c r="AO1277" s="237"/>
      <c r="AQ1277" s="236"/>
    </row>
    <row r="1278" spans="1:43" ht="12.75">
      <c r="A1278" s="236"/>
      <c r="C1278" s="236"/>
      <c r="V1278" s="236"/>
      <c r="W1278" s="236"/>
      <c r="Y1278" s="237"/>
      <c r="AN1278" s="236"/>
      <c r="AO1278" s="237"/>
      <c r="AQ1278" s="236"/>
    </row>
    <row r="1279" spans="1:43" ht="12.75">
      <c r="A1279" s="236"/>
      <c r="C1279" s="236"/>
      <c r="V1279" s="236"/>
      <c r="W1279" s="236"/>
      <c r="Y1279" s="237"/>
      <c r="AN1279" s="236"/>
      <c r="AO1279" s="237"/>
      <c r="AQ1279" s="236"/>
    </row>
    <row r="1280" spans="1:43" ht="12.75">
      <c r="A1280" s="236"/>
      <c r="C1280" s="236"/>
      <c r="V1280" s="236"/>
      <c r="W1280" s="236"/>
      <c r="Y1280" s="237"/>
      <c r="AN1280" s="236"/>
      <c r="AO1280" s="237"/>
      <c r="AQ1280" s="236"/>
    </row>
    <row r="1281" spans="1:43" ht="12.75">
      <c r="A1281" s="236"/>
      <c r="C1281" s="236"/>
      <c r="V1281" s="236"/>
      <c r="W1281" s="236"/>
      <c r="Y1281" s="237"/>
      <c r="AN1281" s="236"/>
      <c r="AO1281" s="237"/>
      <c r="AQ1281" s="236"/>
    </row>
    <row r="1282" spans="1:43" ht="12.75">
      <c r="A1282" s="236"/>
      <c r="C1282" s="236"/>
      <c r="V1282" s="236"/>
      <c r="W1282" s="236"/>
      <c r="Y1282" s="237"/>
      <c r="AN1282" s="236"/>
      <c r="AO1282" s="237"/>
      <c r="AQ1282" s="236"/>
    </row>
    <row r="1283" spans="1:43" ht="12.75">
      <c r="A1283" s="236"/>
      <c r="C1283" s="236"/>
      <c r="V1283" s="236"/>
      <c r="W1283" s="236"/>
      <c r="Y1283" s="237"/>
      <c r="AN1283" s="236"/>
      <c r="AO1283" s="237"/>
      <c r="AQ1283" s="236"/>
    </row>
    <row r="1284" spans="1:43" ht="12.75">
      <c r="A1284" s="236"/>
      <c r="C1284" s="236"/>
      <c r="V1284" s="236"/>
      <c r="W1284" s="236"/>
      <c r="Y1284" s="237"/>
      <c r="AN1284" s="236"/>
      <c r="AO1284" s="237"/>
      <c r="AQ1284" s="236"/>
    </row>
    <row r="1285" spans="1:43" ht="12.75">
      <c r="A1285" s="236"/>
      <c r="C1285" s="236"/>
      <c r="V1285" s="236"/>
      <c r="W1285" s="236"/>
      <c r="Y1285" s="237"/>
      <c r="AN1285" s="236"/>
      <c r="AO1285" s="237"/>
      <c r="AQ1285" s="236"/>
    </row>
    <row r="1286" spans="1:43" ht="12.75">
      <c r="A1286" s="236"/>
      <c r="C1286" s="236"/>
      <c r="V1286" s="236"/>
      <c r="W1286" s="236"/>
      <c r="Y1286" s="237"/>
      <c r="AN1286" s="236"/>
      <c r="AO1286" s="237"/>
      <c r="AQ1286" s="236"/>
    </row>
    <row r="1287" spans="1:43" ht="12.75">
      <c r="A1287" s="236"/>
      <c r="C1287" s="236"/>
      <c r="V1287" s="236"/>
      <c r="W1287" s="236"/>
      <c r="Y1287" s="237"/>
      <c r="AN1287" s="236"/>
      <c r="AO1287" s="237"/>
      <c r="AQ1287" s="236"/>
    </row>
    <row r="1288" spans="1:43" ht="12.75">
      <c r="A1288" s="236"/>
      <c r="C1288" s="236"/>
      <c r="V1288" s="236"/>
      <c r="W1288" s="236"/>
      <c r="Y1288" s="237"/>
      <c r="AN1288" s="236"/>
      <c r="AO1288" s="237"/>
      <c r="AQ1288" s="236"/>
    </row>
    <row r="1289" spans="1:43" ht="12.75">
      <c r="A1289" s="236"/>
      <c r="C1289" s="236"/>
      <c r="V1289" s="236"/>
      <c r="W1289" s="236"/>
      <c r="Y1289" s="237"/>
      <c r="AN1289" s="236"/>
      <c r="AO1289" s="237"/>
      <c r="AQ1289" s="236"/>
    </row>
    <row r="1290" spans="1:43" ht="12.75">
      <c r="A1290" s="236"/>
      <c r="C1290" s="236"/>
      <c r="V1290" s="236"/>
      <c r="W1290" s="236"/>
      <c r="Y1290" s="237"/>
      <c r="AN1290" s="236"/>
      <c r="AO1290" s="237"/>
      <c r="AQ1290" s="236"/>
    </row>
    <row r="1291" spans="1:43" ht="12.75">
      <c r="A1291" s="236"/>
      <c r="C1291" s="236"/>
      <c r="V1291" s="236"/>
      <c r="W1291" s="236"/>
      <c r="Y1291" s="237"/>
      <c r="AN1291" s="236"/>
      <c r="AO1291" s="237"/>
      <c r="AQ1291" s="236"/>
    </row>
    <row r="1292" spans="1:43" ht="12.75">
      <c r="A1292" s="236"/>
      <c r="C1292" s="236"/>
      <c r="V1292" s="236"/>
      <c r="W1292" s="236"/>
      <c r="Y1292" s="237"/>
      <c r="AN1292" s="236"/>
      <c r="AO1292" s="237"/>
      <c r="AQ1292" s="236"/>
    </row>
    <row r="1293" spans="1:43" ht="12.75">
      <c r="A1293" s="236"/>
      <c r="C1293" s="236"/>
      <c r="V1293" s="236"/>
      <c r="W1293" s="236"/>
      <c r="Y1293" s="237"/>
      <c r="AN1293" s="236"/>
      <c r="AO1293" s="237"/>
      <c r="AQ1293" s="236"/>
    </row>
    <row r="1294" spans="1:43" ht="12.75">
      <c r="A1294" s="236"/>
      <c r="C1294" s="236"/>
      <c r="V1294" s="236"/>
      <c r="W1294" s="236"/>
      <c r="Y1294" s="237"/>
      <c r="AN1294" s="236"/>
      <c r="AO1294" s="237"/>
      <c r="AQ1294" s="236"/>
    </row>
    <row r="1295" spans="1:43" ht="12.75">
      <c r="A1295" s="236"/>
      <c r="C1295" s="236"/>
      <c r="V1295" s="236"/>
      <c r="W1295" s="236"/>
      <c r="Y1295" s="237"/>
      <c r="AN1295" s="236"/>
      <c r="AO1295" s="237"/>
      <c r="AQ1295" s="236"/>
    </row>
    <row r="1296" spans="1:43" ht="12.75">
      <c r="A1296" s="236"/>
      <c r="C1296" s="236"/>
      <c r="V1296" s="236"/>
      <c r="W1296" s="236"/>
      <c r="Y1296" s="237"/>
      <c r="AN1296" s="236"/>
      <c r="AO1296" s="237"/>
      <c r="AQ1296" s="236"/>
    </row>
    <row r="1297" spans="1:43" ht="12.75">
      <c r="A1297" s="236"/>
      <c r="C1297" s="236"/>
      <c r="V1297" s="236"/>
      <c r="W1297" s="236"/>
      <c r="Y1297" s="237"/>
      <c r="AN1297" s="236"/>
      <c r="AO1297" s="237"/>
      <c r="AQ1297" s="236"/>
    </row>
    <row r="1298" spans="1:43" ht="12.75">
      <c r="A1298" s="236"/>
      <c r="C1298" s="236"/>
      <c r="V1298" s="236"/>
      <c r="W1298" s="236"/>
      <c r="Y1298" s="237"/>
      <c r="AN1298" s="236"/>
      <c r="AO1298" s="237"/>
      <c r="AQ1298" s="236"/>
    </row>
    <row r="1299" spans="1:43" ht="12.75">
      <c r="A1299" s="236"/>
      <c r="C1299" s="236"/>
      <c r="V1299" s="236"/>
      <c r="W1299" s="236"/>
      <c r="Y1299" s="237"/>
      <c r="AN1299" s="236"/>
      <c r="AO1299" s="237"/>
      <c r="AQ1299" s="236"/>
    </row>
    <row r="1300" spans="1:43" ht="12.75">
      <c r="A1300" s="236"/>
      <c r="C1300" s="236"/>
      <c r="V1300" s="236"/>
      <c r="W1300" s="236"/>
      <c r="Y1300" s="237"/>
      <c r="AN1300" s="236"/>
      <c r="AO1300" s="237"/>
      <c r="AQ1300" s="236"/>
    </row>
    <row r="1301" spans="1:43" ht="12.75">
      <c r="A1301" s="236"/>
      <c r="C1301" s="236"/>
      <c r="V1301" s="236"/>
      <c r="W1301" s="236"/>
      <c r="Y1301" s="237"/>
      <c r="AN1301" s="236"/>
      <c r="AO1301" s="237"/>
      <c r="AQ1301" s="236"/>
    </row>
    <row r="1302" spans="1:43" ht="12.75">
      <c r="A1302" s="236"/>
      <c r="C1302" s="236"/>
      <c r="V1302" s="236"/>
      <c r="W1302" s="236"/>
      <c r="Y1302" s="237"/>
      <c r="AN1302" s="236"/>
      <c r="AO1302" s="237"/>
      <c r="AQ1302" s="236"/>
    </row>
    <row r="1303" spans="1:43" ht="12.75">
      <c r="A1303" s="236"/>
      <c r="C1303" s="236"/>
      <c r="V1303" s="236"/>
      <c r="W1303" s="236"/>
      <c r="Y1303" s="237"/>
      <c r="AN1303" s="236"/>
      <c r="AO1303" s="237"/>
      <c r="AQ1303" s="236"/>
    </row>
    <row r="1304" spans="1:43" ht="12.75">
      <c r="A1304" s="236"/>
      <c r="C1304" s="236"/>
      <c r="V1304" s="236"/>
      <c r="W1304" s="236"/>
      <c r="Y1304" s="237"/>
      <c r="AN1304" s="236"/>
      <c r="AO1304" s="237"/>
      <c r="AQ1304" s="236"/>
    </row>
    <row r="1305" spans="1:43" ht="12.75">
      <c r="A1305" s="236"/>
      <c r="C1305" s="236"/>
      <c r="V1305" s="236"/>
      <c r="W1305" s="236"/>
      <c r="Y1305" s="237"/>
      <c r="AN1305" s="236"/>
      <c r="AO1305" s="237"/>
      <c r="AQ1305" s="236"/>
    </row>
    <row r="1306" spans="1:43" ht="12.75">
      <c r="A1306" s="236"/>
      <c r="C1306" s="236"/>
      <c r="V1306" s="236"/>
      <c r="W1306" s="236"/>
      <c r="Y1306" s="237"/>
      <c r="AN1306" s="236"/>
      <c r="AO1306" s="237"/>
      <c r="AQ1306" s="236"/>
    </row>
    <row r="1307" spans="1:43" ht="12.75">
      <c r="A1307" s="236"/>
      <c r="C1307" s="236"/>
      <c r="V1307" s="236"/>
      <c r="W1307" s="236"/>
      <c r="Y1307" s="237"/>
      <c r="AN1307" s="236"/>
      <c r="AO1307" s="237"/>
      <c r="AQ1307" s="236"/>
    </row>
    <row r="1308" spans="1:43" ht="12.75">
      <c r="A1308" s="236"/>
      <c r="C1308" s="236"/>
      <c r="V1308" s="236"/>
      <c r="W1308" s="236"/>
      <c r="Y1308" s="237"/>
      <c r="AN1308" s="236"/>
      <c r="AO1308" s="237"/>
      <c r="AQ1308" s="236"/>
    </row>
    <row r="1309" spans="1:43" ht="12.75">
      <c r="A1309" s="236"/>
      <c r="C1309" s="236"/>
      <c r="V1309" s="236"/>
      <c r="W1309" s="236"/>
      <c r="Y1309" s="237"/>
      <c r="AN1309" s="236"/>
      <c r="AO1309" s="237"/>
      <c r="AQ1309" s="236"/>
    </row>
    <row r="1310" spans="1:43" ht="12.75">
      <c r="A1310" s="236"/>
      <c r="C1310" s="236"/>
      <c r="V1310" s="236"/>
      <c r="W1310" s="236"/>
      <c r="Y1310" s="237"/>
      <c r="AN1310" s="236"/>
      <c r="AO1310" s="237"/>
      <c r="AQ1310" s="236"/>
    </row>
    <row r="1311" spans="1:43" ht="12.75">
      <c r="A1311" s="236"/>
      <c r="C1311" s="236"/>
      <c r="V1311" s="236"/>
      <c r="W1311" s="236"/>
      <c r="Y1311" s="237"/>
      <c r="AN1311" s="236"/>
      <c r="AO1311" s="237"/>
      <c r="AQ1311" s="236"/>
    </row>
    <row r="1312" spans="1:43" ht="12.75">
      <c r="A1312" s="236"/>
      <c r="C1312" s="236"/>
      <c r="V1312" s="236"/>
      <c r="W1312" s="236"/>
      <c r="Y1312" s="237"/>
      <c r="AN1312" s="236"/>
      <c r="AO1312" s="237"/>
      <c r="AQ1312" s="236"/>
    </row>
    <row r="1313" spans="1:43" ht="12.75">
      <c r="A1313" s="236"/>
      <c r="C1313" s="236"/>
      <c r="V1313" s="236"/>
      <c r="W1313" s="236"/>
      <c r="Y1313" s="237"/>
      <c r="AN1313" s="236"/>
      <c r="AO1313" s="237"/>
      <c r="AQ1313" s="236"/>
    </row>
    <row r="1314" spans="1:43" ht="12.75">
      <c r="A1314" s="236"/>
      <c r="C1314" s="236"/>
      <c r="V1314" s="236"/>
      <c r="W1314" s="236"/>
      <c r="Y1314" s="237"/>
      <c r="AN1314" s="236"/>
      <c r="AO1314" s="237"/>
      <c r="AQ1314" s="236"/>
    </row>
    <row r="1315" spans="1:43" ht="12.75">
      <c r="A1315" s="236"/>
      <c r="C1315" s="236"/>
      <c r="V1315" s="236"/>
      <c r="W1315" s="236"/>
      <c r="Y1315" s="237"/>
      <c r="AN1315" s="236"/>
      <c r="AO1315" s="237"/>
      <c r="AQ1315" s="236"/>
    </row>
    <row r="1316" spans="1:43" ht="12.75">
      <c r="A1316" s="236"/>
      <c r="C1316" s="236"/>
      <c r="V1316" s="236"/>
      <c r="W1316" s="236"/>
      <c r="Y1316" s="237"/>
      <c r="AN1316" s="236"/>
      <c r="AO1316" s="237"/>
      <c r="AQ1316" s="236"/>
    </row>
    <row r="1317" spans="1:43" ht="12.75">
      <c r="A1317" s="236"/>
      <c r="C1317" s="236"/>
      <c r="V1317" s="236"/>
      <c r="W1317" s="236"/>
      <c r="Y1317" s="237"/>
      <c r="AN1317" s="236"/>
      <c r="AO1317" s="237"/>
      <c r="AQ1317" s="236"/>
    </row>
    <row r="1318" spans="1:43" ht="12.75">
      <c r="A1318" s="236"/>
      <c r="C1318" s="236"/>
      <c r="V1318" s="236"/>
      <c r="W1318" s="236"/>
      <c r="Y1318" s="237"/>
      <c r="AN1318" s="236"/>
      <c r="AO1318" s="237"/>
      <c r="AQ1318" s="236"/>
    </row>
    <row r="1319" spans="1:43" ht="12.75">
      <c r="A1319" s="236"/>
      <c r="C1319" s="236"/>
      <c r="V1319" s="236"/>
      <c r="W1319" s="236"/>
      <c r="Y1319" s="237"/>
      <c r="AN1319" s="236"/>
      <c r="AO1319" s="237"/>
      <c r="AQ1319" s="236"/>
    </row>
    <row r="1320" spans="1:43" ht="12.75">
      <c r="A1320" s="236"/>
      <c r="C1320" s="236"/>
      <c r="V1320" s="236"/>
      <c r="W1320" s="236"/>
      <c r="Y1320" s="237"/>
      <c r="AN1320" s="236"/>
      <c r="AO1320" s="237"/>
      <c r="AQ1320" s="236"/>
    </row>
    <row r="1321" spans="1:43" ht="12.75">
      <c r="A1321" s="236"/>
      <c r="C1321" s="236"/>
      <c r="V1321" s="236"/>
      <c r="W1321" s="236"/>
      <c r="Y1321" s="237"/>
      <c r="AN1321" s="236"/>
      <c r="AO1321" s="237"/>
      <c r="AQ1321" s="236"/>
    </row>
    <row r="1322" spans="1:43" ht="12.75">
      <c r="A1322" s="236"/>
      <c r="C1322" s="236"/>
      <c r="V1322" s="236"/>
      <c r="W1322" s="236"/>
      <c r="Y1322" s="237"/>
      <c r="AN1322" s="236"/>
      <c r="AO1322" s="237"/>
      <c r="AQ1322" s="236"/>
    </row>
    <row r="1323" spans="1:43" ht="12.75">
      <c r="A1323" s="236"/>
      <c r="C1323" s="236"/>
      <c r="V1323" s="236"/>
      <c r="W1323" s="236"/>
      <c r="Y1323" s="237"/>
      <c r="AN1323" s="236"/>
      <c r="AO1323" s="237"/>
      <c r="AQ1323" s="236"/>
    </row>
    <row r="1324" spans="1:43" ht="12.75">
      <c r="A1324" s="236"/>
      <c r="C1324" s="236"/>
      <c r="V1324" s="236"/>
      <c r="W1324" s="236"/>
      <c r="Y1324" s="237"/>
      <c r="AN1324" s="236"/>
      <c r="AO1324" s="237"/>
      <c r="AQ1324" s="236"/>
    </row>
    <row r="1325" spans="1:43" ht="12.75">
      <c r="A1325" s="236"/>
      <c r="C1325" s="236"/>
      <c r="V1325" s="236"/>
      <c r="W1325" s="236"/>
      <c r="Y1325" s="237"/>
      <c r="AN1325" s="236"/>
      <c r="AO1325" s="237"/>
      <c r="AQ1325" s="236"/>
    </row>
    <row r="1326" spans="1:43" ht="12.75">
      <c r="A1326" s="236"/>
      <c r="C1326" s="236"/>
      <c r="V1326" s="236"/>
      <c r="W1326" s="236"/>
      <c r="Y1326" s="237"/>
      <c r="AN1326" s="236"/>
      <c r="AO1326" s="237"/>
      <c r="AQ1326" s="236"/>
    </row>
    <row r="1327" spans="1:43" ht="12.75">
      <c r="A1327" s="236"/>
      <c r="C1327" s="236"/>
      <c r="V1327" s="236"/>
      <c r="W1327" s="236"/>
      <c r="Y1327" s="237"/>
      <c r="AN1327" s="236"/>
      <c r="AO1327" s="237"/>
      <c r="AQ1327" s="236"/>
    </row>
    <row r="1328" spans="1:43" ht="12.75">
      <c r="A1328" s="236"/>
      <c r="C1328" s="236"/>
      <c r="V1328" s="236"/>
      <c r="W1328" s="236"/>
      <c r="Y1328" s="237"/>
      <c r="AN1328" s="236"/>
      <c r="AO1328" s="237"/>
      <c r="AQ1328" s="236"/>
    </row>
    <row r="1329" spans="1:43" ht="12.75">
      <c r="A1329" s="236"/>
      <c r="C1329" s="236"/>
      <c r="V1329" s="236"/>
      <c r="W1329" s="236"/>
      <c r="Y1329" s="237"/>
      <c r="AN1329" s="236"/>
      <c r="AO1329" s="237"/>
      <c r="AQ1329" s="236"/>
    </row>
    <row r="1330" spans="1:43" ht="12.75">
      <c r="A1330" s="236"/>
      <c r="C1330" s="236"/>
      <c r="V1330" s="236"/>
      <c r="W1330" s="236"/>
      <c r="Y1330" s="237"/>
      <c r="AN1330" s="236"/>
      <c r="AO1330" s="237"/>
      <c r="AQ1330" s="236"/>
    </row>
    <row r="1331" spans="1:43" ht="12.75">
      <c r="A1331" s="236"/>
      <c r="C1331" s="236"/>
      <c r="V1331" s="236"/>
      <c r="W1331" s="236"/>
      <c r="Y1331" s="237"/>
      <c r="AN1331" s="236"/>
      <c r="AO1331" s="237"/>
      <c r="AQ1331" s="236"/>
    </row>
    <row r="1332" spans="1:43" ht="12.75">
      <c r="A1332" s="236"/>
      <c r="C1332" s="236"/>
      <c r="V1332" s="236"/>
      <c r="W1332" s="236"/>
      <c r="Y1332" s="237"/>
      <c r="AN1332" s="236"/>
      <c r="AO1332" s="237"/>
      <c r="AQ1332" s="236"/>
    </row>
    <row r="1333" spans="1:43" ht="12.75">
      <c r="A1333" s="236"/>
      <c r="C1333" s="236"/>
      <c r="V1333" s="236"/>
      <c r="W1333" s="236"/>
      <c r="Y1333" s="237"/>
      <c r="AN1333" s="236"/>
      <c r="AO1333" s="237"/>
      <c r="AQ1333" s="236"/>
    </row>
    <row r="1334" spans="1:43" ht="12.75">
      <c r="A1334" s="236"/>
      <c r="C1334" s="236"/>
      <c r="V1334" s="236"/>
      <c r="W1334" s="236"/>
      <c r="Y1334" s="237"/>
      <c r="AN1334" s="236"/>
      <c r="AO1334" s="237"/>
      <c r="AQ1334" s="236"/>
    </row>
    <row r="1335" spans="1:43" ht="12.75">
      <c r="A1335" s="236"/>
      <c r="C1335" s="236"/>
      <c r="V1335" s="236"/>
      <c r="W1335" s="236"/>
      <c r="Y1335" s="237"/>
      <c r="AN1335" s="236"/>
      <c r="AO1335" s="237"/>
      <c r="AQ1335" s="236"/>
    </row>
    <row r="1336" spans="1:43" ht="12.75">
      <c r="A1336" s="236"/>
      <c r="C1336" s="236"/>
      <c r="V1336" s="236"/>
      <c r="W1336" s="236"/>
      <c r="Y1336" s="237"/>
      <c r="AN1336" s="236"/>
      <c r="AO1336" s="237"/>
      <c r="AQ1336" s="236"/>
    </row>
    <row r="1337" spans="1:43" ht="12.75">
      <c r="A1337" s="236"/>
      <c r="C1337" s="236"/>
      <c r="V1337" s="236"/>
      <c r="W1337" s="236"/>
      <c r="Y1337" s="237"/>
      <c r="AN1337" s="236"/>
      <c r="AO1337" s="237"/>
      <c r="AQ1337" s="236"/>
    </row>
    <row r="1338" spans="1:43" ht="12.75">
      <c r="A1338" s="236"/>
      <c r="C1338" s="236"/>
      <c r="V1338" s="236"/>
      <c r="W1338" s="236"/>
      <c r="Y1338" s="237"/>
      <c r="AN1338" s="236"/>
      <c r="AO1338" s="237"/>
      <c r="AQ1338" s="236"/>
    </row>
    <row r="1339" spans="1:43" ht="12.75">
      <c r="A1339" s="236"/>
      <c r="C1339" s="236"/>
      <c r="V1339" s="236"/>
      <c r="W1339" s="236"/>
      <c r="Y1339" s="237"/>
      <c r="AN1339" s="236"/>
      <c r="AO1339" s="237"/>
      <c r="AQ1339" s="236"/>
    </row>
    <row r="1340" spans="1:43" ht="12.75">
      <c r="A1340" s="236"/>
      <c r="C1340" s="236"/>
      <c r="V1340" s="236"/>
      <c r="W1340" s="236"/>
      <c r="Y1340" s="237"/>
      <c r="AN1340" s="236"/>
      <c r="AO1340" s="237"/>
      <c r="AQ1340" s="236"/>
    </row>
    <row r="1341" spans="1:43" ht="12.75">
      <c r="A1341" s="236"/>
      <c r="C1341" s="236"/>
      <c r="V1341" s="236"/>
      <c r="W1341" s="236"/>
      <c r="Y1341" s="237"/>
      <c r="AN1341" s="236"/>
      <c r="AO1341" s="237"/>
      <c r="AQ1341" s="236"/>
    </row>
    <row r="1342" spans="1:43" ht="12.75">
      <c r="A1342" s="236"/>
      <c r="C1342" s="236"/>
      <c r="V1342" s="236"/>
      <c r="W1342" s="236"/>
      <c r="Y1342" s="237"/>
      <c r="AN1342" s="236"/>
      <c r="AO1342" s="237"/>
      <c r="AQ1342" s="236"/>
    </row>
    <row r="1343" spans="1:43" ht="12.75">
      <c r="A1343" s="236"/>
      <c r="C1343" s="236"/>
      <c r="V1343" s="236"/>
      <c r="W1343" s="236"/>
      <c r="Y1343" s="237"/>
      <c r="AN1343" s="236"/>
      <c r="AO1343" s="237"/>
      <c r="AQ1343" s="236"/>
    </row>
    <row r="1344" spans="1:43" ht="12.75">
      <c r="A1344" s="236"/>
      <c r="C1344" s="236"/>
      <c r="V1344" s="236"/>
      <c r="W1344" s="236"/>
      <c r="Y1344" s="237"/>
      <c r="AN1344" s="236"/>
      <c r="AO1344" s="237"/>
      <c r="AQ1344" s="236"/>
    </row>
    <row r="1345" spans="1:43" ht="12.75">
      <c r="A1345" s="236"/>
      <c r="C1345" s="236"/>
      <c r="V1345" s="236"/>
      <c r="W1345" s="236"/>
      <c r="Y1345" s="237"/>
      <c r="AN1345" s="236"/>
      <c r="AO1345" s="237"/>
      <c r="AQ1345" s="236"/>
    </row>
    <row r="1346" spans="1:43" ht="12.75">
      <c r="A1346" s="236"/>
      <c r="C1346" s="236"/>
      <c r="V1346" s="236"/>
      <c r="W1346" s="236"/>
      <c r="Y1346" s="237"/>
      <c r="AN1346" s="236"/>
      <c r="AO1346" s="237"/>
      <c r="AQ1346" s="236"/>
    </row>
    <row r="1347" spans="1:43" ht="12.75">
      <c r="A1347" s="236"/>
      <c r="C1347" s="236"/>
      <c r="V1347" s="236"/>
      <c r="W1347" s="236"/>
      <c r="Y1347" s="237"/>
      <c r="AN1347" s="236"/>
      <c r="AO1347" s="237"/>
      <c r="AQ1347" s="236"/>
    </row>
    <row r="1348" spans="1:43" ht="12.75">
      <c r="A1348" s="236"/>
      <c r="C1348" s="236"/>
      <c r="V1348" s="236"/>
      <c r="W1348" s="236"/>
      <c r="Y1348" s="237"/>
      <c r="AN1348" s="236"/>
      <c r="AO1348" s="237"/>
      <c r="AQ1348" s="236"/>
    </row>
    <row r="1349" spans="1:43" ht="12.75">
      <c r="A1349" s="236"/>
      <c r="C1349" s="236"/>
      <c r="V1349" s="236"/>
      <c r="W1349" s="236"/>
      <c r="Y1349" s="237"/>
      <c r="AN1349" s="236"/>
      <c r="AO1349" s="237"/>
      <c r="AQ1349" s="236"/>
    </row>
    <row r="1350" spans="1:43" ht="12.75">
      <c r="A1350" s="236"/>
      <c r="C1350" s="236"/>
      <c r="V1350" s="236"/>
      <c r="W1350" s="236"/>
      <c r="Y1350" s="237"/>
      <c r="AN1350" s="236"/>
      <c r="AO1350" s="237"/>
      <c r="AQ1350" s="236"/>
    </row>
    <row r="1351" spans="1:43" ht="12.75">
      <c r="A1351" s="236"/>
      <c r="C1351" s="236"/>
      <c r="V1351" s="236"/>
      <c r="W1351" s="236"/>
      <c r="Y1351" s="237"/>
      <c r="AN1351" s="236"/>
      <c r="AO1351" s="237"/>
      <c r="AQ1351" s="236"/>
    </row>
    <row r="1352" spans="1:43" ht="12.75">
      <c r="A1352" s="236"/>
      <c r="C1352" s="236"/>
      <c r="V1352" s="236"/>
      <c r="W1352" s="236"/>
      <c r="Y1352" s="237"/>
      <c r="AN1352" s="236"/>
      <c r="AO1352" s="237"/>
      <c r="AQ1352" s="236"/>
    </row>
    <row r="1353" spans="1:43" ht="12.75">
      <c r="A1353" s="236"/>
      <c r="C1353" s="236"/>
      <c r="V1353" s="236"/>
      <c r="W1353" s="236"/>
      <c r="Y1353" s="237"/>
      <c r="AN1353" s="236"/>
      <c r="AO1353" s="237"/>
      <c r="AQ1353" s="236"/>
    </row>
    <row r="1354" spans="1:43" ht="12.75">
      <c r="A1354" s="236"/>
      <c r="C1354" s="236"/>
      <c r="V1354" s="236"/>
      <c r="W1354" s="236"/>
      <c r="Y1354" s="237"/>
      <c r="AN1354" s="236"/>
      <c r="AO1354" s="237"/>
      <c r="AQ1354" s="236"/>
    </row>
    <row r="1355" spans="1:43" ht="12.75">
      <c r="A1355" s="236"/>
      <c r="C1355" s="236"/>
      <c r="V1355" s="236"/>
      <c r="W1355" s="236"/>
      <c r="Y1355" s="237"/>
      <c r="AN1355" s="236"/>
      <c r="AO1355" s="237"/>
      <c r="AQ1355" s="236"/>
    </row>
    <row r="1356" spans="1:43" ht="12.75">
      <c r="A1356" s="236"/>
      <c r="C1356" s="236"/>
      <c r="V1356" s="236"/>
      <c r="W1356" s="236"/>
      <c r="Y1356" s="237"/>
      <c r="AN1356" s="236"/>
      <c r="AO1356" s="237"/>
      <c r="AQ1356" s="236"/>
    </row>
    <row r="1357" spans="1:43" ht="12.75">
      <c r="A1357" s="236"/>
      <c r="C1357" s="236"/>
      <c r="V1357" s="236"/>
      <c r="W1357" s="236"/>
      <c r="Y1357" s="237"/>
      <c r="AN1357" s="236"/>
      <c r="AO1357" s="237"/>
      <c r="AQ1357" s="236"/>
    </row>
    <row r="1358" spans="1:43" ht="12.75">
      <c r="A1358" s="236"/>
      <c r="C1358" s="236"/>
      <c r="V1358" s="236"/>
      <c r="W1358" s="236"/>
      <c r="Y1358" s="237"/>
      <c r="AN1358" s="236"/>
      <c r="AO1358" s="237"/>
      <c r="AQ1358" s="236"/>
    </row>
    <row r="1359" spans="1:43" ht="12.75">
      <c r="A1359" s="236"/>
      <c r="C1359" s="236"/>
      <c r="V1359" s="236"/>
      <c r="W1359" s="236"/>
      <c r="Y1359" s="237"/>
      <c r="AN1359" s="236"/>
      <c r="AO1359" s="237"/>
      <c r="AQ1359" s="236"/>
    </row>
    <row r="1360" spans="1:43" ht="12.75">
      <c r="A1360" s="236"/>
      <c r="C1360" s="236"/>
      <c r="V1360" s="236"/>
      <c r="W1360" s="236"/>
      <c r="Y1360" s="237"/>
      <c r="AN1360" s="236"/>
      <c r="AO1360" s="237"/>
      <c r="AQ1360" s="236"/>
    </row>
    <row r="1361" spans="1:43" ht="12.75">
      <c r="A1361" s="236"/>
      <c r="C1361" s="236"/>
      <c r="V1361" s="236"/>
      <c r="W1361" s="236"/>
      <c r="Y1361" s="237"/>
      <c r="AN1361" s="236"/>
      <c r="AO1361" s="237"/>
      <c r="AQ1361" s="236"/>
    </row>
    <row r="1362" spans="1:43" ht="12.75">
      <c r="A1362" s="236"/>
      <c r="C1362" s="236"/>
      <c r="V1362" s="236"/>
      <c r="W1362" s="236"/>
      <c r="Y1362" s="237"/>
      <c r="AN1362" s="236"/>
      <c r="AO1362" s="237"/>
      <c r="AQ1362" s="236"/>
    </row>
    <row r="1363" spans="1:43" ht="12.75">
      <c r="A1363" s="236"/>
      <c r="C1363" s="236"/>
      <c r="V1363" s="236"/>
      <c r="W1363" s="236"/>
      <c r="Y1363" s="237"/>
      <c r="AN1363" s="236"/>
      <c r="AO1363" s="237"/>
      <c r="AQ1363" s="236"/>
    </row>
    <row r="1364" spans="1:43" ht="12.75">
      <c r="A1364" s="236"/>
      <c r="C1364" s="236"/>
      <c r="V1364" s="236"/>
      <c r="W1364" s="236"/>
      <c r="Y1364" s="237"/>
      <c r="AN1364" s="236"/>
      <c r="AO1364" s="237"/>
      <c r="AQ1364" s="236"/>
    </row>
    <row r="1365" spans="1:43" ht="12.75">
      <c r="A1365" s="236"/>
      <c r="C1365" s="236"/>
      <c r="V1365" s="236"/>
      <c r="W1365" s="236"/>
      <c r="Y1365" s="237"/>
      <c r="AN1365" s="236"/>
      <c r="AO1365" s="237"/>
      <c r="AQ1365" s="236"/>
    </row>
    <row r="1366" spans="1:43" ht="12.75">
      <c r="A1366" s="236"/>
      <c r="C1366" s="236"/>
      <c r="V1366" s="236"/>
      <c r="W1366" s="236"/>
      <c r="Y1366" s="237"/>
      <c r="AN1366" s="236"/>
      <c r="AO1366" s="237"/>
      <c r="AQ1366" s="236"/>
    </row>
    <row r="1367" spans="1:43" ht="12.75">
      <c r="A1367" s="236"/>
      <c r="C1367" s="236"/>
      <c r="V1367" s="236"/>
      <c r="W1367" s="236"/>
      <c r="Y1367" s="237"/>
      <c r="AN1367" s="236"/>
      <c r="AO1367" s="237"/>
      <c r="AQ1367" s="236"/>
    </row>
    <row r="1368" spans="1:43" ht="12.75">
      <c r="A1368" s="236"/>
      <c r="C1368" s="236"/>
      <c r="V1368" s="236"/>
      <c r="W1368" s="236"/>
      <c r="Y1368" s="237"/>
      <c r="AN1368" s="236"/>
      <c r="AO1368" s="237"/>
      <c r="AQ1368" s="236"/>
    </row>
    <row r="1369" spans="1:43" ht="12.75">
      <c r="A1369" s="236"/>
      <c r="C1369" s="236"/>
      <c r="V1369" s="236"/>
      <c r="W1369" s="236"/>
      <c r="Y1369" s="237"/>
      <c r="AN1369" s="236"/>
      <c r="AO1369" s="237"/>
      <c r="AQ1369" s="236"/>
    </row>
    <row r="1370" spans="1:43" ht="12.75">
      <c r="A1370" s="236"/>
      <c r="C1370" s="236"/>
      <c r="V1370" s="236"/>
      <c r="W1370" s="236"/>
      <c r="Y1370" s="237"/>
      <c r="AN1370" s="236"/>
      <c r="AO1370" s="237"/>
      <c r="AQ1370" s="236"/>
    </row>
    <row r="1371" spans="1:43" ht="12.75">
      <c r="A1371" s="236"/>
      <c r="C1371" s="236"/>
      <c r="V1371" s="236"/>
      <c r="W1371" s="236"/>
      <c r="Y1371" s="237"/>
      <c r="AN1371" s="236"/>
      <c r="AO1371" s="237"/>
      <c r="AQ1371" s="236"/>
    </row>
    <row r="1372" spans="1:43" ht="12.75">
      <c r="A1372" s="236"/>
      <c r="C1372" s="236"/>
      <c r="V1372" s="236"/>
      <c r="W1372" s="236"/>
      <c r="Y1372" s="237"/>
      <c r="AN1372" s="236"/>
      <c r="AO1372" s="237"/>
      <c r="AQ1372" s="236"/>
    </row>
    <row r="1373" spans="1:43" ht="12.75">
      <c r="A1373" s="236"/>
      <c r="C1373" s="236"/>
      <c r="V1373" s="236"/>
      <c r="W1373" s="236"/>
      <c r="Y1373" s="237"/>
      <c r="AN1373" s="236"/>
      <c r="AO1373" s="237"/>
      <c r="AQ1373" s="236"/>
    </row>
    <row r="1374" spans="1:43" ht="12.75">
      <c r="A1374" s="236"/>
      <c r="C1374" s="236"/>
      <c r="V1374" s="236"/>
      <c r="W1374" s="236"/>
      <c r="Y1374" s="237"/>
      <c r="AN1374" s="236"/>
      <c r="AO1374" s="237"/>
      <c r="AQ1374" s="236"/>
    </row>
    <row r="1375" spans="1:43" ht="12.75">
      <c r="A1375" s="236"/>
      <c r="C1375" s="236"/>
      <c r="V1375" s="236"/>
      <c r="W1375" s="236"/>
      <c r="Y1375" s="237"/>
      <c r="AN1375" s="236"/>
      <c r="AO1375" s="237"/>
      <c r="AQ1375" s="236"/>
    </row>
    <row r="1376" spans="1:43" ht="12.75">
      <c r="A1376" s="236"/>
      <c r="C1376" s="236"/>
      <c r="V1376" s="236"/>
      <c r="W1376" s="236"/>
      <c r="Y1376" s="237"/>
      <c r="AN1376" s="236"/>
      <c r="AO1376" s="237"/>
      <c r="AQ1376" s="236"/>
    </row>
    <row r="1377" spans="1:43" ht="12.75">
      <c r="A1377" s="236"/>
      <c r="C1377" s="236"/>
      <c r="V1377" s="236"/>
      <c r="W1377" s="236"/>
      <c r="Y1377" s="237"/>
      <c r="AN1377" s="236"/>
      <c r="AO1377" s="237"/>
      <c r="AQ1377" s="236"/>
    </row>
    <row r="1378" spans="1:43" ht="12.75">
      <c r="A1378" s="236"/>
      <c r="C1378" s="236"/>
      <c r="V1378" s="236"/>
      <c r="W1378" s="236"/>
      <c r="Y1378" s="237"/>
      <c r="AN1378" s="236"/>
      <c r="AO1378" s="237"/>
      <c r="AQ1378" s="236"/>
    </row>
    <row r="1379" spans="1:43" ht="12.75">
      <c r="A1379" s="236"/>
      <c r="C1379" s="236"/>
      <c r="V1379" s="236"/>
      <c r="W1379" s="236"/>
      <c r="Y1379" s="237"/>
      <c r="AN1379" s="236"/>
      <c r="AO1379" s="237"/>
      <c r="AQ1379" s="236"/>
    </row>
    <row r="1380" spans="1:43" ht="12.75">
      <c r="A1380" s="236"/>
      <c r="C1380" s="236"/>
      <c r="V1380" s="236"/>
      <c r="W1380" s="236"/>
      <c r="Y1380" s="237"/>
      <c r="AN1380" s="236"/>
      <c r="AO1380" s="237"/>
      <c r="AQ1380" s="236"/>
    </row>
    <row r="1381" spans="1:43" ht="12.75">
      <c r="A1381" s="236"/>
      <c r="C1381" s="236"/>
      <c r="V1381" s="236"/>
      <c r="W1381" s="236"/>
      <c r="Y1381" s="237"/>
      <c r="AN1381" s="236"/>
      <c r="AO1381" s="237"/>
      <c r="AQ1381" s="236"/>
    </row>
    <row r="1382" spans="1:43" ht="12.75">
      <c r="A1382" s="236"/>
      <c r="C1382" s="236"/>
      <c r="V1382" s="236"/>
      <c r="W1382" s="236"/>
      <c r="Y1382" s="237"/>
      <c r="AN1382" s="236"/>
      <c r="AO1382" s="237"/>
      <c r="AQ1382" s="236"/>
    </row>
    <row r="1383" spans="1:43" ht="12.75">
      <c r="A1383" s="236"/>
      <c r="C1383" s="236"/>
      <c r="V1383" s="236"/>
      <c r="W1383" s="236"/>
      <c r="Y1383" s="237"/>
      <c r="AN1383" s="236"/>
      <c r="AO1383" s="237"/>
      <c r="AQ1383" s="236"/>
    </row>
    <row r="1384" spans="1:43" ht="12.75">
      <c r="A1384" s="236"/>
      <c r="C1384" s="236"/>
      <c r="V1384" s="236"/>
      <c r="W1384" s="236"/>
      <c r="Y1384" s="237"/>
      <c r="AN1384" s="236"/>
      <c r="AO1384" s="237"/>
      <c r="AQ1384" s="236"/>
    </row>
    <row r="1385" spans="1:43" ht="12.75">
      <c r="A1385" s="236"/>
      <c r="C1385" s="236"/>
      <c r="V1385" s="236"/>
      <c r="W1385" s="236"/>
      <c r="Y1385" s="237"/>
      <c r="AN1385" s="236"/>
      <c r="AO1385" s="237"/>
      <c r="AQ1385" s="236"/>
    </row>
    <row r="1386" spans="1:43" ht="12.75">
      <c r="A1386" s="236"/>
      <c r="C1386" s="236"/>
      <c r="V1386" s="236"/>
      <c r="W1386" s="236"/>
      <c r="Y1386" s="237"/>
      <c r="AN1386" s="236"/>
      <c r="AO1386" s="237"/>
      <c r="AQ1386" s="236"/>
    </row>
    <row r="1387" spans="1:43" ht="12.75">
      <c r="A1387" s="236"/>
      <c r="C1387" s="236"/>
      <c r="V1387" s="236"/>
      <c r="W1387" s="236"/>
      <c r="Y1387" s="237"/>
      <c r="AN1387" s="236"/>
      <c r="AO1387" s="237"/>
      <c r="AQ1387" s="236"/>
    </row>
    <row r="1388" spans="1:43" ht="12.75">
      <c r="A1388" s="236"/>
      <c r="C1388" s="236"/>
      <c r="V1388" s="236"/>
      <c r="W1388" s="236"/>
      <c r="Y1388" s="237"/>
      <c r="AN1388" s="236"/>
      <c r="AO1388" s="237"/>
      <c r="AQ1388" s="236"/>
    </row>
    <row r="1389" spans="1:43" ht="12.75">
      <c r="A1389" s="236"/>
      <c r="C1389" s="236"/>
      <c r="V1389" s="236"/>
      <c r="W1389" s="236"/>
      <c r="Y1389" s="237"/>
      <c r="AN1389" s="236"/>
      <c r="AO1389" s="237"/>
      <c r="AQ1389" s="236"/>
    </row>
    <row r="1390" spans="1:43" ht="12.75">
      <c r="A1390" s="236"/>
      <c r="C1390" s="236"/>
      <c r="V1390" s="236"/>
      <c r="W1390" s="236"/>
      <c r="Y1390" s="237"/>
      <c r="AN1390" s="236"/>
      <c r="AO1390" s="237"/>
      <c r="AQ1390" s="236"/>
    </row>
    <row r="1391" spans="1:43" ht="12.75">
      <c r="A1391" s="236"/>
      <c r="C1391" s="236"/>
      <c r="V1391" s="236"/>
      <c r="W1391" s="236"/>
      <c r="Y1391" s="237"/>
      <c r="AN1391" s="236"/>
      <c r="AO1391" s="237"/>
      <c r="AQ1391" s="236"/>
    </row>
    <row r="1392" spans="1:43" ht="12.75">
      <c r="A1392" s="236"/>
      <c r="C1392" s="236"/>
      <c r="V1392" s="236"/>
      <c r="W1392" s="236"/>
      <c r="Y1392" s="237"/>
      <c r="AN1392" s="236"/>
      <c r="AO1392" s="237"/>
      <c r="AQ1392" s="236"/>
    </row>
    <row r="1393" spans="1:43" ht="12.75">
      <c r="A1393" s="236"/>
      <c r="C1393" s="236"/>
      <c r="V1393" s="236"/>
      <c r="W1393" s="236"/>
      <c r="Y1393" s="237"/>
      <c r="AN1393" s="236"/>
      <c r="AO1393" s="237"/>
      <c r="AQ1393" s="236"/>
    </row>
    <row r="1394" spans="1:43" ht="12.75">
      <c r="A1394" s="236"/>
      <c r="C1394" s="236"/>
      <c r="V1394" s="236"/>
      <c r="W1394" s="236"/>
      <c r="Y1394" s="237"/>
      <c r="AN1394" s="236"/>
      <c r="AO1394" s="237"/>
      <c r="AQ1394" s="236"/>
    </row>
    <row r="1395" spans="1:43" ht="12.75">
      <c r="A1395" s="236"/>
      <c r="C1395" s="236"/>
      <c r="V1395" s="236"/>
      <c r="W1395" s="236"/>
      <c r="Y1395" s="237"/>
      <c r="AN1395" s="236"/>
      <c r="AO1395" s="237"/>
      <c r="AQ1395" s="236"/>
    </row>
    <row r="1396" spans="1:43" ht="12.75">
      <c r="A1396" s="236"/>
      <c r="C1396" s="236"/>
      <c r="V1396" s="236"/>
      <c r="W1396" s="236"/>
      <c r="Y1396" s="237"/>
      <c r="AN1396" s="236"/>
      <c r="AO1396" s="237"/>
      <c r="AQ1396" s="236"/>
    </row>
    <row r="1397" spans="1:43" ht="12.75">
      <c r="A1397" s="236"/>
      <c r="C1397" s="236"/>
      <c r="V1397" s="236"/>
      <c r="W1397" s="236"/>
      <c r="Y1397" s="237"/>
      <c r="AN1397" s="236"/>
      <c r="AO1397" s="237"/>
      <c r="AQ1397" s="236"/>
    </row>
    <row r="1398" spans="1:43" ht="12.75">
      <c r="A1398" s="236"/>
      <c r="C1398" s="236"/>
      <c r="V1398" s="236"/>
      <c r="W1398" s="236"/>
      <c r="Y1398" s="237"/>
      <c r="AN1398" s="236"/>
      <c r="AO1398" s="237"/>
      <c r="AQ1398" s="236"/>
    </row>
    <row r="1399" spans="1:43" ht="12.75">
      <c r="A1399" s="236"/>
      <c r="C1399" s="236"/>
      <c r="V1399" s="236"/>
      <c r="W1399" s="236"/>
      <c r="Y1399" s="237"/>
      <c r="AN1399" s="236"/>
      <c r="AO1399" s="237"/>
      <c r="AQ1399" s="236"/>
    </row>
    <row r="1400" spans="1:43" ht="12.75">
      <c r="A1400" s="236"/>
      <c r="C1400" s="236"/>
      <c r="V1400" s="236"/>
      <c r="W1400" s="236"/>
      <c r="Y1400" s="237"/>
      <c r="AN1400" s="236"/>
      <c r="AO1400" s="237"/>
      <c r="AQ1400" s="236"/>
    </row>
    <row r="1401" spans="1:43" ht="12.75">
      <c r="A1401" s="236"/>
      <c r="C1401" s="236"/>
      <c r="V1401" s="236"/>
      <c r="W1401" s="236"/>
      <c r="Y1401" s="237"/>
      <c r="AN1401" s="236"/>
      <c r="AO1401" s="237"/>
      <c r="AQ1401" s="236"/>
    </row>
    <row r="1402" spans="1:43" ht="12.75">
      <c r="A1402" s="236"/>
      <c r="C1402" s="236"/>
      <c r="V1402" s="236"/>
      <c r="W1402" s="236"/>
      <c r="Y1402" s="237"/>
      <c r="AN1402" s="236"/>
      <c r="AO1402" s="237"/>
      <c r="AQ1402" s="236"/>
    </row>
    <row r="1403" spans="1:43" ht="12.75">
      <c r="A1403" s="236"/>
      <c r="C1403" s="236"/>
      <c r="V1403" s="236"/>
      <c r="W1403" s="236"/>
      <c r="Y1403" s="237"/>
      <c r="AN1403" s="236"/>
      <c r="AO1403" s="237"/>
      <c r="AQ1403" s="236"/>
    </row>
    <row r="1404" spans="1:43" ht="12.75">
      <c r="A1404" s="236"/>
      <c r="C1404" s="236"/>
      <c r="V1404" s="236"/>
      <c r="W1404" s="236"/>
      <c r="Y1404" s="237"/>
      <c r="AN1404" s="236"/>
      <c r="AO1404" s="237"/>
      <c r="AQ1404" s="236"/>
    </row>
    <row r="1405" spans="1:43" ht="12.75">
      <c r="A1405" s="236"/>
      <c r="C1405" s="236"/>
      <c r="V1405" s="236"/>
      <c r="W1405" s="236"/>
      <c r="Y1405" s="237"/>
      <c r="AN1405" s="236"/>
      <c r="AO1405" s="237"/>
      <c r="AQ1405" s="236"/>
    </row>
    <row r="1406" spans="1:43" ht="12.75">
      <c r="A1406" s="236"/>
      <c r="C1406" s="236"/>
      <c r="V1406" s="236"/>
      <c r="W1406" s="236"/>
      <c r="Y1406" s="237"/>
      <c r="AN1406" s="236"/>
      <c r="AO1406" s="237"/>
      <c r="AQ1406" s="236"/>
    </row>
    <row r="1407" spans="1:43" ht="12.75">
      <c r="A1407" s="236"/>
      <c r="C1407" s="236"/>
      <c r="V1407" s="236"/>
      <c r="W1407" s="236"/>
      <c r="Y1407" s="237"/>
      <c r="AN1407" s="236"/>
      <c r="AO1407" s="237"/>
      <c r="AQ1407" s="236"/>
    </row>
    <row r="1408" spans="1:43" ht="12.75">
      <c r="A1408" s="236"/>
      <c r="C1408" s="236"/>
      <c r="V1408" s="236"/>
      <c r="W1408" s="236"/>
      <c r="Y1408" s="237"/>
      <c r="AN1408" s="236"/>
      <c r="AO1408" s="237"/>
      <c r="AQ1408" s="236"/>
    </row>
    <row r="1409" spans="1:43" ht="12.75">
      <c r="A1409" s="236"/>
      <c r="C1409" s="236"/>
      <c r="V1409" s="236"/>
      <c r="W1409" s="236"/>
      <c r="Y1409" s="237"/>
      <c r="AN1409" s="236"/>
      <c r="AO1409" s="237"/>
      <c r="AQ1409" s="236"/>
    </row>
    <row r="1410" spans="1:43" ht="12.75">
      <c r="A1410" s="236"/>
      <c r="C1410" s="236"/>
      <c r="V1410" s="236"/>
      <c r="W1410" s="236"/>
      <c r="Y1410" s="237"/>
      <c r="AN1410" s="236"/>
      <c r="AO1410" s="237"/>
      <c r="AQ1410" s="236"/>
    </row>
    <row r="1411" spans="1:43" ht="12.75">
      <c r="A1411" s="236"/>
      <c r="C1411" s="236"/>
      <c r="V1411" s="236"/>
      <c r="W1411" s="236"/>
      <c r="Y1411" s="237"/>
      <c r="AN1411" s="236"/>
      <c r="AO1411" s="237"/>
      <c r="AQ1411" s="236"/>
    </row>
    <row r="1412" spans="1:43" ht="12.75">
      <c r="A1412" s="236"/>
      <c r="C1412" s="236"/>
      <c r="V1412" s="236"/>
      <c r="W1412" s="236"/>
      <c r="Y1412" s="237"/>
      <c r="AN1412" s="236"/>
      <c r="AO1412" s="237"/>
      <c r="AQ1412" s="236"/>
    </row>
    <row r="1413" spans="1:43" ht="12.75">
      <c r="A1413" s="236"/>
      <c r="C1413" s="236"/>
      <c r="V1413" s="236"/>
      <c r="W1413" s="236"/>
      <c r="Y1413" s="237"/>
      <c r="AN1413" s="236"/>
      <c r="AO1413" s="237"/>
      <c r="AQ1413" s="236"/>
    </row>
    <row r="1414" spans="1:43" ht="12.75">
      <c r="A1414" s="236"/>
      <c r="C1414" s="236"/>
      <c r="V1414" s="236"/>
      <c r="W1414" s="236"/>
      <c r="Y1414" s="237"/>
      <c r="AN1414" s="236"/>
      <c r="AO1414" s="237"/>
      <c r="AQ1414" s="236"/>
    </row>
    <row r="1415" spans="1:43" ht="12.75">
      <c r="A1415" s="236"/>
      <c r="C1415" s="236"/>
      <c r="V1415" s="236"/>
      <c r="W1415" s="236"/>
      <c r="Y1415" s="237"/>
      <c r="AN1415" s="236"/>
      <c r="AO1415" s="237"/>
      <c r="AQ1415" s="236"/>
    </row>
    <row r="1416" spans="1:43" ht="12.75">
      <c r="A1416" s="236"/>
      <c r="C1416" s="236"/>
      <c r="V1416" s="236"/>
      <c r="W1416" s="236"/>
      <c r="Y1416" s="237"/>
      <c r="AN1416" s="236"/>
      <c r="AO1416" s="237"/>
      <c r="AQ1416" s="236"/>
    </row>
    <row r="1417" spans="1:43" ht="12.75">
      <c r="A1417" s="236"/>
      <c r="C1417" s="236"/>
      <c r="V1417" s="236"/>
      <c r="W1417" s="236"/>
      <c r="Y1417" s="237"/>
      <c r="AN1417" s="236"/>
      <c r="AO1417" s="237"/>
      <c r="AQ1417" s="236"/>
    </row>
    <row r="1418" spans="1:43" ht="12.75">
      <c r="A1418" s="236"/>
      <c r="C1418" s="236"/>
      <c r="V1418" s="236"/>
      <c r="W1418" s="236"/>
      <c r="Y1418" s="237"/>
      <c r="AN1418" s="236"/>
      <c r="AO1418" s="237"/>
      <c r="AQ1418" s="236"/>
    </row>
    <row r="1419" spans="1:43" ht="12.75">
      <c r="A1419" s="236"/>
      <c r="C1419" s="236"/>
      <c r="V1419" s="236"/>
      <c r="W1419" s="236"/>
      <c r="Y1419" s="237"/>
      <c r="AN1419" s="236"/>
      <c r="AO1419" s="237"/>
      <c r="AQ1419" s="236"/>
    </row>
    <row r="1420" spans="1:43" ht="12.75">
      <c r="A1420" s="236"/>
      <c r="C1420" s="236"/>
      <c r="V1420" s="236"/>
      <c r="W1420" s="236"/>
      <c r="Y1420" s="237"/>
      <c r="AN1420" s="236"/>
      <c r="AO1420" s="237"/>
      <c r="AQ1420" s="236"/>
    </row>
    <row r="1421" spans="1:43" ht="12.75">
      <c r="A1421" s="236"/>
      <c r="C1421" s="236"/>
      <c r="V1421" s="236"/>
      <c r="W1421" s="236"/>
      <c r="Y1421" s="237"/>
      <c r="AN1421" s="236"/>
      <c r="AO1421" s="237"/>
      <c r="AQ1421" s="236"/>
    </row>
    <row r="1422" spans="1:43" ht="12.75">
      <c r="A1422" s="236"/>
      <c r="C1422" s="236"/>
      <c r="V1422" s="236"/>
      <c r="W1422" s="236"/>
      <c r="Y1422" s="237"/>
      <c r="AN1422" s="236"/>
      <c r="AO1422" s="237"/>
      <c r="AQ1422" s="236"/>
    </row>
    <row r="1423" spans="1:43" ht="12.75">
      <c r="A1423" s="236"/>
      <c r="C1423" s="236"/>
      <c r="V1423" s="236"/>
      <c r="W1423" s="236"/>
      <c r="Y1423" s="237"/>
      <c r="AN1423" s="236"/>
      <c r="AO1423" s="237"/>
      <c r="AQ1423" s="236"/>
    </row>
    <row r="1424" spans="1:43" ht="12.75">
      <c r="A1424" s="236"/>
      <c r="C1424" s="236"/>
      <c r="V1424" s="236"/>
      <c r="W1424" s="236"/>
      <c r="Y1424" s="237"/>
      <c r="AN1424" s="236"/>
      <c r="AO1424" s="237"/>
      <c r="AQ1424" s="236"/>
    </row>
    <row r="1425" spans="1:43" ht="12.75">
      <c r="A1425" s="236"/>
      <c r="C1425" s="236"/>
      <c r="V1425" s="236"/>
      <c r="W1425" s="236"/>
      <c r="Y1425" s="237"/>
      <c r="AN1425" s="236"/>
      <c r="AO1425" s="237"/>
      <c r="AQ1425" s="236"/>
    </row>
    <row r="1426" spans="1:43" ht="12.75">
      <c r="A1426" s="236"/>
      <c r="C1426" s="236"/>
      <c r="V1426" s="236"/>
      <c r="W1426" s="236"/>
      <c r="Y1426" s="237"/>
      <c r="AN1426" s="236"/>
      <c r="AO1426" s="237"/>
      <c r="AQ1426" s="236"/>
    </row>
    <row r="1427" spans="1:43" ht="12.75">
      <c r="A1427" s="236"/>
      <c r="C1427" s="236"/>
      <c r="V1427" s="236"/>
      <c r="W1427" s="236"/>
      <c r="Y1427" s="237"/>
      <c r="AN1427" s="236"/>
      <c r="AO1427" s="237"/>
      <c r="AQ1427" s="236"/>
    </row>
    <row r="1428" spans="1:43" ht="12.75">
      <c r="A1428" s="236"/>
      <c r="C1428" s="236"/>
      <c r="V1428" s="236"/>
      <c r="W1428" s="236"/>
      <c r="Y1428" s="237"/>
      <c r="AN1428" s="236"/>
      <c r="AO1428" s="237"/>
      <c r="AQ1428" s="236"/>
    </row>
    <row r="1429" spans="1:43" ht="12.75">
      <c r="A1429" s="236"/>
      <c r="C1429" s="236"/>
      <c r="V1429" s="236"/>
      <c r="W1429" s="236"/>
      <c r="Y1429" s="237"/>
      <c r="AN1429" s="236"/>
      <c r="AO1429" s="237"/>
      <c r="AQ1429" s="236"/>
    </row>
    <row r="1430" spans="1:43" ht="12.75">
      <c r="A1430" s="236"/>
      <c r="C1430" s="236"/>
      <c r="V1430" s="236"/>
      <c r="W1430" s="236"/>
      <c r="Y1430" s="237"/>
      <c r="AN1430" s="236"/>
      <c r="AO1430" s="237"/>
      <c r="AQ1430" s="236"/>
    </row>
    <row r="1431" spans="1:43" ht="12.75">
      <c r="A1431" s="236"/>
      <c r="C1431" s="236"/>
      <c r="V1431" s="236"/>
      <c r="W1431" s="236"/>
      <c r="Y1431" s="237"/>
      <c r="AN1431" s="236"/>
      <c r="AO1431" s="237"/>
      <c r="AQ1431" s="236"/>
    </row>
    <row r="1432" spans="1:43" ht="12.75">
      <c r="A1432" s="236"/>
      <c r="C1432" s="236"/>
      <c r="V1432" s="236"/>
      <c r="W1432" s="236"/>
      <c r="Y1432" s="237"/>
      <c r="AN1432" s="236"/>
      <c r="AO1432" s="237"/>
      <c r="AQ1432" s="236"/>
    </row>
    <row r="1433" spans="1:43" ht="12.75">
      <c r="A1433" s="236"/>
      <c r="C1433" s="236"/>
      <c r="V1433" s="236"/>
      <c r="W1433" s="236"/>
      <c r="Y1433" s="237"/>
      <c r="AN1433" s="236"/>
      <c r="AO1433" s="237"/>
      <c r="AQ1433" s="236"/>
    </row>
    <row r="1434" spans="1:43" ht="12.75">
      <c r="A1434" s="236"/>
      <c r="C1434" s="236"/>
      <c r="V1434" s="236"/>
      <c r="W1434" s="236"/>
      <c r="Y1434" s="237"/>
      <c r="AN1434" s="236"/>
      <c r="AO1434" s="237"/>
      <c r="AQ1434" s="236"/>
    </row>
    <row r="1435" spans="1:43" ht="12.75">
      <c r="A1435" s="236"/>
      <c r="C1435" s="236"/>
      <c r="V1435" s="236"/>
      <c r="W1435" s="236"/>
      <c r="Y1435" s="237"/>
      <c r="AN1435" s="236"/>
      <c r="AO1435" s="237"/>
      <c r="AQ1435" s="236"/>
    </row>
    <row r="1436" spans="1:43" ht="12.75">
      <c r="A1436" s="236"/>
      <c r="C1436" s="236"/>
      <c r="V1436" s="236"/>
      <c r="W1436" s="236"/>
      <c r="Y1436" s="237"/>
      <c r="AN1436" s="236"/>
      <c r="AO1436" s="237"/>
      <c r="AQ1436" s="236"/>
    </row>
    <row r="1437" spans="1:43" ht="12.75">
      <c r="A1437" s="236"/>
      <c r="C1437" s="236"/>
      <c r="V1437" s="236"/>
      <c r="W1437" s="236"/>
      <c r="Y1437" s="237"/>
      <c r="AN1437" s="236"/>
      <c r="AO1437" s="237"/>
      <c r="AQ1437" s="236"/>
    </row>
    <row r="1438" spans="1:43" ht="12.75">
      <c r="A1438" s="236"/>
      <c r="C1438" s="236"/>
      <c r="V1438" s="236"/>
      <c r="W1438" s="236"/>
      <c r="Y1438" s="237"/>
      <c r="AN1438" s="236"/>
      <c r="AO1438" s="237"/>
      <c r="AQ1438" s="236"/>
    </row>
    <row r="1439" spans="1:43" ht="12.75">
      <c r="A1439" s="236"/>
      <c r="C1439" s="236"/>
      <c r="V1439" s="236"/>
      <c r="W1439" s="236"/>
      <c r="Y1439" s="237"/>
      <c r="AN1439" s="236"/>
      <c r="AO1439" s="237"/>
      <c r="AQ1439" s="236"/>
    </row>
    <row r="1440" spans="1:43" ht="12.75">
      <c r="A1440" s="236"/>
      <c r="C1440" s="236"/>
      <c r="V1440" s="236"/>
      <c r="W1440" s="236"/>
      <c r="Y1440" s="237"/>
      <c r="AN1440" s="236"/>
      <c r="AO1440" s="237"/>
      <c r="AQ1440" s="236"/>
    </row>
    <row r="1441" spans="1:43" ht="12.75">
      <c r="A1441" s="236"/>
      <c r="C1441" s="236"/>
      <c r="V1441" s="236"/>
      <c r="W1441" s="236"/>
      <c r="Y1441" s="237"/>
      <c r="AN1441" s="236"/>
      <c r="AO1441" s="237"/>
      <c r="AQ1441" s="236"/>
    </row>
    <row r="1442" spans="1:43" ht="12.75">
      <c r="A1442" s="236"/>
      <c r="C1442" s="236"/>
      <c r="V1442" s="236"/>
      <c r="W1442" s="236"/>
      <c r="Y1442" s="237"/>
      <c r="AN1442" s="236"/>
      <c r="AO1442" s="237"/>
      <c r="AQ1442" s="236"/>
    </row>
    <row r="1443" spans="1:43" ht="12.75">
      <c r="A1443" s="236"/>
      <c r="C1443" s="236"/>
      <c r="V1443" s="236"/>
      <c r="W1443" s="236"/>
      <c r="Y1443" s="237"/>
      <c r="AN1443" s="236"/>
      <c r="AO1443" s="237"/>
      <c r="AQ1443" s="236"/>
    </row>
    <row r="1444" spans="1:43" ht="12.75">
      <c r="A1444" s="236"/>
      <c r="C1444" s="236"/>
      <c r="V1444" s="236"/>
      <c r="W1444" s="236"/>
      <c r="Y1444" s="237"/>
      <c r="AN1444" s="236"/>
      <c r="AO1444" s="237"/>
      <c r="AQ1444" s="236"/>
    </row>
    <row r="1445" spans="1:43" ht="12.75">
      <c r="A1445" s="236"/>
      <c r="C1445" s="236"/>
      <c r="V1445" s="236"/>
      <c r="W1445" s="236"/>
      <c r="Y1445" s="237"/>
      <c r="AN1445" s="236"/>
      <c r="AO1445" s="237"/>
      <c r="AQ1445" s="236"/>
    </row>
    <row r="1446" spans="1:43" ht="12.75">
      <c r="A1446" s="236"/>
      <c r="C1446" s="236"/>
      <c r="V1446" s="236"/>
      <c r="W1446" s="236"/>
      <c r="Y1446" s="237"/>
      <c r="AN1446" s="236"/>
      <c r="AO1446" s="237"/>
      <c r="AQ1446" s="236"/>
    </row>
    <row r="1447" spans="1:43" ht="12.75">
      <c r="A1447" s="236"/>
      <c r="C1447" s="236"/>
      <c r="V1447" s="236"/>
      <c r="W1447" s="236"/>
      <c r="Y1447" s="237"/>
      <c r="AN1447" s="236"/>
      <c r="AO1447" s="237"/>
      <c r="AQ1447" s="236"/>
    </row>
    <row r="1448" spans="1:43" ht="12.75">
      <c r="A1448" s="236"/>
      <c r="C1448" s="236"/>
      <c r="V1448" s="236"/>
      <c r="W1448" s="236"/>
      <c r="Y1448" s="237"/>
      <c r="AN1448" s="236"/>
      <c r="AO1448" s="237"/>
      <c r="AQ1448" s="236"/>
    </row>
    <row r="1449" spans="1:43" ht="12.75">
      <c r="A1449" s="236"/>
      <c r="C1449" s="236"/>
      <c r="V1449" s="236"/>
      <c r="W1449" s="236"/>
      <c r="Y1449" s="237"/>
      <c r="AN1449" s="236"/>
      <c r="AO1449" s="237"/>
      <c r="AQ1449" s="236"/>
    </row>
    <row r="1450" spans="1:43" ht="12.75">
      <c r="A1450" s="236"/>
      <c r="C1450" s="236"/>
      <c r="V1450" s="236"/>
      <c r="W1450" s="236"/>
      <c r="Y1450" s="237"/>
      <c r="AN1450" s="236"/>
      <c r="AO1450" s="237"/>
      <c r="AQ1450" s="236"/>
    </row>
    <row r="1451" spans="1:43" ht="12.75">
      <c r="A1451" s="236"/>
      <c r="C1451" s="236"/>
      <c r="V1451" s="236"/>
      <c r="W1451" s="236"/>
      <c r="Y1451" s="237"/>
      <c r="AN1451" s="236"/>
      <c r="AO1451" s="237"/>
      <c r="AQ1451" s="236"/>
    </row>
    <row r="1452" spans="1:43" ht="12.75">
      <c r="A1452" s="236"/>
      <c r="C1452" s="236"/>
      <c r="V1452" s="236"/>
      <c r="W1452" s="236"/>
      <c r="Y1452" s="237"/>
      <c r="AN1452" s="236"/>
      <c r="AO1452" s="237"/>
      <c r="AQ1452" s="236"/>
    </row>
    <row r="1453" spans="1:43" ht="12.75">
      <c r="A1453" s="236"/>
      <c r="C1453" s="236"/>
      <c r="V1453" s="236"/>
      <c r="W1453" s="236"/>
      <c r="Y1453" s="237"/>
      <c r="AN1453" s="236"/>
      <c r="AO1453" s="237"/>
      <c r="AQ1453" s="236"/>
    </row>
    <row r="1454" spans="1:43" ht="12.75">
      <c r="A1454" s="236"/>
      <c r="C1454" s="236"/>
      <c r="V1454" s="236"/>
      <c r="W1454" s="236"/>
      <c r="Y1454" s="237"/>
      <c r="AN1454" s="236"/>
      <c r="AO1454" s="237"/>
      <c r="AQ1454" s="236"/>
    </row>
    <row r="1455" spans="1:43" ht="12.75">
      <c r="A1455" s="236"/>
      <c r="C1455" s="236"/>
      <c r="V1455" s="236"/>
      <c r="W1455" s="236"/>
      <c r="Y1455" s="237"/>
      <c r="AN1455" s="236"/>
      <c r="AO1455" s="237"/>
      <c r="AQ1455" s="236"/>
    </row>
    <row r="1456" spans="1:43" ht="12.75">
      <c r="A1456" s="236"/>
      <c r="C1456" s="236"/>
      <c r="V1456" s="236"/>
      <c r="W1456" s="236"/>
      <c r="Y1456" s="237"/>
      <c r="AN1456" s="236"/>
      <c r="AO1456" s="237"/>
      <c r="AQ1456" s="236"/>
    </row>
    <row r="1457" spans="1:43" ht="12.75">
      <c r="A1457" s="236"/>
      <c r="C1457" s="236"/>
      <c r="V1457" s="236"/>
      <c r="W1457" s="236"/>
      <c r="Y1457" s="237"/>
      <c r="AN1457" s="236"/>
      <c r="AO1457" s="237"/>
      <c r="AQ1457" s="236"/>
    </row>
    <row r="1458" spans="1:43" ht="12.75">
      <c r="A1458" s="236"/>
      <c r="C1458" s="236"/>
      <c r="V1458" s="236"/>
      <c r="W1458" s="236"/>
      <c r="Y1458" s="237"/>
      <c r="AN1458" s="236"/>
      <c r="AO1458" s="237"/>
      <c r="AQ1458" s="236"/>
    </row>
    <row r="1459" spans="1:43" ht="12.75">
      <c r="A1459" s="236"/>
      <c r="C1459" s="236"/>
      <c r="V1459" s="236"/>
      <c r="W1459" s="236"/>
      <c r="Y1459" s="237"/>
      <c r="AN1459" s="236"/>
      <c r="AO1459" s="237"/>
      <c r="AQ1459" s="236"/>
    </row>
    <row r="1460" spans="1:43" ht="12.75">
      <c r="A1460" s="236"/>
      <c r="C1460" s="236"/>
      <c r="V1460" s="236"/>
      <c r="W1460" s="236"/>
      <c r="Y1460" s="237"/>
      <c r="AN1460" s="236"/>
      <c r="AO1460" s="237"/>
      <c r="AQ1460" s="236"/>
    </row>
    <row r="1461" spans="1:43" ht="12.75">
      <c r="A1461" s="236"/>
      <c r="C1461" s="236"/>
      <c r="V1461" s="236"/>
      <c r="W1461" s="236"/>
      <c r="Y1461" s="237"/>
      <c r="AN1461" s="236"/>
      <c r="AO1461" s="237"/>
      <c r="AQ1461" s="236"/>
    </row>
    <row r="1462" spans="1:43" ht="12.75">
      <c r="A1462" s="236"/>
      <c r="C1462" s="236"/>
      <c r="V1462" s="236"/>
      <c r="W1462" s="236"/>
      <c r="Y1462" s="237"/>
      <c r="AN1462" s="236"/>
      <c r="AO1462" s="237"/>
      <c r="AQ1462" s="236"/>
    </row>
    <row r="1463" spans="1:43" ht="12.75">
      <c r="A1463" s="236"/>
      <c r="C1463" s="236"/>
      <c r="V1463" s="236"/>
      <c r="W1463" s="236"/>
      <c r="Y1463" s="237"/>
      <c r="AN1463" s="236"/>
      <c r="AO1463" s="237"/>
      <c r="AQ1463" s="236"/>
    </row>
    <row r="1464" spans="1:43" ht="12.75">
      <c r="A1464" s="236"/>
      <c r="C1464" s="236"/>
      <c r="V1464" s="236"/>
      <c r="W1464" s="236"/>
      <c r="Y1464" s="237"/>
      <c r="AN1464" s="236"/>
      <c r="AO1464" s="237"/>
      <c r="AQ1464" s="236"/>
    </row>
    <row r="1465" spans="1:43" ht="12.75">
      <c r="A1465" s="236"/>
      <c r="C1465" s="236"/>
      <c r="V1465" s="236"/>
      <c r="W1465" s="236"/>
      <c r="Y1465" s="237"/>
      <c r="AN1465" s="236"/>
      <c r="AO1465" s="237"/>
      <c r="AQ1465" s="236"/>
    </row>
    <row r="1466" spans="1:43" ht="12.75">
      <c r="A1466" s="236"/>
      <c r="C1466" s="236"/>
      <c r="V1466" s="236"/>
      <c r="W1466" s="236"/>
      <c r="Y1466" s="237"/>
      <c r="AN1466" s="236"/>
      <c r="AO1466" s="237"/>
      <c r="AQ1466" s="236"/>
    </row>
    <row r="1467" spans="1:43" ht="12.75">
      <c r="A1467" s="236"/>
      <c r="C1467" s="236"/>
      <c r="V1467" s="236"/>
      <c r="W1467" s="236"/>
      <c r="Y1467" s="237"/>
      <c r="AN1467" s="236"/>
      <c r="AO1467" s="237"/>
      <c r="AQ1467" s="236"/>
    </row>
    <row r="1468" spans="1:43" ht="12.75">
      <c r="A1468" s="236"/>
      <c r="C1468" s="236"/>
      <c r="V1468" s="236"/>
      <c r="W1468" s="236"/>
      <c r="Y1468" s="237"/>
      <c r="AN1468" s="236"/>
      <c r="AO1468" s="237"/>
      <c r="AQ1468" s="236"/>
    </row>
    <row r="1469" spans="1:43" ht="12.75">
      <c r="A1469" s="236"/>
      <c r="C1469" s="236"/>
      <c r="V1469" s="236"/>
      <c r="W1469" s="236"/>
      <c r="Y1469" s="237"/>
      <c r="AN1469" s="236"/>
      <c r="AO1469" s="237"/>
      <c r="AQ1469" s="236"/>
    </row>
    <row r="1470" spans="1:43" ht="12.75">
      <c r="A1470" s="236"/>
      <c r="C1470" s="236"/>
      <c r="V1470" s="236"/>
      <c r="W1470" s="236"/>
      <c r="Y1470" s="237"/>
      <c r="AN1470" s="236"/>
      <c r="AO1470" s="237"/>
      <c r="AQ1470" s="236"/>
    </row>
    <row r="1471" spans="1:43" ht="12.75">
      <c r="A1471" s="236"/>
      <c r="C1471" s="236"/>
      <c r="V1471" s="236"/>
      <c r="W1471" s="236"/>
      <c r="Y1471" s="237"/>
      <c r="AN1471" s="236"/>
      <c r="AO1471" s="237"/>
      <c r="AQ1471" s="236"/>
    </row>
    <row r="1472" spans="1:43" ht="12.75">
      <c r="A1472" s="236"/>
      <c r="C1472" s="236"/>
      <c r="V1472" s="236"/>
      <c r="W1472" s="236"/>
      <c r="Y1472" s="237"/>
      <c r="AN1472" s="236"/>
      <c r="AO1472" s="237"/>
      <c r="AQ1472" s="236"/>
    </row>
    <row r="1473" spans="1:43" ht="12.75">
      <c r="A1473" s="236"/>
      <c r="C1473" s="236"/>
      <c r="V1473" s="236"/>
      <c r="W1473" s="236"/>
      <c r="Y1473" s="237"/>
      <c r="AN1473" s="236"/>
      <c r="AO1473" s="237"/>
      <c r="AQ1473" s="236"/>
    </row>
    <row r="1474" spans="1:43" ht="12.75">
      <c r="A1474" s="236"/>
      <c r="C1474" s="236"/>
      <c r="V1474" s="236"/>
      <c r="W1474" s="236"/>
      <c r="Y1474" s="237"/>
      <c r="AN1474" s="236"/>
      <c r="AO1474" s="237"/>
      <c r="AQ1474" s="236"/>
    </row>
    <row r="1475" spans="1:43" ht="12.75">
      <c r="A1475" s="236"/>
      <c r="C1475" s="236"/>
      <c r="V1475" s="236"/>
      <c r="W1475" s="236"/>
      <c r="Y1475" s="237"/>
      <c r="AN1475" s="236"/>
      <c r="AO1475" s="237"/>
      <c r="AQ1475" s="236"/>
    </row>
    <row r="1476" spans="1:43" ht="12.75">
      <c r="A1476" s="236"/>
      <c r="C1476" s="236"/>
      <c r="V1476" s="236"/>
      <c r="W1476" s="236"/>
      <c r="Y1476" s="237"/>
      <c r="AN1476" s="236"/>
      <c r="AO1476" s="237"/>
      <c r="AQ1476" s="236"/>
    </row>
    <row r="1477" spans="1:43" ht="12.75">
      <c r="A1477" s="236"/>
      <c r="C1477" s="236"/>
      <c r="V1477" s="236"/>
      <c r="W1477" s="236"/>
      <c r="Y1477" s="237"/>
      <c r="AN1477" s="236"/>
      <c r="AO1477" s="237"/>
      <c r="AQ1477" s="236"/>
    </row>
    <row r="1478" spans="1:43" ht="12.75">
      <c r="A1478" s="236"/>
      <c r="C1478" s="236"/>
      <c r="V1478" s="236"/>
      <c r="W1478" s="236"/>
      <c r="Y1478" s="237"/>
      <c r="AN1478" s="236"/>
      <c r="AO1478" s="237"/>
      <c r="AQ1478" s="236"/>
    </row>
    <row r="1479" spans="1:43" ht="12.75">
      <c r="A1479" s="236"/>
      <c r="C1479" s="236"/>
      <c r="V1479" s="236"/>
      <c r="W1479" s="236"/>
      <c r="Y1479" s="237"/>
      <c r="AN1479" s="236"/>
      <c r="AO1479" s="237"/>
      <c r="AQ1479" s="236"/>
    </row>
    <row r="1480" spans="1:43" ht="12.75">
      <c r="A1480" s="236"/>
      <c r="C1480" s="236"/>
      <c r="V1480" s="236"/>
      <c r="W1480" s="236"/>
      <c r="Y1480" s="237"/>
      <c r="AN1480" s="236"/>
      <c r="AO1480" s="237"/>
      <c r="AQ1480" s="236"/>
    </row>
    <row r="1481" spans="1:43" ht="12.75">
      <c r="A1481" s="236"/>
      <c r="C1481" s="236"/>
      <c r="V1481" s="236"/>
      <c r="W1481" s="236"/>
      <c r="Y1481" s="237"/>
      <c r="AN1481" s="236"/>
      <c r="AO1481" s="237"/>
      <c r="AQ1481" s="236"/>
    </row>
    <row r="1482" spans="1:43" ht="12.75">
      <c r="A1482" s="236"/>
      <c r="C1482" s="236"/>
      <c r="V1482" s="236"/>
      <c r="W1482" s="236"/>
      <c r="Y1482" s="237"/>
      <c r="AN1482" s="236"/>
      <c r="AO1482" s="237"/>
      <c r="AQ1482" s="236"/>
    </row>
    <row r="1483" spans="1:43" ht="12.75">
      <c r="A1483" s="236"/>
      <c r="C1483" s="236"/>
      <c r="V1483" s="236"/>
      <c r="W1483" s="236"/>
      <c r="Y1483" s="237"/>
      <c r="AN1483" s="236"/>
      <c r="AO1483" s="237"/>
      <c r="AQ1483" s="236"/>
    </row>
    <row r="1484" spans="1:43" ht="12.75">
      <c r="A1484" s="236"/>
      <c r="C1484" s="236"/>
      <c r="V1484" s="236"/>
      <c r="W1484" s="236"/>
      <c r="Y1484" s="237"/>
      <c r="AN1484" s="236"/>
      <c r="AO1484" s="237"/>
      <c r="AQ1484" s="236"/>
    </row>
    <row r="1485" spans="1:43" ht="12.75">
      <c r="A1485" s="236"/>
      <c r="C1485" s="236"/>
      <c r="V1485" s="236"/>
      <c r="W1485" s="236"/>
      <c r="Y1485" s="237"/>
      <c r="AN1485" s="236"/>
      <c r="AO1485" s="237"/>
      <c r="AQ1485" s="236"/>
    </row>
    <row r="1486" spans="1:43" ht="12.75">
      <c r="A1486" s="236"/>
      <c r="C1486" s="236"/>
      <c r="V1486" s="236"/>
      <c r="W1486" s="236"/>
      <c r="Y1486" s="237"/>
      <c r="AN1486" s="236"/>
      <c r="AO1486" s="237"/>
      <c r="AQ1486" s="236"/>
    </row>
    <row r="1487" spans="1:43" ht="12.75">
      <c r="A1487" s="236"/>
      <c r="C1487" s="236"/>
      <c r="V1487" s="236"/>
      <c r="W1487" s="236"/>
      <c r="Y1487" s="237"/>
      <c r="AN1487" s="236"/>
      <c r="AO1487" s="237"/>
      <c r="AQ1487" s="236"/>
    </row>
    <row r="1488" spans="1:43" ht="12.75">
      <c r="A1488" s="236"/>
      <c r="C1488" s="236"/>
      <c r="V1488" s="236"/>
      <c r="W1488" s="236"/>
      <c r="Y1488" s="237"/>
      <c r="AN1488" s="236"/>
      <c r="AO1488" s="237"/>
      <c r="AQ1488" s="236"/>
    </row>
    <row r="1489" spans="1:43" ht="12.75">
      <c r="A1489" s="236"/>
      <c r="C1489" s="236"/>
      <c r="V1489" s="236"/>
      <c r="W1489" s="236"/>
      <c r="Y1489" s="237"/>
      <c r="AN1489" s="236"/>
      <c r="AO1489" s="237"/>
      <c r="AQ1489" s="236"/>
    </row>
    <row r="1490" spans="1:43" ht="12.75">
      <c r="A1490" s="236"/>
      <c r="C1490" s="236"/>
      <c r="V1490" s="236"/>
      <c r="W1490" s="236"/>
      <c r="Y1490" s="237"/>
      <c r="AN1490" s="236"/>
      <c r="AO1490" s="237"/>
      <c r="AQ1490" s="236"/>
    </row>
    <row r="1491" spans="1:43" ht="12.75">
      <c r="A1491" s="236"/>
      <c r="C1491" s="236"/>
      <c r="V1491" s="236"/>
      <c r="W1491" s="236"/>
      <c r="Y1491" s="237"/>
      <c r="AN1491" s="236"/>
      <c r="AO1491" s="237"/>
      <c r="AQ1491" s="236"/>
    </row>
    <row r="1492" spans="1:43" ht="12.75">
      <c r="A1492" s="236"/>
      <c r="C1492" s="236"/>
      <c r="V1492" s="236"/>
      <c r="W1492" s="236"/>
      <c r="Y1492" s="237"/>
      <c r="AN1492" s="236"/>
      <c r="AO1492" s="237"/>
      <c r="AQ1492" s="236"/>
    </row>
    <row r="1493" spans="1:43" ht="12.75">
      <c r="A1493" s="236"/>
      <c r="C1493" s="236"/>
      <c r="V1493" s="236"/>
      <c r="W1493" s="236"/>
      <c r="Y1493" s="237"/>
      <c r="AN1493" s="236"/>
      <c r="AO1493" s="237"/>
      <c r="AQ1493" s="236"/>
    </row>
    <row r="1494" spans="1:43" ht="12.75">
      <c r="A1494" s="236"/>
      <c r="C1494" s="236"/>
      <c r="V1494" s="236"/>
      <c r="W1494" s="236"/>
      <c r="Y1494" s="237"/>
      <c r="AN1494" s="236"/>
      <c r="AO1494" s="237"/>
      <c r="AQ1494" s="236"/>
    </row>
    <row r="1495" spans="1:43" ht="12.75">
      <c r="A1495" s="236"/>
      <c r="C1495" s="236"/>
      <c r="V1495" s="236"/>
      <c r="W1495" s="236"/>
      <c r="Y1495" s="237"/>
      <c r="AN1495" s="236"/>
      <c r="AO1495" s="237"/>
      <c r="AQ1495" s="236"/>
    </row>
    <row r="1496" spans="1:43" ht="12.75">
      <c r="A1496" s="236"/>
      <c r="C1496" s="236"/>
      <c r="V1496" s="236"/>
      <c r="W1496" s="236"/>
      <c r="Y1496" s="237"/>
      <c r="AN1496" s="236"/>
      <c r="AO1496" s="237"/>
      <c r="AQ1496" s="236"/>
    </row>
    <row r="1497" spans="1:43" ht="12.75">
      <c r="A1497" s="236"/>
      <c r="C1497" s="236"/>
      <c r="V1497" s="236"/>
      <c r="W1497" s="236"/>
      <c r="Y1497" s="237"/>
      <c r="AN1497" s="236"/>
      <c r="AO1497" s="237"/>
      <c r="AQ1497" s="236"/>
    </row>
    <row r="1498" spans="1:43" ht="12.75">
      <c r="A1498" s="236"/>
      <c r="C1498" s="236"/>
      <c r="V1498" s="236"/>
      <c r="W1498" s="236"/>
      <c r="Y1498" s="237"/>
      <c r="AN1498" s="236"/>
      <c r="AO1498" s="237"/>
      <c r="AQ1498" s="236"/>
    </row>
    <row r="1499" spans="1:43" ht="12.75">
      <c r="A1499" s="236"/>
      <c r="C1499" s="236"/>
      <c r="V1499" s="236"/>
      <c r="W1499" s="236"/>
      <c r="Y1499" s="237"/>
      <c r="AN1499" s="236"/>
      <c r="AO1499" s="237"/>
      <c r="AQ1499" s="236"/>
    </row>
    <row r="1500" spans="1:43" ht="12.75">
      <c r="A1500" s="236"/>
      <c r="C1500" s="236"/>
      <c r="V1500" s="236"/>
      <c r="W1500" s="236"/>
      <c r="Y1500" s="237"/>
      <c r="AN1500" s="236"/>
      <c r="AO1500" s="237"/>
      <c r="AQ1500" s="236"/>
    </row>
    <row r="1501" spans="1:43" ht="12.75">
      <c r="A1501" s="236"/>
      <c r="C1501" s="236"/>
      <c r="V1501" s="236"/>
      <c r="W1501" s="236"/>
      <c r="Y1501" s="237"/>
      <c r="AN1501" s="236"/>
      <c r="AO1501" s="237"/>
      <c r="AQ1501" s="236"/>
    </row>
    <row r="1502" spans="1:43" ht="12.75">
      <c r="A1502" s="236"/>
      <c r="C1502" s="236"/>
      <c r="V1502" s="236"/>
      <c r="W1502" s="236"/>
      <c r="Y1502" s="237"/>
      <c r="AN1502" s="236"/>
      <c r="AO1502" s="237"/>
      <c r="AQ1502" s="236"/>
    </row>
    <row r="1503" spans="1:43" ht="12.75">
      <c r="A1503" s="236"/>
      <c r="C1503" s="236"/>
      <c r="V1503" s="236"/>
      <c r="W1503" s="236"/>
      <c r="Y1503" s="237"/>
      <c r="AN1503" s="236"/>
      <c r="AO1503" s="237"/>
      <c r="AQ1503" s="236"/>
    </row>
    <row r="1504" spans="1:43" ht="12.75">
      <c r="A1504" s="236"/>
      <c r="C1504" s="236"/>
      <c r="V1504" s="236"/>
      <c r="W1504" s="236"/>
      <c r="Y1504" s="237"/>
      <c r="AN1504" s="236"/>
      <c r="AO1504" s="237"/>
      <c r="AQ1504" s="236"/>
    </row>
    <row r="1505" spans="1:43" ht="12.75">
      <c r="A1505" s="236"/>
      <c r="C1505" s="236"/>
      <c r="V1505" s="236"/>
      <c r="W1505" s="236"/>
      <c r="Y1505" s="237"/>
      <c r="AN1505" s="236"/>
      <c r="AO1505" s="237"/>
      <c r="AQ1505" s="236"/>
    </row>
    <row r="1506" spans="1:43" ht="12.75">
      <c r="A1506" s="236"/>
      <c r="C1506" s="236"/>
      <c r="V1506" s="236"/>
      <c r="W1506" s="236"/>
      <c r="Y1506" s="237"/>
      <c r="AN1506" s="236"/>
      <c r="AO1506" s="237"/>
      <c r="AQ1506" s="236"/>
    </row>
    <row r="1507" spans="1:43" ht="12.75">
      <c r="A1507" s="236"/>
      <c r="C1507" s="236"/>
      <c r="V1507" s="236"/>
      <c r="W1507" s="236"/>
      <c r="Y1507" s="237"/>
      <c r="AN1507" s="236"/>
      <c r="AO1507" s="237"/>
      <c r="AQ1507" s="236"/>
    </row>
    <row r="1508" spans="1:43" ht="12.75">
      <c r="A1508" s="236"/>
      <c r="C1508" s="236"/>
      <c r="V1508" s="236"/>
      <c r="W1508" s="236"/>
      <c r="Y1508" s="237"/>
      <c r="AN1508" s="236"/>
      <c r="AO1508" s="237"/>
      <c r="AQ1508" s="236"/>
    </row>
    <row r="1509" spans="1:43" ht="12.75">
      <c r="A1509" s="236"/>
      <c r="C1509" s="236"/>
      <c r="V1509" s="236"/>
      <c r="W1509" s="236"/>
      <c r="Y1509" s="237"/>
      <c r="AN1509" s="236"/>
      <c r="AO1509" s="237"/>
      <c r="AQ1509" s="236"/>
    </row>
    <row r="1510" spans="1:43" ht="12.75">
      <c r="A1510" s="236"/>
      <c r="C1510" s="236"/>
      <c r="V1510" s="236"/>
      <c r="W1510" s="236"/>
      <c r="Y1510" s="237"/>
      <c r="AN1510" s="236"/>
      <c r="AO1510" s="237"/>
      <c r="AQ1510" s="236"/>
    </row>
    <row r="1511" spans="1:43" ht="12.75">
      <c r="A1511" s="236"/>
      <c r="C1511" s="236"/>
      <c r="V1511" s="236"/>
      <c r="W1511" s="236"/>
      <c r="Y1511" s="237"/>
      <c r="AN1511" s="236"/>
      <c r="AO1511" s="237"/>
      <c r="AQ1511" s="236"/>
    </row>
    <row r="1512" spans="1:43" ht="12.75">
      <c r="A1512" s="236"/>
      <c r="C1512" s="236"/>
      <c r="V1512" s="236"/>
      <c r="W1512" s="236"/>
      <c r="Y1512" s="237"/>
      <c r="AN1512" s="236"/>
      <c r="AO1512" s="237"/>
      <c r="AQ1512" s="236"/>
    </row>
    <row r="1513" spans="1:43" ht="12.75">
      <c r="A1513" s="236"/>
      <c r="C1513" s="236"/>
      <c r="V1513" s="236"/>
      <c r="W1513" s="236"/>
      <c r="Y1513" s="237"/>
      <c r="AN1513" s="236"/>
      <c r="AO1513" s="237"/>
      <c r="AQ1513" s="236"/>
    </row>
    <row r="1514" spans="1:43" ht="12.75">
      <c r="A1514" s="236"/>
      <c r="C1514" s="236"/>
      <c r="V1514" s="236"/>
      <c r="W1514" s="236"/>
      <c r="Y1514" s="237"/>
      <c r="AN1514" s="236"/>
      <c r="AO1514" s="237"/>
      <c r="AQ1514" s="236"/>
    </row>
    <row r="1515" spans="1:43" ht="12.75">
      <c r="A1515" s="236"/>
      <c r="C1515" s="236"/>
      <c r="V1515" s="236"/>
      <c r="W1515" s="236"/>
      <c r="Y1515" s="237"/>
      <c r="AN1515" s="236"/>
      <c r="AO1515" s="237"/>
      <c r="AQ1515" s="236"/>
    </row>
    <row r="1516" spans="1:43" ht="12.75">
      <c r="A1516" s="236"/>
      <c r="C1516" s="236"/>
      <c r="V1516" s="236"/>
      <c r="W1516" s="236"/>
      <c r="Y1516" s="237"/>
      <c r="AN1516" s="236"/>
      <c r="AO1516" s="237"/>
      <c r="AQ1516" s="236"/>
    </row>
    <row r="1517" spans="1:43" ht="12.75">
      <c r="A1517" s="236"/>
      <c r="C1517" s="236"/>
      <c r="V1517" s="236"/>
      <c r="W1517" s="236"/>
      <c r="Y1517" s="237"/>
      <c r="AN1517" s="236"/>
      <c r="AO1517" s="237"/>
      <c r="AQ1517" s="236"/>
    </row>
    <row r="1518" spans="1:43" ht="12.75">
      <c r="A1518" s="236"/>
      <c r="C1518" s="236"/>
      <c r="V1518" s="236"/>
      <c r="W1518" s="236"/>
      <c r="Y1518" s="237"/>
      <c r="AN1518" s="236"/>
      <c r="AO1518" s="237"/>
      <c r="AQ1518" s="236"/>
    </row>
    <row r="1519" spans="1:43" ht="12.75">
      <c r="A1519" s="236"/>
      <c r="C1519" s="236"/>
      <c r="V1519" s="236"/>
      <c r="W1519" s="236"/>
      <c r="Y1519" s="237"/>
      <c r="AN1519" s="236"/>
      <c r="AO1519" s="237"/>
      <c r="AQ1519" s="236"/>
    </row>
    <row r="1520" spans="1:43" ht="12.75">
      <c r="A1520" s="236"/>
      <c r="C1520" s="236"/>
      <c r="V1520" s="236"/>
      <c r="W1520" s="236"/>
      <c r="Y1520" s="237"/>
      <c r="AN1520" s="236"/>
      <c r="AO1520" s="237"/>
      <c r="AQ1520" s="236"/>
    </row>
    <row r="1521" spans="1:43" ht="12.75">
      <c r="A1521" s="236"/>
      <c r="C1521" s="236"/>
      <c r="V1521" s="236"/>
      <c r="W1521" s="236"/>
      <c r="Y1521" s="237"/>
      <c r="AN1521" s="236"/>
      <c r="AO1521" s="237"/>
      <c r="AQ1521" s="236"/>
    </row>
    <row r="1522" spans="1:43" ht="12.75">
      <c r="A1522" s="236"/>
      <c r="C1522" s="236"/>
      <c r="V1522" s="236"/>
      <c r="W1522" s="236"/>
      <c r="Y1522" s="237"/>
      <c r="AN1522" s="236"/>
      <c r="AO1522" s="237"/>
      <c r="AQ1522" s="236"/>
    </row>
    <row r="1523" spans="1:43" ht="12.75">
      <c r="A1523" s="236"/>
      <c r="C1523" s="236"/>
      <c r="V1523" s="236"/>
      <c r="W1523" s="236"/>
      <c r="Y1523" s="237"/>
      <c r="AN1523" s="236"/>
      <c r="AO1523" s="237"/>
      <c r="AQ1523" s="236"/>
    </row>
    <row r="1524" spans="1:43" ht="12.75">
      <c r="A1524" s="236"/>
      <c r="C1524" s="236"/>
      <c r="V1524" s="236"/>
      <c r="W1524" s="236"/>
      <c r="Y1524" s="237"/>
      <c r="AN1524" s="236"/>
      <c r="AO1524" s="237"/>
      <c r="AQ1524" s="236"/>
    </row>
    <row r="1525" spans="1:43" ht="12.75">
      <c r="A1525" s="236"/>
      <c r="C1525" s="236"/>
      <c r="V1525" s="236"/>
      <c r="W1525" s="236"/>
      <c r="Y1525" s="237"/>
      <c r="AN1525" s="236"/>
      <c r="AO1525" s="237"/>
      <c r="AQ1525" s="236"/>
    </row>
    <row r="1526" spans="1:43" ht="12.75">
      <c r="A1526" s="236"/>
      <c r="C1526" s="236"/>
      <c r="V1526" s="236"/>
      <c r="W1526" s="236"/>
      <c r="Y1526" s="237"/>
      <c r="AN1526" s="236"/>
      <c r="AO1526" s="237"/>
      <c r="AQ1526" s="236"/>
    </row>
    <row r="1527" spans="1:43" ht="12.75">
      <c r="A1527" s="236"/>
      <c r="C1527" s="236"/>
      <c r="V1527" s="236"/>
      <c r="W1527" s="236"/>
      <c r="Y1527" s="237"/>
      <c r="AN1527" s="236"/>
      <c r="AO1527" s="237"/>
      <c r="AQ1527" s="236"/>
    </row>
    <row r="1528" spans="1:43" ht="12.75">
      <c r="A1528" s="236"/>
      <c r="C1528" s="236"/>
      <c r="V1528" s="236"/>
      <c r="W1528" s="236"/>
      <c r="Y1528" s="237"/>
      <c r="AN1528" s="236"/>
      <c r="AO1528" s="237"/>
      <c r="AQ1528" s="236"/>
    </row>
    <row r="1529" spans="1:43" ht="12.75">
      <c r="A1529" s="236"/>
      <c r="C1529" s="236"/>
      <c r="V1529" s="236"/>
      <c r="W1529" s="236"/>
      <c r="Y1529" s="237"/>
      <c r="AN1529" s="236"/>
      <c r="AO1529" s="237"/>
      <c r="AQ1529" s="236"/>
    </row>
    <row r="1530" spans="1:43" ht="12.75">
      <c r="A1530" s="236"/>
      <c r="C1530" s="236"/>
      <c r="V1530" s="236"/>
      <c r="W1530" s="236"/>
      <c r="Y1530" s="237"/>
      <c r="AN1530" s="236"/>
      <c r="AO1530" s="237"/>
      <c r="AQ1530" s="236"/>
    </row>
    <row r="1531" spans="1:43" ht="12.75">
      <c r="A1531" s="236"/>
      <c r="C1531" s="236"/>
      <c r="V1531" s="236"/>
      <c r="W1531" s="236"/>
      <c r="Y1531" s="237"/>
      <c r="AN1531" s="236"/>
      <c r="AO1531" s="237"/>
      <c r="AQ1531" s="236"/>
    </row>
    <row r="1532" spans="1:43" ht="12.75">
      <c r="A1532" s="236"/>
      <c r="C1532" s="236"/>
      <c r="V1532" s="236"/>
      <c r="W1532" s="236"/>
      <c r="Y1532" s="237"/>
      <c r="AN1532" s="236"/>
      <c r="AO1532" s="237"/>
      <c r="AQ1532" s="236"/>
    </row>
    <row r="1533" spans="1:43" ht="12.75">
      <c r="A1533" s="236"/>
      <c r="C1533" s="236"/>
      <c r="V1533" s="236"/>
      <c r="W1533" s="236"/>
      <c r="Y1533" s="237"/>
      <c r="AN1533" s="236"/>
      <c r="AO1533" s="237"/>
      <c r="AQ1533" s="236"/>
    </row>
    <row r="1534" spans="1:43" ht="12.75">
      <c r="A1534" s="236"/>
      <c r="C1534" s="236"/>
      <c r="V1534" s="236"/>
      <c r="W1534" s="236"/>
      <c r="Y1534" s="237"/>
      <c r="AN1534" s="236"/>
      <c r="AO1534" s="237"/>
      <c r="AQ1534" s="236"/>
    </row>
    <row r="1535" spans="1:43" ht="12.75">
      <c r="A1535" s="236"/>
      <c r="C1535" s="236"/>
      <c r="V1535" s="236"/>
      <c r="W1535" s="236"/>
      <c r="Y1535" s="237"/>
      <c r="AN1535" s="236"/>
      <c r="AO1535" s="237"/>
      <c r="AQ1535" s="236"/>
    </row>
    <row r="1536" spans="1:43" ht="12.75">
      <c r="A1536" s="236"/>
      <c r="C1536" s="236"/>
      <c r="V1536" s="236"/>
      <c r="W1536" s="236"/>
      <c r="Y1536" s="237"/>
      <c r="AN1536" s="236"/>
      <c r="AO1536" s="237"/>
      <c r="AQ1536" s="236"/>
    </row>
    <row r="1537" spans="1:43" ht="12.75">
      <c r="A1537" s="236"/>
      <c r="C1537" s="236"/>
      <c r="V1537" s="236"/>
      <c r="W1537" s="236"/>
      <c r="Y1537" s="237"/>
      <c r="AN1537" s="236"/>
      <c r="AO1537" s="237"/>
      <c r="AQ1537" s="236"/>
    </row>
    <row r="1538" spans="1:43" ht="12.75">
      <c r="A1538" s="236"/>
      <c r="C1538" s="236"/>
      <c r="V1538" s="236"/>
      <c r="W1538" s="236"/>
      <c r="Y1538" s="237"/>
      <c r="AN1538" s="236"/>
      <c r="AO1538" s="237"/>
      <c r="AQ1538" s="236"/>
    </row>
    <row r="1539" spans="1:43" ht="12.75">
      <c r="A1539" s="236"/>
      <c r="C1539" s="236"/>
      <c r="V1539" s="236"/>
      <c r="W1539" s="236"/>
      <c r="Y1539" s="237"/>
      <c r="AN1539" s="236"/>
      <c r="AO1539" s="237"/>
      <c r="AQ1539" s="236"/>
    </row>
    <row r="1540" spans="1:43" ht="12.75">
      <c r="A1540" s="236"/>
      <c r="C1540" s="236"/>
      <c r="V1540" s="236"/>
      <c r="W1540" s="236"/>
      <c r="Y1540" s="237"/>
      <c r="AN1540" s="236"/>
      <c r="AO1540" s="237"/>
      <c r="AQ1540" s="236"/>
    </row>
    <row r="1541" spans="1:43" ht="12.75">
      <c r="A1541" s="236"/>
      <c r="C1541" s="236"/>
      <c r="V1541" s="236"/>
      <c r="W1541" s="236"/>
      <c r="Y1541" s="237"/>
      <c r="AN1541" s="236"/>
      <c r="AO1541" s="237"/>
      <c r="AQ1541" s="236"/>
    </row>
    <row r="1542" spans="1:43" ht="12.75">
      <c r="A1542" s="236"/>
      <c r="C1542" s="236"/>
      <c r="V1542" s="236"/>
      <c r="W1542" s="236"/>
      <c r="Y1542" s="237"/>
      <c r="AN1542" s="236"/>
      <c r="AO1542" s="237"/>
      <c r="AQ1542" s="236"/>
    </row>
    <row r="1543" spans="1:43" ht="12.75">
      <c r="A1543" s="236"/>
      <c r="C1543" s="236"/>
      <c r="V1543" s="236"/>
      <c r="W1543" s="236"/>
      <c r="Y1543" s="237"/>
      <c r="AN1543" s="236"/>
      <c r="AO1543" s="237"/>
      <c r="AQ1543" s="236"/>
    </row>
    <row r="1544" spans="1:43" ht="12.75">
      <c r="A1544" s="236"/>
      <c r="C1544" s="236"/>
      <c r="V1544" s="236"/>
      <c r="W1544" s="236"/>
      <c r="Y1544" s="237"/>
      <c r="AN1544" s="236"/>
      <c r="AO1544" s="237"/>
      <c r="AQ1544" s="236"/>
    </row>
    <row r="1545" spans="1:43" ht="12.75">
      <c r="A1545" s="236"/>
      <c r="C1545" s="236"/>
      <c r="V1545" s="236"/>
      <c r="W1545" s="236"/>
      <c r="Y1545" s="237"/>
      <c r="AN1545" s="236"/>
      <c r="AO1545" s="237"/>
      <c r="AQ1545" s="236"/>
    </row>
    <row r="1546" spans="1:43" ht="12.75">
      <c r="A1546" s="236"/>
      <c r="C1546" s="236"/>
      <c r="V1546" s="236"/>
      <c r="W1546" s="236"/>
      <c r="Y1546" s="237"/>
      <c r="AN1546" s="236"/>
      <c r="AO1546" s="237"/>
      <c r="AQ1546" s="236"/>
    </row>
    <row r="1547" spans="1:43" ht="12.75">
      <c r="A1547" s="236"/>
      <c r="C1547" s="236"/>
      <c r="V1547" s="236"/>
      <c r="W1547" s="236"/>
      <c r="Y1547" s="237"/>
      <c r="AN1547" s="236"/>
      <c r="AO1547" s="237"/>
      <c r="AQ1547" s="236"/>
    </row>
    <row r="1548" spans="1:43" ht="12.75">
      <c r="A1548" s="236"/>
      <c r="C1548" s="236"/>
      <c r="V1548" s="236"/>
      <c r="W1548" s="236"/>
      <c r="Y1548" s="237"/>
      <c r="AN1548" s="236"/>
      <c r="AO1548" s="237"/>
      <c r="AQ1548" s="236"/>
    </row>
    <row r="1549" spans="1:43" ht="12.75">
      <c r="A1549" s="236"/>
      <c r="C1549" s="236"/>
      <c r="V1549" s="236"/>
      <c r="W1549" s="236"/>
      <c r="Y1549" s="237"/>
      <c r="AN1549" s="236"/>
      <c r="AO1549" s="237"/>
      <c r="AQ1549" s="236"/>
    </row>
    <row r="1550" spans="1:43" ht="12.75">
      <c r="A1550" s="236"/>
      <c r="C1550" s="236"/>
      <c r="V1550" s="236"/>
      <c r="W1550" s="236"/>
      <c r="Y1550" s="237"/>
      <c r="AN1550" s="236"/>
      <c r="AO1550" s="237"/>
      <c r="AQ1550" s="236"/>
    </row>
    <row r="1551" spans="1:43" ht="12.75">
      <c r="A1551" s="236"/>
      <c r="C1551" s="236"/>
      <c r="V1551" s="236"/>
      <c r="W1551" s="236"/>
      <c r="Y1551" s="237"/>
      <c r="AN1551" s="236"/>
      <c r="AO1551" s="237"/>
      <c r="AQ1551" s="236"/>
    </row>
    <row r="1552" spans="1:43" ht="12.75">
      <c r="A1552" s="236"/>
      <c r="C1552" s="236"/>
      <c r="V1552" s="236"/>
      <c r="W1552" s="236"/>
      <c r="Y1552" s="237"/>
      <c r="AN1552" s="236"/>
      <c r="AO1552" s="237"/>
      <c r="AQ1552" s="236"/>
    </row>
    <row r="1553" spans="1:43" ht="12.75">
      <c r="A1553" s="236"/>
      <c r="C1553" s="236"/>
      <c r="V1553" s="236"/>
      <c r="W1553" s="236"/>
      <c r="Y1553" s="237"/>
      <c r="AN1553" s="236"/>
      <c r="AO1553" s="237"/>
      <c r="AQ1553" s="236"/>
    </row>
    <row r="1554" spans="1:43" ht="12.75">
      <c r="A1554" s="236"/>
      <c r="C1554" s="236"/>
      <c r="V1554" s="236"/>
      <c r="W1554" s="236"/>
      <c r="Y1554" s="237"/>
      <c r="AN1554" s="236"/>
      <c r="AO1554" s="237"/>
      <c r="AQ1554" s="236"/>
    </row>
    <row r="1555" spans="1:43" ht="12.75">
      <c r="A1555" s="236"/>
      <c r="C1555" s="236"/>
      <c r="V1555" s="236"/>
      <c r="W1555" s="236"/>
      <c r="Y1555" s="237"/>
      <c r="AN1555" s="236"/>
      <c r="AO1555" s="237"/>
      <c r="AQ1555" s="236"/>
    </row>
    <row r="1556" spans="1:43" ht="12.75">
      <c r="A1556" s="236"/>
      <c r="C1556" s="236"/>
      <c r="V1556" s="236"/>
      <c r="W1556" s="236"/>
      <c r="Y1556" s="237"/>
      <c r="AN1556" s="236"/>
      <c r="AO1556" s="237"/>
      <c r="AQ1556" s="236"/>
    </row>
    <row r="1557" spans="1:43" ht="12.75">
      <c r="A1557" s="236"/>
      <c r="C1557" s="236"/>
      <c r="V1557" s="236"/>
      <c r="W1557" s="236"/>
      <c r="Y1557" s="237"/>
      <c r="AN1557" s="236"/>
      <c r="AO1557" s="237"/>
      <c r="AQ1557" s="236"/>
    </row>
    <row r="1558" spans="1:43" ht="12.75">
      <c r="A1558" s="236"/>
      <c r="C1558" s="236"/>
      <c r="V1558" s="236"/>
      <c r="W1558" s="236"/>
      <c r="Y1558" s="237"/>
      <c r="AN1558" s="236"/>
      <c r="AO1558" s="237"/>
      <c r="AQ1558" s="236"/>
    </row>
    <row r="1559" spans="1:43" ht="12.75">
      <c r="A1559" s="236"/>
      <c r="C1559" s="236"/>
      <c r="V1559" s="236"/>
      <c r="W1559" s="236"/>
      <c r="Y1559" s="237"/>
      <c r="AN1559" s="236"/>
      <c r="AO1559" s="237"/>
      <c r="AQ1559" s="236"/>
    </row>
    <row r="1560" spans="1:43" ht="12.75">
      <c r="A1560" s="236"/>
      <c r="C1560" s="236"/>
      <c r="V1560" s="236"/>
      <c r="W1560" s="236"/>
      <c r="Y1560" s="237"/>
      <c r="AN1560" s="236"/>
      <c r="AO1560" s="237"/>
      <c r="AQ1560" s="236"/>
    </row>
    <row r="1561" spans="1:43" ht="12.75">
      <c r="A1561" s="236"/>
      <c r="C1561" s="236"/>
      <c r="V1561" s="236"/>
      <c r="W1561" s="236"/>
      <c r="Y1561" s="237"/>
      <c r="AN1561" s="236"/>
      <c r="AO1561" s="237"/>
      <c r="AQ1561" s="236"/>
    </row>
    <row r="1562" spans="1:43" ht="12.75">
      <c r="A1562" s="236"/>
      <c r="C1562" s="236"/>
      <c r="V1562" s="236"/>
      <c r="W1562" s="236"/>
      <c r="Y1562" s="237"/>
      <c r="AN1562" s="236"/>
      <c r="AO1562" s="237"/>
      <c r="AQ1562" s="236"/>
    </row>
    <row r="1563" spans="1:43" ht="12.75">
      <c r="A1563" s="236"/>
      <c r="C1563" s="236"/>
      <c r="V1563" s="236"/>
      <c r="W1563" s="236"/>
      <c r="Y1563" s="237"/>
      <c r="AN1563" s="236"/>
      <c r="AO1563" s="237"/>
      <c r="AQ1563" s="236"/>
    </row>
    <row r="1564" spans="1:43" ht="12.75">
      <c r="A1564" s="236"/>
      <c r="C1564" s="236"/>
      <c r="V1564" s="236"/>
      <c r="W1564" s="236"/>
      <c r="Y1564" s="237"/>
      <c r="AN1564" s="236"/>
      <c r="AO1564" s="237"/>
      <c r="AQ1564" s="236"/>
    </row>
    <row r="1565" spans="1:43" ht="12.75">
      <c r="A1565" s="236"/>
      <c r="C1565" s="236"/>
      <c r="V1565" s="236"/>
      <c r="W1565" s="236"/>
      <c r="Y1565" s="237"/>
      <c r="AN1565" s="236"/>
      <c r="AO1565" s="237"/>
      <c r="AQ1565" s="236"/>
    </row>
    <row r="1566" spans="1:43" ht="12.75">
      <c r="A1566" s="236"/>
      <c r="C1566" s="236"/>
      <c r="V1566" s="236"/>
      <c r="W1566" s="236"/>
      <c r="Y1566" s="237"/>
      <c r="AN1566" s="236"/>
      <c r="AO1566" s="237"/>
      <c r="AQ1566" s="236"/>
    </row>
    <row r="1567" spans="1:43" ht="12.75">
      <c r="A1567" s="236"/>
      <c r="C1567" s="236"/>
      <c r="V1567" s="236"/>
      <c r="W1567" s="236"/>
      <c r="Y1567" s="237"/>
      <c r="AN1567" s="236"/>
      <c r="AO1567" s="237"/>
      <c r="AQ1567" s="236"/>
    </row>
    <row r="1568" spans="1:43" ht="12.75">
      <c r="A1568" s="236"/>
      <c r="C1568" s="236"/>
      <c r="V1568" s="236"/>
      <c r="W1568" s="236"/>
      <c r="Y1568" s="237"/>
      <c r="AN1568" s="236"/>
      <c r="AO1568" s="237"/>
      <c r="AQ1568" s="236"/>
    </row>
    <row r="1569" spans="1:43" ht="12.75">
      <c r="A1569" s="236"/>
      <c r="C1569" s="236"/>
      <c r="V1569" s="236"/>
      <c r="W1569" s="236"/>
      <c r="Y1569" s="237"/>
      <c r="AN1569" s="236"/>
      <c r="AO1569" s="237"/>
      <c r="AQ1569" s="236"/>
    </row>
    <row r="1570" spans="1:43" ht="12.75">
      <c r="A1570" s="236"/>
      <c r="C1570" s="236"/>
      <c r="V1570" s="236"/>
      <c r="W1570" s="236"/>
      <c r="Y1570" s="237"/>
      <c r="AN1570" s="236"/>
      <c r="AO1570" s="237"/>
      <c r="AQ1570" s="236"/>
    </row>
    <row r="1571" spans="1:43" ht="12.75">
      <c r="A1571" s="236"/>
      <c r="C1571" s="236"/>
      <c r="V1571" s="236"/>
      <c r="W1571" s="236"/>
      <c r="Y1571" s="237"/>
      <c r="AN1571" s="236"/>
      <c r="AO1571" s="237"/>
      <c r="AQ1571" s="236"/>
    </row>
    <row r="1572" spans="1:43" ht="12.75">
      <c r="A1572" s="236"/>
      <c r="C1572" s="236"/>
      <c r="V1572" s="236"/>
      <c r="W1572" s="236"/>
      <c r="Y1572" s="237"/>
      <c r="AN1572" s="236"/>
      <c r="AO1572" s="237"/>
      <c r="AQ1572" s="236"/>
    </row>
    <row r="1573" spans="1:43" ht="12.75">
      <c r="A1573" s="236"/>
      <c r="C1573" s="236"/>
      <c r="V1573" s="236"/>
      <c r="W1573" s="236"/>
      <c r="Y1573" s="237"/>
      <c r="AN1573" s="236"/>
      <c r="AO1573" s="237"/>
      <c r="AQ1573" s="236"/>
    </row>
    <row r="1574" spans="1:43" ht="12.75">
      <c r="A1574" s="236"/>
      <c r="C1574" s="236"/>
      <c r="V1574" s="236"/>
      <c r="W1574" s="236"/>
      <c r="Y1574" s="237"/>
      <c r="AN1574" s="236"/>
      <c r="AO1574" s="237"/>
      <c r="AQ1574" s="236"/>
    </row>
    <row r="1575" spans="1:43" ht="12.75">
      <c r="A1575" s="236"/>
      <c r="C1575" s="236"/>
      <c r="V1575" s="236"/>
      <c r="W1575" s="236"/>
      <c r="Y1575" s="237"/>
      <c r="AN1575" s="236"/>
      <c r="AO1575" s="237"/>
      <c r="AQ1575" s="236"/>
    </row>
    <row r="1576" spans="1:43" ht="12.75">
      <c r="A1576" s="236"/>
      <c r="C1576" s="236"/>
      <c r="V1576" s="236"/>
      <c r="W1576" s="236"/>
      <c r="Y1576" s="237"/>
      <c r="AN1576" s="236"/>
      <c r="AO1576" s="237"/>
      <c r="AQ1576" s="236"/>
    </row>
    <row r="1577" spans="1:43" ht="12.75">
      <c r="A1577" s="236"/>
      <c r="C1577" s="236"/>
      <c r="V1577" s="236"/>
      <c r="W1577" s="236"/>
      <c r="Y1577" s="237"/>
      <c r="AN1577" s="236"/>
      <c r="AO1577" s="237"/>
      <c r="AQ1577" s="236"/>
    </row>
    <row r="1578" spans="1:43" ht="12.75">
      <c r="A1578" s="236"/>
      <c r="C1578" s="236"/>
      <c r="V1578" s="236"/>
      <c r="W1578" s="236"/>
      <c r="Y1578" s="237"/>
      <c r="AN1578" s="236"/>
      <c r="AO1578" s="237"/>
      <c r="AQ1578" s="236"/>
    </row>
    <row r="1579" spans="1:43" ht="12.75">
      <c r="A1579" s="236"/>
      <c r="C1579" s="236"/>
      <c r="V1579" s="236"/>
      <c r="W1579" s="236"/>
      <c r="Y1579" s="237"/>
      <c r="AN1579" s="236"/>
      <c r="AO1579" s="237"/>
      <c r="AQ1579" s="236"/>
    </row>
    <row r="1580" spans="1:43" ht="12.75">
      <c r="A1580" s="236"/>
      <c r="C1580" s="236"/>
      <c r="V1580" s="236"/>
      <c r="W1580" s="236"/>
      <c r="Y1580" s="237"/>
      <c r="AN1580" s="236"/>
      <c r="AO1580" s="237"/>
      <c r="AQ1580" s="236"/>
    </row>
    <row r="1581" spans="1:43" ht="12.75">
      <c r="A1581" s="236"/>
      <c r="C1581" s="236"/>
      <c r="V1581" s="236"/>
      <c r="W1581" s="236"/>
      <c r="Y1581" s="237"/>
      <c r="AN1581" s="236"/>
      <c r="AO1581" s="237"/>
      <c r="AQ1581" s="236"/>
    </row>
    <row r="1582" spans="1:43" ht="12.75">
      <c r="A1582" s="236"/>
      <c r="C1582" s="236"/>
      <c r="V1582" s="236"/>
      <c r="W1582" s="236"/>
      <c r="Y1582" s="237"/>
      <c r="AN1582" s="236"/>
      <c r="AO1582" s="237"/>
      <c r="AQ1582" s="236"/>
    </row>
    <row r="1583" spans="1:43" ht="12.75">
      <c r="A1583" s="236"/>
      <c r="C1583" s="236"/>
      <c r="V1583" s="236"/>
      <c r="W1583" s="236"/>
      <c r="Y1583" s="237"/>
      <c r="AN1583" s="236"/>
      <c r="AO1583" s="237"/>
      <c r="AQ1583" s="236"/>
    </row>
    <row r="1584" spans="1:43" ht="12.75">
      <c r="A1584" s="236"/>
      <c r="C1584" s="236"/>
      <c r="V1584" s="236"/>
      <c r="W1584" s="236"/>
      <c r="Y1584" s="237"/>
      <c r="AN1584" s="236"/>
      <c r="AO1584" s="237"/>
      <c r="AQ1584" s="236"/>
    </row>
    <row r="1585" spans="1:43" ht="12.75">
      <c r="A1585" s="236"/>
      <c r="C1585" s="236"/>
      <c r="V1585" s="236"/>
      <c r="W1585" s="236"/>
      <c r="Y1585" s="237"/>
      <c r="AN1585" s="236"/>
      <c r="AO1585" s="237"/>
      <c r="AQ1585" s="236"/>
    </row>
    <row r="1586" spans="1:43" ht="12.75">
      <c r="A1586" s="236"/>
      <c r="C1586" s="236"/>
      <c r="V1586" s="236"/>
      <c r="W1586" s="236"/>
      <c r="Y1586" s="237"/>
      <c r="AN1586" s="236"/>
      <c r="AO1586" s="237"/>
      <c r="AQ1586" s="236"/>
    </row>
    <row r="1587" spans="1:43" ht="12.75">
      <c r="A1587" s="236"/>
      <c r="C1587" s="236"/>
      <c r="V1587" s="236"/>
      <c r="W1587" s="236"/>
      <c r="Y1587" s="237"/>
      <c r="AN1587" s="236"/>
      <c r="AO1587" s="237"/>
      <c r="AQ1587" s="236"/>
    </row>
    <row r="1588" spans="1:43" ht="12.75">
      <c r="A1588" s="236"/>
      <c r="C1588" s="236"/>
      <c r="V1588" s="236"/>
      <c r="W1588" s="236"/>
      <c r="Y1588" s="237"/>
      <c r="AN1588" s="236"/>
      <c r="AO1588" s="237"/>
      <c r="AQ1588" s="236"/>
    </row>
    <row r="1589" spans="1:43" ht="12.75">
      <c r="A1589" s="236"/>
      <c r="C1589" s="236"/>
      <c r="V1589" s="236"/>
      <c r="W1589" s="236"/>
      <c r="Y1589" s="237"/>
      <c r="AN1589" s="236"/>
      <c r="AO1589" s="237"/>
      <c r="AQ1589" s="236"/>
    </row>
    <row r="1590" spans="1:43" ht="12.75">
      <c r="A1590" s="236"/>
      <c r="C1590" s="236"/>
      <c r="V1590" s="236"/>
      <c r="W1590" s="236"/>
      <c r="Y1590" s="237"/>
      <c r="AN1590" s="236"/>
      <c r="AO1590" s="237"/>
      <c r="AQ1590" s="236"/>
    </row>
    <row r="1591" spans="1:43" ht="12.75">
      <c r="A1591" s="236"/>
      <c r="C1591" s="236"/>
      <c r="V1591" s="236"/>
      <c r="W1591" s="236"/>
      <c r="Y1591" s="237"/>
      <c r="AN1591" s="236"/>
      <c r="AO1591" s="237"/>
      <c r="AQ1591" s="236"/>
    </row>
    <row r="1592" spans="1:43" ht="12.75">
      <c r="A1592" s="236"/>
      <c r="C1592" s="236"/>
      <c r="V1592" s="236"/>
      <c r="W1592" s="236"/>
      <c r="Y1592" s="237"/>
      <c r="AN1592" s="236"/>
      <c r="AO1592" s="237"/>
      <c r="AQ1592" s="236"/>
    </row>
    <row r="1593" spans="1:43" ht="12.75">
      <c r="A1593" s="236"/>
      <c r="C1593" s="236"/>
      <c r="V1593" s="236"/>
      <c r="W1593" s="236"/>
      <c r="Y1593" s="237"/>
      <c r="AN1593" s="236"/>
      <c r="AO1593" s="237"/>
      <c r="AQ1593" s="236"/>
    </row>
    <row r="1594" spans="1:43" ht="12.75">
      <c r="A1594" s="236"/>
      <c r="C1594" s="236"/>
      <c r="V1594" s="236"/>
      <c r="W1594" s="236"/>
      <c r="Y1594" s="237"/>
      <c r="AN1594" s="236"/>
      <c r="AO1594" s="237"/>
      <c r="AQ1594" s="236"/>
    </row>
    <row r="1595" spans="1:43" ht="12.75">
      <c r="A1595" s="236"/>
      <c r="C1595" s="236"/>
      <c r="V1595" s="236"/>
      <c r="W1595" s="236"/>
      <c r="Y1595" s="237"/>
      <c r="AN1595" s="236"/>
      <c r="AO1595" s="237"/>
      <c r="AQ1595" s="236"/>
    </row>
    <row r="1596" spans="1:43" ht="12.75">
      <c r="A1596" s="236"/>
      <c r="C1596" s="236"/>
      <c r="V1596" s="236"/>
      <c r="W1596" s="236"/>
      <c r="Y1596" s="237"/>
      <c r="AN1596" s="236"/>
      <c r="AO1596" s="237"/>
      <c r="AQ1596" s="236"/>
    </row>
    <row r="1597" spans="1:43" ht="12.75">
      <c r="A1597" s="236"/>
      <c r="C1597" s="236"/>
      <c r="V1597" s="236"/>
      <c r="W1597" s="236"/>
      <c r="Y1597" s="237"/>
      <c r="AN1597" s="236"/>
      <c r="AO1597" s="237"/>
      <c r="AQ1597" s="236"/>
    </row>
    <row r="1598" spans="1:43" ht="12.75">
      <c r="A1598" s="236"/>
      <c r="C1598" s="236"/>
      <c r="V1598" s="236"/>
      <c r="W1598" s="236"/>
      <c r="Y1598" s="237"/>
      <c r="AN1598" s="236"/>
      <c r="AO1598" s="237"/>
      <c r="AQ1598" s="236"/>
    </row>
    <row r="1599" spans="1:43" ht="12.75">
      <c r="A1599" s="236"/>
      <c r="C1599" s="236"/>
      <c r="V1599" s="236"/>
      <c r="W1599" s="236"/>
      <c r="Y1599" s="237"/>
      <c r="AN1599" s="236"/>
      <c r="AO1599" s="237"/>
      <c r="AQ1599" s="236"/>
    </row>
    <row r="1600" spans="1:43" ht="12.75">
      <c r="A1600" s="236"/>
      <c r="C1600" s="236"/>
      <c r="V1600" s="236"/>
      <c r="W1600" s="236"/>
      <c r="Y1600" s="237"/>
      <c r="AN1600" s="236"/>
      <c r="AO1600" s="237"/>
      <c r="AQ1600" s="236"/>
    </row>
    <row r="1601" spans="1:43" ht="12.75">
      <c r="A1601" s="236"/>
      <c r="C1601" s="236"/>
      <c r="V1601" s="236"/>
      <c r="W1601" s="236"/>
      <c r="Y1601" s="237"/>
      <c r="AN1601" s="236"/>
      <c r="AO1601" s="237"/>
      <c r="AQ1601" s="236"/>
    </row>
    <row r="1602" spans="1:43" ht="12.75">
      <c r="A1602" s="236"/>
      <c r="C1602" s="236"/>
      <c r="V1602" s="236"/>
      <c r="W1602" s="236"/>
      <c r="Y1602" s="237"/>
      <c r="AN1602" s="236"/>
      <c r="AO1602" s="237"/>
      <c r="AQ1602" s="236"/>
    </row>
    <row r="1603" spans="1:43" ht="12.75">
      <c r="A1603" s="236"/>
      <c r="C1603" s="236"/>
      <c r="V1603" s="236"/>
      <c r="W1603" s="236"/>
      <c r="Y1603" s="237"/>
      <c r="AN1603" s="236"/>
      <c r="AO1603" s="237"/>
      <c r="AQ1603" s="236"/>
    </row>
    <row r="1604" spans="1:43" ht="12.75">
      <c r="A1604" s="236"/>
      <c r="C1604" s="236"/>
      <c r="V1604" s="236"/>
      <c r="W1604" s="236"/>
      <c r="Y1604" s="237"/>
      <c r="AN1604" s="236"/>
      <c r="AO1604" s="237"/>
      <c r="AQ1604" s="236"/>
    </row>
    <row r="1605" spans="1:43" ht="12.75">
      <c r="A1605" s="236"/>
      <c r="C1605" s="236"/>
      <c r="V1605" s="236"/>
      <c r="W1605" s="236"/>
      <c r="Y1605" s="237"/>
      <c r="AN1605" s="236"/>
      <c r="AO1605" s="237"/>
      <c r="AQ1605" s="236"/>
    </row>
    <row r="1606" spans="1:43" ht="12.75">
      <c r="A1606" s="236"/>
      <c r="C1606" s="236"/>
      <c r="V1606" s="236"/>
      <c r="W1606" s="236"/>
      <c r="Y1606" s="237"/>
      <c r="AN1606" s="236"/>
      <c r="AO1606" s="237"/>
      <c r="AQ1606" s="236"/>
    </row>
    <row r="1607" spans="1:43" ht="12.75">
      <c r="A1607" s="236"/>
      <c r="C1607" s="236"/>
      <c r="V1607" s="236"/>
      <c r="W1607" s="236"/>
      <c r="Y1607" s="237"/>
      <c r="AN1607" s="236"/>
      <c r="AO1607" s="237"/>
      <c r="AQ1607" s="236"/>
    </row>
    <row r="1608" spans="1:43" ht="12.75">
      <c r="A1608" s="236"/>
      <c r="C1608" s="236"/>
      <c r="V1608" s="236"/>
      <c r="W1608" s="236"/>
      <c r="Y1608" s="237"/>
      <c r="AN1608" s="236"/>
      <c r="AO1608" s="237"/>
      <c r="AQ1608" s="236"/>
    </row>
    <row r="1609" spans="1:43" ht="12.75">
      <c r="A1609" s="236"/>
      <c r="C1609" s="236"/>
      <c r="V1609" s="236"/>
      <c r="W1609" s="236"/>
      <c r="Y1609" s="237"/>
      <c r="AN1609" s="236"/>
      <c r="AO1609" s="237"/>
      <c r="AQ1609" s="236"/>
    </row>
    <row r="1610" spans="1:43" ht="12.75">
      <c r="A1610" s="236"/>
      <c r="C1610" s="236"/>
      <c r="V1610" s="236"/>
      <c r="W1610" s="236"/>
      <c r="Y1610" s="237"/>
      <c r="AN1610" s="236"/>
      <c r="AO1610" s="237"/>
      <c r="AQ1610" s="236"/>
    </row>
    <row r="1611" spans="1:43" ht="12.75">
      <c r="A1611" s="236"/>
      <c r="C1611" s="236"/>
      <c r="V1611" s="236"/>
      <c r="W1611" s="236"/>
      <c r="Y1611" s="237"/>
      <c r="AN1611" s="236"/>
      <c r="AO1611" s="237"/>
      <c r="AQ1611" s="236"/>
    </row>
    <row r="1612" spans="1:43" ht="12.75">
      <c r="A1612" s="236"/>
      <c r="C1612" s="236"/>
      <c r="V1612" s="236"/>
      <c r="W1612" s="236"/>
      <c r="Y1612" s="237"/>
      <c r="AN1612" s="236"/>
      <c r="AO1612" s="237"/>
      <c r="AQ1612" s="236"/>
    </row>
    <row r="1613" spans="1:43" ht="12.75">
      <c r="A1613" s="236"/>
      <c r="C1613" s="236"/>
      <c r="V1613" s="236"/>
      <c r="W1613" s="236"/>
      <c r="Y1613" s="237"/>
      <c r="AN1613" s="236"/>
      <c r="AO1613" s="237"/>
      <c r="AQ1613" s="236"/>
    </row>
    <row r="1614" spans="1:43" ht="12.75">
      <c r="A1614" s="236"/>
      <c r="C1614" s="236"/>
      <c r="V1614" s="236"/>
      <c r="W1614" s="236"/>
      <c r="Y1614" s="237"/>
      <c r="AN1614" s="236"/>
      <c r="AO1614" s="237"/>
      <c r="AQ1614" s="236"/>
    </row>
    <row r="1615" spans="1:43" ht="12.75">
      <c r="A1615" s="236"/>
      <c r="C1615" s="236"/>
      <c r="V1615" s="236"/>
      <c r="W1615" s="236"/>
      <c r="Y1615" s="237"/>
      <c r="AN1615" s="236"/>
      <c r="AO1615" s="237"/>
      <c r="AQ1615" s="236"/>
    </row>
    <row r="1616" spans="1:43" ht="12.75">
      <c r="A1616" s="236"/>
      <c r="C1616" s="236"/>
      <c r="V1616" s="236"/>
      <c r="W1616" s="236"/>
      <c r="Y1616" s="237"/>
      <c r="AN1616" s="236"/>
      <c r="AO1616" s="237"/>
      <c r="AQ1616" s="236"/>
    </row>
    <row r="1617" spans="1:43" ht="12.75">
      <c r="A1617" s="236"/>
      <c r="C1617" s="236"/>
      <c r="V1617" s="236"/>
      <c r="W1617" s="236"/>
      <c r="Y1617" s="237"/>
      <c r="AN1617" s="236"/>
      <c r="AO1617" s="237"/>
      <c r="AQ1617" s="236"/>
    </row>
    <row r="1618" spans="1:43" ht="12.75">
      <c r="A1618" s="236"/>
      <c r="C1618" s="236"/>
      <c r="V1618" s="236"/>
      <c r="W1618" s="236"/>
      <c r="Y1618" s="237"/>
      <c r="AN1618" s="236"/>
      <c r="AO1618" s="237"/>
      <c r="AQ1618" s="236"/>
    </row>
    <row r="1619" spans="1:43" ht="12.75">
      <c r="A1619" s="236"/>
      <c r="C1619" s="236"/>
      <c r="V1619" s="236"/>
      <c r="W1619" s="236"/>
      <c r="Y1619" s="237"/>
      <c r="AN1619" s="236"/>
      <c r="AO1619" s="237"/>
      <c r="AQ1619" s="236"/>
    </row>
    <row r="1620" spans="1:43" ht="12.75">
      <c r="A1620" s="236"/>
      <c r="C1620" s="236"/>
      <c r="V1620" s="236"/>
      <c r="W1620" s="236"/>
      <c r="Y1620" s="237"/>
      <c r="AN1620" s="236"/>
      <c r="AO1620" s="237"/>
      <c r="AQ1620" s="236"/>
    </row>
    <row r="1621" spans="1:43" ht="12.75">
      <c r="A1621" s="236"/>
      <c r="C1621" s="236"/>
      <c r="V1621" s="236"/>
      <c r="W1621" s="236"/>
      <c r="Y1621" s="237"/>
      <c r="AN1621" s="236"/>
      <c r="AO1621" s="237"/>
      <c r="AQ1621" s="236"/>
    </row>
    <row r="1622" spans="1:43" ht="12.75">
      <c r="A1622" s="236"/>
      <c r="C1622" s="236"/>
      <c r="V1622" s="236"/>
      <c r="W1622" s="236"/>
      <c r="Y1622" s="237"/>
      <c r="AN1622" s="236"/>
      <c r="AO1622" s="237"/>
      <c r="AQ1622" s="236"/>
    </row>
    <row r="1623" spans="1:43" ht="12.75">
      <c r="A1623" s="236"/>
      <c r="C1623" s="236"/>
      <c r="V1623" s="236"/>
      <c r="W1623" s="236"/>
      <c r="Y1623" s="237"/>
      <c r="AN1623" s="236"/>
      <c r="AO1623" s="237"/>
      <c r="AQ1623" s="236"/>
    </row>
    <row r="1624" spans="1:43" ht="12.75">
      <c r="A1624" s="236"/>
      <c r="C1624" s="236"/>
      <c r="V1624" s="236"/>
      <c r="W1624" s="236"/>
      <c r="Y1624" s="237"/>
      <c r="AN1624" s="236"/>
      <c r="AO1624" s="237"/>
      <c r="AQ1624" s="236"/>
    </row>
    <row r="1625" spans="1:43" ht="12.75">
      <c r="A1625" s="236"/>
      <c r="C1625" s="236"/>
      <c r="V1625" s="236"/>
      <c r="W1625" s="236"/>
      <c r="Y1625" s="237"/>
      <c r="AN1625" s="236"/>
      <c r="AO1625" s="237"/>
      <c r="AQ1625" s="236"/>
    </row>
    <row r="1626" spans="1:43" ht="12.75">
      <c r="A1626" s="236"/>
      <c r="C1626" s="236"/>
      <c r="V1626" s="236"/>
      <c r="W1626" s="236"/>
      <c r="Y1626" s="237"/>
      <c r="AN1626" s="236"/>
      <c r="AO1626" s="237"/>
      <c r="AQ1626" s="236"/>
    </row>
    <row r="1627" spans="1:43" ht="12.75">
      <c r="A1627" s="236"/>
      <c r="C1627" s="236"/>
      <c r="V1627" s="236"/>
      <c r="W1627" s="236"/>
      <c r="Y1627" s="237"/>
      <c r="AN1627" s="236"/>
      <c r="AO1627" s="237"/>
      <c r="AQ1627" s="236"/>
    </row>
    <row r="1628" spans="1:43" ht="12.75">
      <c r="A1628" s="236"/>
      <c r="C1628" s="236"/>
      <c r="V1628" s="236"/>
      <c r="W1628" s="236"/>
      <c r="Y1628" s="237"/>
      <c r="AN1628" s="236"/>
      <c r="AO1628" s="237"/>
      <c r="AQ1628" s="236"/>
    </row>
    <row r="1629" spans="1:43" ht="12.75">
      <c r="A1629" s="236"/>
      <c r="C1629" s="236"/>
      <c r="V1629" s="236"/>
      <c r="W1629" s="236"/>
      <c r="Y1629" s="237"/>
      <c r="AN1629" s="236"/>
      <c r="AO1629" s="237"/>
      <c r="AQ1629" s="236"/>
    </row>
    <row r="1630" spans="1:43" ht="12.75">
      <c r="A1630" s="236"/>
      <c r="C1630" s="236"/>
      <c r="V1630" s="236"/>
      <c r="W1630" s="236"/>
      <c r="Y1630" s="237"/>
      <c r="AN1630" s="236"/>
      <c r="AO1630" s="237"/>
      <c r="AQ1630" s="236"/>
    </row>
    <row r="1631" spans="1:43" ht="12.75">
      <c r="A1631" s="236"/>
      <c r="C1631" s="236"/>
      <c r="V1631" s="236"/>
      <c r="W1631" s="236"/>
      <c r="Y1631" s="237"/>
      <c r="AN1631" s="236"/>
      <c r="AO1631" s="237"/>
      <c r="AQ1631" s="236"/>
    </row>
    <row r="1632" spans="1:43" ht="12.75">
      <c r="A1632" s="236"/>
      <c r="C1632" s="236"/>
      <c r="V1632" s="236"/>
      <c r="W1632" s="236"/>
      <c r="Y1632" s="237"/>
      <c r="AN1632" s="236"/>
      <c r="AO1632" s="237"/>
      <c r="AQ1632" s="236"/>
    </row>
    <row r="1633" spans="1:43" ht="12.75">
      <c r="A1633" s="236"/>
      <c r="C1633" s="236"/>
      <c r="V1633" s="236"/>
      <c r="W1633" s="236"/>
      <c r="Y1633" s="237"/>
      <c r="AN1633" s="236"/>
      <c r="AO1633" s="237"/>
      <c r="AQ1633" s="236"/>
    </row>
    <row r="1634" spans="1:43" ht="12.75">
      <c r="A1634" s="236"/>
      <c r="C1634" s="236"/>
      <c r="V1634" s="236"/>
      <c r="W1634" s="236"/>
      <c r="Y1634" s="237"/>
      <c r="AN1634" s="236"/>
      <c r="AO1634" s="237"/>
      <c r="AQ1634" s="236"/>
    </row>
    <row r="1635" spans="1:43" ht="12.75">
      <c r="A1635" s="236"/>
      <c r="C1635" s="236"/>
      <c r="V1635" s="236"/>
      <c r="W1635" s="236"/>
      <c r="Y1635" s="237"/>
      <c r="AN1635" s="236"/>
      <c r="AO1635" s="237"/>
      <c r="AQ1635" s="236"/>
    </row>
    <row r="1636" spans="1:43" ht="12.75">
      <c r="A1636" s="236"/>
      <c r="C1636" s="236"/>
      <c r="V1636" s="236"/>
      <c r="W1636" s="236"/>
      <c r="Y1636" s="237"/>
      <c r="AN1636" s="236"/>
      <c r="AO1636" s="237"/>
      <c r="AQ1636" s="236"/>
    </row>
    <row r="1637" spans="1:43" ht="12.75">
      <c r="A1637" s="236"/>
      <c r="C1637" s="236"/>
      <c r="V1637" s="236"/>
      <c r="W1637" s="236"/>
      <c r="Y1637" s="237"/>
      <c r="AN1637" s="236"/>
      <c r="AO1637" s="237"/>
      <c r="AQ1637" s="236"/>
    </row>
    <row r="1638" spans="1:43" ht="12.75">
      <c r="A1638" s="236"/>
      <c r="C1638" s="236"/>
      <c r="V1638" s="236"/>
      <c r="W1638" s="236"/>
      <c r="Y1638" s="237"/>
      <c r="AN1638" s="236"/>
      <c r="AO1638" s="237"/>
      <c r="AQ1638" s="236"/>
    </row>
    <row r="1639" spans="1:43" ht="12.75">
      <c r="A1639" s="236"/>
      <c r="C1639" s="236"/>
      <c r="V1639" s="236"/>
      <c r="W1639" s="236"/>
      <c r="Y1639" s="237"/>
      <c r="AN1639" s="236"/>
      <c r="AO1639" s="237"/>
      <c r="AQ1639" s="236"/>
    </row>
    <row r="1640" spans="1:43" ht="12.75">
      <c r="A1640" s="236"/>
      <c r="C1640" s="236"/>
      <c r="V1640" s="236"/>
      <c r="W1640" s="236"/>
      <c r="Y1640" s="237"/>
      <c r="AN1640" s="236"/>
      <c r="AO1640" s="237"/>
      <c r="AQ1640" s="236"/>
    </row>
    <row r="1641" spans="1:43" ht="12.75">
      <c r="A1641" s="236"/>
      <c r="C1641" s="236"/>
      <c r="V1641" s="236"/>
      <c r="W1641" s="236"/>
      <c r="Y1641" s="237"/>
      <c r="AN1641" s="236"/>
      <c r="AO1641" s="237"/>
      <c r="AQ1641" s="236"/>
    </row>
    <row r="1642" spans="1:43" ht="12.75">
      <c r="A1642" s="236"/>
      <c r="C1642" s="236"/>
      <c r="V1642" s="236"/>
      <c r="W1642" s="236"/>
      <c r="Y1642" s="237"/>
      <c r="AN1642" s="236"/>
      <c r="AO1642" s="237"/>
      <c r="AQ1642" s="236"/>
    </row>
    <row r="1643" spans="1:43" ht="12.75">
      <c r="A1643" s="236"/>
      <c r="C1643" s="236"/>
      <c r="V1643" s="236"/>
      <c r="W1643" s="236"/>
      <c r="Y1643" s="237"/>
      <c r="AN1643" s="236"/>
      <c r="AO1643" s="237"/>
      <c r="AQ1643" s="236"/>
    </row>
    <row r="1644" spans="1:43" ht="12.75">
      <c r="A1644" s="236"/>
      <c r="C1644" s="236"/>
      <c r="V1644" s="236"/>
      <c r="W1644" s="236"/>
      <c r="Y1644" s="237"/>
      <c r="AN1644" s="236"/>
      <c r="AO1644" s="237"/>
      <c r="AQ1644" s="236"/>
    </row>
    <row r="1645" spans="1:43" ht="12.75">
      <c r="A1645" s="236"/>
      <c r="C1645" s="236"/>
      <c r="V1645" s="236"/>
      <c r="W1645" s="236"/>
      <c r="Y1645" s="237"/>
      <c r="AN1645" s="236"/>
      <c r="AO1645" s="237"/>
      <c r="AQ1645" s="236"/>
    </row>
    <row r="1646" spans="1:43" ht="12.75">
      <c r="A1646" s="236"/>
      <c r="C1646" s="236"/>
      <c r="V1646" s="236"/>
      <c r="W1646" s="236"/>
      <c r="Y1646" s="237"/>
      <c r="AN1646" s="236"/>
      <c r="AO1646" s="237"/>
      <c r="AQ1646" s="236"/>
    </row>
    <row r="1647" spans="1:43" ht="12.75">
      <c r="A1647" s="236"/>
      <c r="C1647" s="236"/>
      <c r="V1647" s="236"/>
      <c r="W1647" s="236"/>
      <c r="Y1647" s="237"/>
      <c r="AN1647" s="236"/>
      <c r="AO1647" s="237"/>
      <c r="AQ1647" s="236"/>
    </row>
    <row r="1648" spans="1:43" ht="12.75">
      <c r="A1648" s="236"/>
      <c r="C1648" s="236"/>
      <c r="V1648" s="236"/>
      <c r="W1648" s="236"/>
      <c r="Y1648" s="237"/>
      <c r="AN1648" s="236"/>
      <c r="AO1648" s="237"/>
      <c r="AQ1648" s="236"/>
    </row>
    <row r="1649" spans="1:43" ht="12.75">
      <c r="A1649" s="236"/>
      <c r="C1649" s="236"/>
      <c r="V1649" s="236"/>
      <c r="W1649" s="236"/>
      <c r="Y1649" s="237"/>
      <c r="AN1649" s="236"/>
      <c r="AO1649" s="237"/>
      <c r="AQ1649" s="236"/>
    </row>
    <row r="1650" spans="1:43" ht="12.75">
      <c r="A1650" s="236"/>
      <c r="C1650" s="236"/>
      <c r="V1650" s="236"/>
      <c r="W1650" s="236"/>
      <c r="Y1650" s="237"/>
      <c r="AN1650" s="236"/>
      <c r="AO1650" s="237"/>
      <c r="AQ1650" s="236"/>
    </row>
    <row r="1651" spans="1:43" ht="12.75">
      <c r="A1651" s="236"/>
      <c r="C1651" s="236"/>
      <c r="V1651" s="236"/>
      <c r="W1651" s="236"/>
      <c r="Y1651" s="237"/>
      <c r="AN1651" s="236"/>
      <c r="AO1651" s="237"/>
      <c r="AQ1651" s="236"/>
    </row>
    <row r="1652" spans="1:43" ht="12.75">
      <c r="A1652" s="236"/>
      <c r="C1652" s="236"/>
      <c r="V1652" s="236"/>
      <c r="W1652" s="236"/>
      <c r="Y1652" s="237"/>
      <c r="AN1652" s="236"/>
      <c r="AO1652" s="237"/>
      <c r="AQ1652" s="236"/>
    </row>
    <row r="1653" spans="1:43" ht="12.75">
      <c r="A1653" s="236"/>
      <c r="C1653" s="236"/>
      <c r="V1653" s="236"/>
      <c r="W1653" s="236"/>
      <c r="Y1653" s="237"/>
      <c r="AN1653" s="236"/>
      <c r="AO1653" s="237"/>
      <c r="AQ1653" s="236"/>
    </row>
    <row r="1654" spans="1:43" ht="12.75">
      <c r="A1654" s="236"/>
      <c r="C1654" s="236"/>
      <c r="V1654" s="236"/>
      <c r="W1654" s="236"/>
      <c r="Y1654" s="237"/>
      <c r="AN1654" s="236"/>
      <c r="AO1654" s="237"/>
      <c r="AQ1654" s="236"/>
    </row>
    <row r="1655" spans="1:43" ht="12.75">
      <c r="A1655" s="236"/>
      <c r="C1655" s="236"/>
      <c r="V1655" s="236"/>
      <c r="W1655" s="236"/>
      <c r="Y1655" s="237"/>
      <c r="AN1655" s="236"/>
      <c r="AO1655" s="237"/>
      <c r="AQ1655" s="236"/>
    </row>
    <row r="1656" spans="1:43" ht="12.75">
      <c r="A1656" s="236"/>
      <c r="C1656" s="236"/>
      <c r="V1656" s="236"/>
      <c r="W1656" s="236"/>
      <c r="Y1656" s="237"/>
      <c r="AN1656" s="236"/>
      <c r="AO1656" s="237"/>
      <c r="AQ1656" s="236"/>
    </row>
    <row r="1657" spans="1:43" ht="12.75">
      <c r="A1657" s="236"/>
      <c r="C1657" s="236"/>
      <c r="V1657" s="236"/>
      <c r="W1657" s="236"/>
      <c r="Y1657" s="237"/>
      <c r="AN1657" s="236"/>
      <c r="AO1657" s="237"/>
      <c r="AQ1657" s="236"/>
    </row>
    <row r="1658" spans="1:43" ht="12.75">
      <c r="A1658" s="236"/>
      <c r="C1658" s="236"/>
      <c r="V1658" s="236"/>
      <c r="W1658" s="236"/>
      <c r="Y1658" s="237"/>
      <c r="AN1658" s="236"/>
      <c r="AO1658" s="237"/>
      <c r="AQ1658" s="236"/>
    </row>
    <row r="1659" spans="1:43" ht="12.75">
      <c r="A1659" s="236"/>
      <c r="C1659" s="236"/>
      <c r="V1659" s="236"/>
      <c r="W1659" s="236"/>
      <c r="Y1659" s="237"/>
      <c r="AN1659" s="236"/>
      <c r="AO1659" s="237"/>
      <c r="AQ1659" s="236"/>
    </row>
    <row r="1660" spans="1:43" ht="12.75">
      <c r="A1660" s="236"/>
      <c r="C1660" s="236"/>
      <c r="V1660" s="236"/>
      <c r="W1660" s="236"/>
      <c r="Y1660" s="237"/>
      <c r="AN1660" s="236"/>
      <c r="AO1660" s="237"/>
      <c r="AQ1660" s="236"/>
    </row>
    <row r="1661" spans="1:43" ht="12.75">
      <c r="A1661" s="236"/>
      <c r="C1661" s="236"/>
      <c r="V1661" s="236"/>
      <c r="W1661" s="236"/>
      <c r="Y1661" s="237"/>
      <c r="AN1661" s="236"/>
      <c r="AO1661" s="237"/>
      <c r="AQ1661" s="236"/>
    </row>
    <row r="1662" spans="1:43" ht="12.75">
      <c r="A1662" s="236"/>
      <c r="C1662" s="236"/>
      <c r="V1662" s="236"/>
      <c r="W1662" s="236"/>
      <c r="Y1662" s="237"/>
      <c r="AN1662" s="236"/>
      <c r="AO1662" s="237"/>
      <c r="AQ1662" s="236"/>
    </row>
    <row r="1663" spans="1:43" ht="12.75">
      <c r="A1663" s="236"/>
      <c r="C1663" s="236"/>
      <c r="V1663" s="236"/>
      <c r="W1663" s="236"/>
      <c r="Y1663" s="237"/>
      <c r="AN1663" s="236"/>
      <c r="AO1663" s="237"/>
      <c r="AQ1663" s="236"/>
    </row>
    <row r="1664" spans="1:43" ht="12.75">
      <c r="A1664" s="236"/>
      <c r="C1664" s="236"/>
      <c r="V1664" s="236"/>
      <c r="W1664" s="236"/>
      <c r="Y1664" s="237"/>
      <c r="AN1664" s="236"/>
      <c r="AO1664" s="237"/>
      <c r="AQ1664" s="236"/>
    </row>
    <row r="1665" spans="1:43" ht="12.75">
      <c r="A1665" s="236"/>
      <c r="C1665" s="236"/>
      <c r="V1665" s="236"/>
      <c r="W1665" s="236"/>
      <c r="Y1665" s="237"/>
      <c r="AN1665" s="236"/>
      <c r="AO1665" s="237"/>
      <c r="AQ1665" s="236"/>
    </row>
    <row r="1666" spans="1:43" ht="12.75">
      <c r="A1666" s="236"/>
      <c r="C1666" s="236"/>
      <c r="V1666" s="236"/>
      <c r="W1666" s="236"/>
      <c r="Y1666" s="237"/>
      <c r="AN1666" s="236"/>
      <c r="AO1666" s="237"/>
      <c r="AQ1666" s="236"/>
    </row>
    <row r="1667" spans="1:43" ht="12.75">
      <c r="A1667" s="236"/>
      <c r="C1667" s="236"/>
      <c r="V1667" s="236"/>
      <c r="W1667" s="236"/>
      <c r="Y1667" s="237"/>
      <c r="AN1667" s="236"/>
      <c r="AO1667" s="237"/>
      <c r="AQ1667" s="236"/>
    </row>
    <row r="1668" spans="1:43" ht="12.75">
      <c r="A1668" s="236"/>
      <c r="C1668" s="236"/>
      <c r="V1668" s="236"/>
      <c r="W1668" s="236"/>
      <c r="Y1668" s="237"/>
      <c r="AN1668" s="236"/>
      <c r="AO1668" s="237"/>
      <c r="AQ1668" s="236"/>
    </row>
    <row r="1669" spans="1:43" ht="12.75">
      <c r="A1669" s="236"/>
      <c r="C1669" s="236"/>
      <c r="V1669" s="236"/>
      <c r="W1669" s="236"/>
      <c r="Y1669" s="237"/>
      <c r="AN1669" s="236"/>
      <c r="AO1669" s="237"/>
      <c r="AQ1669" s="236"/>
    </row>
    <row r="1670" spans="1:43" ht="12.75">
      <c r="A1670" s="236"/>
      <c r="C1670" s="236"/>
      <c r="V1670" s="236"/>
      <c r="W1670" s="236"/>
      <c r="Y1670" s="237"/>
      <c r="AN1670" s="236"/>
      <c r="AO1670" s="237"/>
      <c r="AQ1670" s="236"/>
    </row>
    <row r="1671" spans="1:43" ht="12.75">
      <c r="A1671" s="236"/>
      <c r="C1671" s="236"/>
      <c r="V1671" s="236"/>
      <c r="W1671" s="236"/>
      <c r="Y1671" s="237"/>
      <c r="AN1671" s="236"/>
      <c r="AO1671" s="237"/>
      <c r="AQ1671" s="236"/>
    </row>
    <row r="1672" spans="1:43" ht="12.75">
      <c r="A1672" s="236"/>
      <c r="C1672" s="236"/>
      <c r="V1672" s="236"/>
      <c r="W1672" s="236"/>
      <c r="Y1672" s="237"/>
      <c r="AN1672" s="236"/>
      <c r="AO1672" s="237"/>
      <c r="AQ1672" s="236"/>
    </row>
    <row r="1673" spans="1:43" ht="12.75">
      <c r="A1673" s="236"/>
      <c r="C1673" s="236"/>
      <c r="V1673" s="236"/>
      <c r="W1673" s="236"/>
      <c r="Y1673" s="237"/>
      <c r="AN1673" s="236"/>
      <c r="AO1673" s="237"/>
      <c r="AQ1673" s="236"/>
    </row>
    <row r="1674" spans="1:43" ht="12.75">
      <c r="A1674" s="236"/>
      <c r="C1674" s="236"/>
      <c r="V1674" s="236"/>
      <c r="W1674" s="236"/>
      <c r="Y1674" s="237"/>
      <c r="AN1674" s="236"/>
      <c r="AO1674" s="237"/>
      <c r="AQ1674" s="236"/>
    </row>
    <row r="1675" spans="1:43" ht="12.75">
      <c r="A1675" s="236"/>
      <c r="C1675" s="236"/>
      <c r="V1675" s="236"/>
      <c r="W1675" s="236"/>
      <c r="Y1675" s="237"/>
      <c r="AN1675" s="236"/>
      <c r="AO1675" s="237"/>
      <c r="AQ1675" s="236"/>
    </row>
    <row r="1676" spans="1:43" ht="12.75">
      <c r="A1676" s="236"/>
      <c r="C1676" s="236"/>
      <c r="V1676" s="236"/>
      <c r="W1676" s="236"/>
      <c r="Y1676" s="237"/>
      <c r="AN1676" s="236"/>
      <c r="AO1676" s="237"/>
      <c r="AQ1676" s="236"/>
    </row>
    <row r="1677" spans="1:43" ht="12.75">
      <c r="A1677" s="236"/>
      <c r="C1677" s="236"/>
      <c r="V1677" s="236"/>
      <c r="W1677" s="236"/>
      <c r="Y1677" s="237"/>
      <c r="AN1677" s="236"/>
      <c r="AO1677" s="237"/>
      <c r="AQ1677" s="236"/>
    </row>
    <row r="1678" spans="1:43" ht="12.75">
      <c r="A1678" s="236"/>
      <c r="C1678" s="236"/>
      <c r="V1678" s="236"/>
      <c r="W1678" s="236"/>
      <c r="Y1678" s="237"/>
      <c r="AN1678" s="236"/>
      <c r="AO1678" s="237"/>
      <c r="AQ1678" s="236"/>
    </row>
    <row r="1679" spans="1:43" ht="12.75">
      <c r="A1679" s="236"/>
      <c r="C1679" s="236"/>
      <c r="V1679" s="236"/>
      <c r="W1679" s="236"/>
      <c r="Y1679" s="237"/>
      <c r="AN1679" s="236"/>
      <c r="AO1679" s="237"/>
      <c r="AQ1679" s="236"/>
    </row>
    <row r="1680" spans="1:43" ht="12.75">
      <c r="A1680" s="236"/>
      <c r="C1680" s="236"/>
      <c r="V1680" s="236"/>
      <c r="W1680" s="236"/>
      <c r="Y1680" s="237"/>
      <c r="AN1680" s="236"/>
      <c r="AO1680" s="237"/>
      <c r="AQ1680" s="236"/>
    </row>
    <row r="1681" spans="1:43" ht="12.75">
      <c r="A1681" s="236"/>
      <c r="C1681" s="236"/>
      <c r="V1681" s="236"/>
      <c r="W1681" s="236"/>
      <c r="Y1681" s="237"/>
      <c r="AN1681" s="236"/>
      <c r="AO1681" s="237"/>
      <c r="AQ1681" s="236"/>
    </row>
    <row r="1682" spans="1:43" ht="12.75">
      <c r="A1682" s="236"/>
      <c r="C1682" s="236"/>
      <c r="V1682" s="236"/>
      <c r="W1682" s="236"/>
      <c r="Y1682" s="237"/>
      <c r="AN1682" s="236"/>
      <c r="AO1682" s="237"/>
      <c r="AQ1682" s="236"/>
    </row>
    <row r="1683" spans="1:43" ht="12.75">
      <c r="A1683" s="236"/>
      <c r="C1683" s="236"/>
      <c r="V1683" s="236"/>
      <c r="W1683" s="236"/>
      <c r="Y1683" s="237"/>
      <c r="AN1683" s="236"/>
      <c r="AO1683" s="237"/>
      <c r="AQ1683" s="236"/>
    </row>
    <row r="1684" spans="1:43" ht="12.75">
      <c r="A1684" s="236"/>
      <c r="C1684" s="236"/>
      <c r="V1684" s="236"/>
      <c r="W1684" s="236"/>
      <c r="Y1684" s="237"/>
      <c r="AN1684" s="236"/>
      <c r="AO1684" s="237"/>
      <c r="AQ1684" s="236"/>
    </row>
    <row r="1685" spans="1:43" ht="12.75">
      <c r="A1685" s="236"/>
      <c r="C1685" s="236"/>
      <c r="V1685" s="236"/>
      <c r="W1685" s="236"/>
      <c r="Y1685" s="237"/>
      <c r="AN1685" s="236"/>
      <c r="AO1685" s="237"/>
      <c r="AQ1685" s="236"/>
    </row>
    <row r="1686" spans="1:43" ht="12.75">
      <c r="A1686" s="236"/>
      <c r="C1686" s="236"/>
      <c r="V1686" s="236"/>
      <c r="W1686" s="236"/>
      <c r="Y1686" s="237"/>
      <c r="AN1686" s="236"/>
      <c r="AO1686" s="237"/>
      <c r="AQ1686" s="236"/>
    </row>
    <row r="1687" spans="1:43" ht="12.75">
      <c r="A1687" s="236"/>
      <c r="C1687" s="236"/>
      <c r="V1687" s="236"/>
      <c r="W1687" s="236"/>
      <c r="Y1687" s="237"/>
      <c r="AN1687" s="236"/>
      <c r="AO1687" s="237"/>
      <c r="AQ1687" s="236"/>
    </row>
    <row r="1688" spans="1:43" ht="12.75">
      <c r="A1688" s="236"/>
      <c r="C1688" s="236"/>
      <c r="V1688" s="236"/>
      <c r="W1688" s="236"/>
      <c r="Y1688" s="237"/>
      <c r="AN1688" s="236"/>
      <c r="AO1688" s="237"/>
      <c r="AQ1688" s="236"/>
    </row>
    <row r="1689" spans="1:43" ht="12.75">
      <c r="A1689" s="236"/>
      <c r="C1689" s="236"/>
      <c r="V1689" s="236"/>
      <c r="W1689" s="236"/>
      <c r="Y1689" s="237"/>
      <c r="AN1689" s="236"/>
      <c r="AO1689" s="237"/>
      <c r="AQ1689" s="236"/>
    </row>
    <row r="1690" spans="1:43" ht="12.75">
      <c r="A1690" s="236"/>
      <c r="C1690" s="236"/>
      <c r="V1690" s="236"/>
      <c r="W1690" s="236"/>
      <c r="Y1690" s="237"/>
      <c r="AN1690" s="236"/>
      <c r="AO1690" s="237"/>
      <c r="AQ1690" s="236"/>
    </row>
    <row r="1691" spans="1:43" ht="12.75">
      <c r="A1691" s="236"/>
      <c r="C1691" s="236"/>
      <c r="V1691" s="236"/>
      <c r="W1691" s="236"/>
      <c r="Y1691" s="237"/>
      <c r="AN1691" s="236"/>
      <c r="AO1691" s="237"/>
      <c r="AQ1691" s="236"/>
    </row>
    <row r="1692" spans="1:43" ht="12.75">
      <c r="A1692" s="236"/>
      <c r="C1692" s="236"/>
      <c r="V1692" s="236"/>
      <c r="W1692" s="236"/>
      <c r="Y1692" s="237"/>
      <c r="AN1692" s="236"/>
      <c r="AO1692" s="237"/>
      <c r="AQ1692" s="236"/>
    </row>
    <row r="1693" spans="1:43" ht="12.75">
      <c r="A1693" s="236"/>
      <c r="C1693" s="236"/>
      <c r="V1693" s="236"/>
      <c r="W1693" s="236"/>
      <c r="Y1693" s="237"/>
      <c r="AN1693" s="236"/>
      <c r="AO1693" s="237"/>
      <c r="AQ1693" s="236"/>
    </row>
    <row r="1694" spans="1:43" ht="12.75">
      <c r="A1694" s="236"/>
      <c r="C1694" s="236"/>
      <c r="V1694" s="236"/>
      <c r="W1694" s="236"/>
      <c r="Y1694" s="237"/>
      <c r="AN1694" s="236"/>
      <c r="AO1694" s="237"/>
      <c r="AQ1694" s="236"/>
    </row>
    <row r="1695" spans="1:43" ht="12.75">
      <c r="A1695" s="236"/>
      <c r="C1695" s="236"/>
      <c r="V1695" s="236"/>
      <c r="W1695" s="236"/>
      <c r="Y1695" s="237"/>
      <c r="AN1695" s="236"/>
      <c r="AO1695" s="237"/>
      <c r="AQ1695" s="236"/>
    </row>
    <row r="1696" spans="1:43" ht="12.75">
      <c r="A1696" s="236"/>
      <c r="C1696" s="236"/>
      <c r="V1696" s="236"/>
      <c r="W1696" s="236"/>
      <c r="Y1696" s="237"/>
      <c r="AN1696" s="236"/>
      <c r="AO1696" s="237"/>
      <c r="AQ1696" s="236"/>
    </row>
    <row r="1697" spans="1:43" ht="12.75">
      <c r="A1697" s="236"/>
      <c r="C1697" s="236"/>
      <c r="V1697" s="236"/>
      <c r="W1697" s="236"/>
      <c r="Y1697" s="237"/>
      <c r="AN1697" s="236"/>
      <c r="AO1697" s="237"/>
      <c r="AQ1697" s="236"/>
    </row>
    <row r="1698" spans="1:43" ht="12.75">
      <c r="A1698" s="236"/>
      <c r="C1698" s="236"/>
      <c r="V1698" s="236"/>
      <c r="W1698" s="236"/>
      <c r="Y1698" s="237"/>
      <c r="AN1698" s="236"/>
      <c r="AO1698" s="237"/>
      <c r="AQ1698" s="236"/>
    </row>
    <row r="1699" spans="1:43" ht="12.75">
      <c r="A1699" s="236"/>
      <c r="C1699" s="236"/>
      <c r="V1699" s="236"/>
      <c r="W1699" s="236"/>
      <c r="Y1699" s="237"/>
      <c r="AN1699" s="236"/>
      <c r="AO1699" s="237"/>
      <c r="AQ1699" s="236"/>
    </row>
    <row r="1700" spans="1:43" ht="12.75">
      <c r="A1700" s="236"/>
      <c r="C1700" s="236"/>
      <c r="V1700" s="236"/>
      <c r="W1700" s="236"/>
      <c r="Y1700" s="237"/>
      <c r="AN1700" s="236"/>
      <c r="AO1700" s="237"/>
      <c r="AQ1700" s="236"/>
    </row>
    <row r="1701" spans="1:43" ht="12.75">
      <c r="A1701" s="236"/>
      <c r="C1701" s="236"/>
      <c r="V1701" s="236"/>
      <c r="W1701" s="236"/>
      <c r="Y1701" s="237"/>
      <c r="AN1701" s="236"/>
      <c r="AO1701" s="237"/>
      <c r="AQ1701" s="236"/>
    </row>
    <row r="1702" spans="1:43" ht="12.75">
      <c r="A1702" s="236"/>
      <c r="C1702" s="236"/>
      <c r="V1702" s="236"/>
      <c r="W1702" s="236"/>
      <c r="Y1702" s="237"/>
      <c r="AN1702" s="236"/>
      <c r="AO1702" s="237"/>
      <c r="AQ1702" s="236"/>
    </row>
    <row r="1703" spans="1:43" ht="12.75">
      <c r="A1703" s="236"/>
      <c r="C1703" s="236"/>
      <c r="V1703" s="236"/>
      <c r="W1703" s="236"/>
      <c r="Y1703" s="237"/>
      <c r="AN1703" s="236"/>
      <c r="AO1703" s="237"/>
      <c r="AQ1703" s="236"/>
    </row>
    <row r="1704" spans="1:43" ht="12.75">
      <c r="A1704" s="236"/>
      <c r="C1704" s="236"/>
      <c r="V1704" s="236"/>
      <c r="W1704" s="236"/>
      <c r="Y1704" s="237"/>
      <c r="AN1704" s="236"/>
      <c r="AO1704" s="237"/>
      <c r="AQ1704" s="236"/>
    </row>
    <row r="1705" spans="1:43" ht="12.75">
      <c r="A1705" s="236"/>
      <c r="C1705" s="236"/>
      <c r="V1705" s="236"/>
      <c r="W1705" s="236"/>
      <c r="Y1705" s="237"/>
      <c r="AN1705" s="236"/>
      <c r="AO1705" s="237"/>
      <c r="AQ1705" s="236"/>
    </row>
    <row r="1706" spans="1:43" ht="12.75">
      <c r="A1706" s="236"/>
      <c r="C1706" s="236"/>
      <c r="V1706" s="236"/>
      <c r="W1706" s="236"/>
      <c r="Y1706" s="237"/>
      <c r="AN1706" s="236"/>
      <c r="AO1706" s="237"/>
      <c r="AQ1706" s="236"/>
    </row>
    <row r="1707" spans="1:43" ht="12.75">
      <c r="A1707" s="236"/>
      <c r="C1707" s="236"/>
      <c r="V1707" s="236"/>
      <c r="W1707" s="236"/>
      <c r="Y1707" s="237"/>
      <c r="AN1707" s="236"/>
      <c r="AO1707" s="237"/>
      <c r="AQ1707" s="236"/>
    </row>
    <row r="1708" spans="1:43" ht="12.75">
      <c r="A1708" s="236"/>
      <c r="C1708" s="236"/>
      <c r="V1708" s="236"/>
      <c r="W1708" s="236"/>
      <c r="Y1708" s="237"/>
      <c r="AN1708" s="236"/>
      <c r="AO1708" s="237"/>
      <c r="AQ1708" s="236"/>
    </row>
    <row r="1709" spans="1:43" ht="12.75">
      <c r="A1709" s="236"/>
      <c r="C1709" s="236"/>
      <c r="V1709" s="236"/>
      <c r="W1709" s="236"/>
      <c r="Y1709" s="237"/>
      <c r="AN1709" s="236"/>
      <c r="AO1709" s="237"/>
      <c r="AQ1709" s="236"/>
    </row>
    <row r="1710" spans="1:43" ht="12.75">
      <c r="A1710" s="236"/>
      <c r="C1710" s="236"/>
      <c r="V1710" s="236"/>
      <c r="W1710" s="236"/>
      <c r="Y1710" s="237"/>
      <c r="AN1710" s="236"/>
      <c r="AO1710" s="237"/>
      <c r="AQ1710" s="236"/>
    </row>
    <row r="1711" spans="1:43" ht="12.75">
      <c r="A1711" s="236"/>
      <c r="C1711" s="236"/>
      <c r="V1711" s="236"/>
      <c r="W1711" s="236"/>
      <c r="Y1711" s="237"/>
      <c r="AN1711" s="236"/>
      <c r="AO1711" s="237"/>
      <c r="AQ1711" s="236"/>
    </row>
    <row r="1712" spans="1:43" ht="12.75">
      <c r="A1712" s="236"/>
      <c r="C1712" s="236"/>
      <c r="V1712" s="236"/>
      <c r="W1712" s="236"/>
      <c r="Y1712" s="237"/>
      <c r="AN1712" s="236"/>
      <c r="AO1712" s="237"/>
      <c r="AQ1712" s="236"/>
    </row>
    <row r="1713" spans="1:43" ht="12.75">
      <c r="A1713" s="236"/>
      <c r="C1713" s="236"/>
      <c r="V1713" s="236"/>
      <c r="W1713" s="236"/>
      <c r="Y1713" s="237"/>
      <c r="AN1713" s="236"/>
      <c r="AO1713" s="237"/>
      <c r="AQ1713" s="236"/>
    </row>
    <row r="1714" spans="1:43" ht="12.75">
      <c r="A1714" s="236"/>
      <c r="C1714" s="236"/>
      <c r="V1714" s="236"/>
      <c r="W1714" s="236"/>
      <c r="Y1714" s="237"/>
      <c r="AN1714" s="236"/>
      <c r="AO1714" s="237"/>
      <c r="AQ1714" s="236"/>
    </row>
    <row r="1715" spans="1:43" ht="12.75">
      <c r="A1715" s="236"/>
      <c r="C1715" s="236"/>
      <c r="V1715" s="236"/>
      <c r="W1715" s="236"/>
      <c r="Y1715" s="237"/>
      <c r="AN1715" s="236"/>
      <c r="AO1715" s="237"/>
      <c r="AQ1715" s="236"/>
    </row>
    <row r="1716" spans="1:43" ht="12.75">
      <c r="A1716" s="236"/>
      <c r="C1716" s="236"/>
      <c r="V1716" s="236"/>
      <c r="W1716" s="236"/>
      <c r="Y1716" s="237"/>
      <c r="AN1716" s="236"/>
      <c r="AO1716" s="237"/>
      <c r="AQ1716" s="236"/>
    </row>
    <row r="1717" spans="1:43" ht="12.75">
      <c r="A1717" s="236"/>
      <c r="C1717" s="236"/>
      <c r="V1717" s="236"/>
      <c r="W1717" s="236"/>
      <c r="Y1717" s="237"/>
      <c r="AN1717" s="236"/>
      <c r="AO1717" s="237"/>
      <c r="AQ1717" s="236"/>
    </row>
    <row r="1718" spans="1:43" ht="12.75">
      <c r="A1718" s="236"/>
      <c r="C1718" s="236"/>
      <c r="V1718" s="236"/>
      <c r="W1718" s="236"/>
      <c r="Y1718" s="237"/>
      <c r="AN1718" s="236"/>
      <c r="AO1718" s="237"/>
      <c r="AQ1718" s="236"/>
    </row>
    <row r="1719" spans="1:43" ht="12.75">
      <c r="A1719" s="236"/>
      <c r="C1719" s="236"/>
      <c r="V1719" s="236"/>
      <c r="W1719" s="236"/>
      <c r="Y1719" s="237"/>
      <c r="AN1719" s="236"/>
      <c r="AO1719" s="237"/>
      <c r="AQ1719" s="236"/>
    </row>
    <row r="1720" spans="1:43" ht="12.75">
      <c r="A1720" s="236"/>
      <c r="C1720" s="236"/>
      <c r="V1720" s="236"/>
      <c r="W1720" s="236"/>
      <c r="Y1720" s="237"/>
      <c r="AN1720" s="236"/>
      <c r="AO1720" s="237"/>
      <c r="AQ1720" s="236"/>
    </row>
    <row r="1721" spans="1:43" ht="12.75">
      <c r="A1721" s="236"/>
      <c r="C1721" s="236"/>
      <c r="V1721" s="236"/>
      <c r="W1721" s="236"/>
      <c r="Y1721" s="237"/>
      <c r="AN1721" s="236"/>
      <c r="AO1721" s="237"/>
      <c r="AQ1721" s="236"/>
    </row>
    <row r="1722" spans="1:43" ht="12.75">
      <c r="A1722" s="236"/>
      <c r="C1722" s="236"/>
      <c r="V1722" s="236"/>
      <c r="W1722" s="236"/>
      <c r="Y1722" s="237"/>
      <c r="AN1722" s="236"/>
      <c r="AO1722" s="237"/>
      <c r="AQ1722" s="236"/>
    </row>
    <row r="1723" spans="1:43" ht="12.75">
      <c r="A1723" s="236"/>
      <c r="C1723" s="236"/>
      <c r="V1723" s="236"/>
      <c r="W1723" s="236"/>
      <c r="Y1723" s="237"/>
      <c r="AN1723" s="236"/>
      <c r="AO1723" s="237"/>
      <c r="AQ1723" s="236"/>
    </row>
    <row r="1724" spans="1:43" ht="12.75">
      <c r="A1724" s="236"/>
      <c r="C1724" s="236"/>
      <c r="V1724" s="236"/>
      <c r="W1724" s="236"/>
      <c r="Y1724" s="237"/>
      <c r="AN1724" s="236"/>
      <c r="AO1724" s="237"/>
      <c r="AQ1724" s="236"/>
    </row>
    <row r="1725" spans="1:43" ht="12.75">
      <c r="A1725" s="236"/>
      <c r="C1725" s="236"/>
      <c r="V1725" s="236"/>
      <c r="W1725" s="236"/>
      <c r="Y1725" s="237"/>
      <c r="AN1725" s="236"/>
      <c r="AO1725" s="237"/>
      <c r="AQ1725" s="236"/>
    </row>
    <row r="1726" spans="1:43" ht="12.75">
      <c r="A1726" s="236"/>
      <c r="C1726" s="236"/>
      <c r="V1726" s="236"/>
      <c r="W1726" s="236"/>
      <c r="Y1726" s="237"/>
      <c r="AN1726" s="236"/>
      <c r="AO1726" s="237"/>
      <c r="AQ1726" s="236"/>
    </row>
    <row r="1727" spans="1:43" ht="12.75">
      <c r="A1727" s="236"/>
      <c r="C1727" s="236"/>
      <c r="V1727" s="236"/>
      <c r="W1727" s="236"/>
      <c r="Y1727" s="237"/>
      <c r="AN1727" s="236"/>
      <c r="AO1727" s="237"/>
      <c r="AQ1727" s="236"/>
    </row>
    <row r="1728" spans="1:43" ht="12.75">
      <c r="A1728" s="236"/>
      <c r="C1728" s="236"/>
      <c r="V1728" s="236"/>
      <c r="W1728" s="236"/>
      <c r="Y1728" s="237"/>
      <c r="AN1728" s="236"/>
      <c r="AO1728" s="237"/>
      <c r="AQ1728" s="236"/>
    </row>
    <row r="1729" spans="1:43" ht="12.75">
      <c r="A1729" s="236"/>
      <c r="C1729" s="236"/>
      <c r="V1729" s="236"/>
      <c r="W1729" s="236"/>
      <c r="Y1729" s="237"/>
      <c r="AN1729" s="236"/>
      <c r="AO1729" s="237"/>
      <c r="AQ1729" s="236"/>
    </row>
    <row r="1730" spans="1:43" ht="12.75">
      <c r="A1730" s="236"/>
      <c r="C1730" s="236"/>
      <c r="V1730" s="236"/>
      <c r="W1730" s="236"/>
      <c r="Y1730" s="237"/>
      <c r="AN1730" s="236"/>
      <c r="AO1730" s="237"/>
      <c r="AQ1730" s="236"/>
    </row>
    <row r="1731" spans="1:43" ht="12.75">
      <c r="A1731" s="236"/>
      <c r="C1731" s="236"/>
      <c r="V1731" s="236"/>
      <c r="W1731" s="236"/>
      <c r="Y1731" s="237"/>
      <c r="AN1731" s="236"/>
      <c r="AO1731" s="237"/>
      <c r="AQ1731" s="236"/>
    </row>
    <row r="1732" spans="1:43" ht="12.75">
      <c r="A1732" s="236"/>
      <c r="C1732" s="236"/>
      <c r="V1732" s="236"/>
      <c r="W1732" s="236"/>
      <c r="Y1732" s="237"/>
      <c r="AN1732" s="236"/>
      <c r="AO1732" s="237"/>
      <c r="AQ1732" s="236"/>
    </row>
    <row r="1733" spans="1:43" ht="12.75">
      <c r="A1733" s="236"/>
      <c r="C1733" s="236"/>
      <c r="V1733" s="236"/>
      <c r="W1733" s="236"/>
      <c r="Y1733" s="237"/>
      <c r="AN1733" s="236"/>
      <c r="AO1733" s="237"/>
      <c r="AQ1733" s="236"/>
    </row>
    <row r="1734" spans="1:43" ht="12.75">
      <c r="A1734" s="236"/>
      <c r="C1734" s="236"/>
      <c r="V1734" s="236"/>
      <c r="W1734" s="236"/>
      <c r="Y1734" s="237"/>
      <c r="AN1734" s="236"/>
      <c r="AO1734" s="237"/>
      <c r="AQ1734" s="236"/>
    </row>
    <row r="1735" spans="1:43" ht="12.75">
      <c r="A1735" s="236"/>
      <c r="C1735" s="236"/>
      <c r="V1735" s="236"/>
      <c r="W1735" s="236"/>
      <c r="Y1735" s="237"/>
      <c r="AN1735" s="236"/>
      <c r="AO1735" s="237"/>
      <c r="AQ1735" s="236"/>
    </row>
    <row r="1736" spans="1:43" ht="12.75">
      <c r="A1736" s="236"/>
      <c r="C1736" s="236"/>
      <c r="V1736" s="236"/>
      <c r="W1736" s="236"/>
      <c r="Y1736" s="237"/>
      <c r="AN1736" s="236"/>
      <c r="AO1736" s="237"/>
      <c r="AQ1736" s="236"/>
    </row>
    <row r="1737" spans="1:43" ht="12.75">
      <c r="A1737" s="236"/>
      <c r="C1737" s="236"/>
      <c r="V1737" s="236"/>
      <c r="W1737" s="236"/>
      <c r="Y1737" s="237"/>
      <c r="AN1737" s="236"/>
      <c r="AO1737" s="237"/>
      <c r="AQ1737" s="236"/>
    </row>
    <row r="1738" spans="1:43" ht="12.75">
      <c r="A1738" s="236"/>
      <c r="C1738" s="236"/>
      <c r="V1738" s="236"/>
      <c r="W1738" s="236"/>
      <c r="Y1738" s="237"/>
      <c r="AN1738" s="236"/>
      <c r="AO1738" s="237"/>
      <c r="AQ1738" s="236"/>
    </row>
    <row r="1739" spans="1:43" ht="12.75">
      <c r="A1739" s="236"/>
      <c r="C1739" s="236"/>
      <c r="V1739" s="236"/>
      <c r="W1739" s="236"/>
      <c r="Y1739" s="237"/>
      <c r="AN1739" s="236"/>
      <c r="AO1739" s="237"/>
      <c r="AQ1739" s="236"/>
    </row>
    <row r="1740" spans="1:43" ht="12.75">
      <c r="A1740" s="236"/>
      <c r="C1740" s="236"/>
      <c r="V1740" s="236"/>
      <c r="W1740" s="236"/>
      <c r="Y1740" s="237"/>
      <c r="AN1740" s="236"/>
      <c r="AO1740" s="237"/>
      <c r="AQ1740" s="236"/>
    </row>
    <row r="1741" spans="1:43" ht="12.75">
      <c r="A1741" s="236"/>
      <c r="C1741" s="236"/>
      <c r="V1741" s="236"/>
      <c r="W1741" s="236"/>
      <c r="Y1741" s="237"/>
      <c r="AN1741" s="236"/>
      <c r="AO1741" s="237"/>
      <c r="AQ1741" s="236"/>
    </row>
    <row r="1742" spans="1:43" ht="12.75">
      <c r="A1742" s="236"/>
      <c r="C1742" s="236"/>
      <c r="V1742" s="236"/>
      <c r="W1742" s="236"/>
      <c r="Y1742" s="237"/>
      <c r="AN1742" s="236"/>
      <c r="AO1742" s="237"/>
      <c r="AQ1742" s="236"/>
    </row>
    <row r="1743" spans="1:43" ht="12.75">
      <c r="A1743" s="236"/>
      <c r="C1743" s="236"/>
      <c r="V1743" s="236"/>
      <c r="W1743" s="236"/>
      <c r="Y1743" s="237"/>
      <c r="AN1743" s="236"/>
      <c r="AO1743" s="237"/>
      <c r="AQ1743" s="236"/>
    </row>
    <row r="1744" spans="1:43" ht="12.75">
      <c r="A1744" s="236"/>
      <c r="C1744" s="236"/>
      <c r="V1744" s="236"/>
      <c r="W1744" s="236"/>
      <c r="Y1744" s="237"/>
      <c r="AN1744" s="236"/>
      <c r="AO1744" s="237"/>
      <c r="AQ1744" s="236"/>
    </row>
    <row r="1745" spans="1:43" ht="12.75">
      <c r="A1745" s="236"/>
      <c r="C1745" s="236"/>
      <c r="V1745" s="236"/>
      <c r="W1745" s="236"/>
      <c r="Y1745" s="237"/>
      <c r="AN1745" s="236"/>
      <c r="AO1745" s="237"/>
      <c r="AQ1745" s="236"/>
    </row>
    <row r="1746" spans="1:43" ht="12.75">
      <c r="A1746" s="236"/>
      <c r="C1746" s="236"/>
      <c r="V1746" s="236"/>
      <c r="W1746" s="236"/>
      <c r="Y1746" s="237"/>
      <c r="AN1746" s="236"/>
      <c r="AO1746" s="237"/>
      <c r="AQ1746" s="236"/>
    </row>
    <row r="1747" spans="1:43" ht="12.75">
      <c r="A1747" s="236"/>
      <c r="C1747" s="236"/>
      <c r="V1747" s="236"/>
      <c r="W1747" s="236"/>
      <c r="Y1747" s="237"/>
      <c r="AN1747" s="236"/>
      <c r="AO1747" s="237"/>
      <c r="AQ1747" s="236"/>
    </row>
    <row r="1748" spans="1:43" ht="12.75">
      <c r="A1748" s="236"/>
      <c r="C1748" s="236"/>
      <c r="V1748" s="236"/>
      <c r="W1748" s="236"/>
      <c r="Y1748" s="237"/>
      <c r="AN1748" s="236"/>
      <c r="AO1748" s="237"/>
      <c r="AQ1748" s="236"/>
    </row>
    <row r="1749" spans="1:43" ht="12.75">
      <c r="A1749" s="236"/>
      <c r="C1749" s="236"/>
      <c r="V1749" s="236"/>
      <c r="W1749" s="236"/>
      <c r="Y1749" s="237"/>
      <c r="AN1749" s="236"/>
      <c r="AO1749" s="237"/>
      <c r="AQ1749" s="236"/>
    </row>
    <row r="1750" spans="1:43" ht="12.75">
      <c r="A1750" s="236"/>
      <c r="C1750" s="236"/>
      <c r="V1750" s="236"/>
      <c r="W1750" s="236"/>
      <c r="Y1750" s="237"/>
      <c r="AN1750" s="236"/>
      <c r="AO1750" s="237"/>
      <c r="AQ1750" s="236"/>
    </row>
    <row r="1751" spans="1:43" ht="12.75">
      <c r="A1751" s="236"/>
      <c r="C1751" s="236"/>
      <c r="V1751" s="236"/>
      <c r="W1751" s="236"/>
      <c r="Y1751" s="237"/>
      <c r="AN1751" s="236"/>
      <c r="AO1751" s="237"/>
      <c r="AQ1751" s="236"/>
    </row>
    <row r="1752" spans="1:43" ht="12.75">
      <c r="A1752" s="236"/>
      <c r="C1752" s="236"/>
      <c r="V1752" s="236"/>
      <c r="W1752" s="236"/>
      <c r="Y1752" s="237"/>
      <c r="AN1752" s="236"/>
      <c r="AO1752" s="237"/>
      <c r="AQ1752" s="236"/>
    </row>
    <row r="1753" spans="1:43" ht="12.75">
      <c r="A1753" s="236"/>
      <c r="C1753" s="236"/>
      <c r="V1753" s="236"/>
      <c r="W1753" s="236"/>
      <c r="Y1753" s="237"/>
      <c r="AN1753" s="236"/>
      <c r="AO1753" s="237"/>
      <c r="AQ1753" s="236"/>
    </row>
    <row r="1754" spans="1:43" ht="12.75">
      <c r="A1754" s="236"/>
      <c r="C1754" s="236"/>
      <c r="V1754" s="236"/>
      <c r="W1754" s="236"/>
      <c r="Y1754" s="237"/>
      <c r="AN1754" s="236"/>
      <c r="AO1754" s="237"/>
      <c r="AQ1754" s="236"/>
    </row>
    <row r="1755" spans="1:43" ht="12.75">
      <c r="A1755" s="236"/>
      <c r="C1755" s="236"/>
      <c r="V1755" s="236"/>
      <c r="W1755" s="236"/>
      <c r="Y1755" s="237"/>
      <c r="AN1755" s="236"/>
      <c r="AO1755" s="237"/>
      <c r="AQ1755" s="236"/>
    </row>
    <row r="1756" spans="1:43" ht="12.75">
      <c r="A1756" s="236"/>
      <c r="C1756" s="236"/>
      <c r="V1756" s="236"/>
      <c r="W1756" s="236"/>
      <c r="Y1756" s="237"/>
      <c r="AN1756" s="236"/>
      <c r="AO1756" s="237"/>
      <c r="AQ1756" s="236"/>
    </row>
    <row r="1757" spans="1:43" ht="12.75">
      <c r="A1757" s="236"/>
      <c r="C1757" s="236"/>
      <c r="V1757" s="236"/>
      <c r="W1757" s="236"/>
      <c r="Y1757" s="237"/>
      <c r="AN1757" s="236"/>
      <c r="AO1757" s="237"/>
      <c r="AQ1757" s="236"/>
    </row>
    <row r="1758" spans="1:43" ht="12.75">
      <c r="A1758" s="236"/>
      <c r="C1758" s="236"/>
      <c r="V1758" s="236"/>
      <c r="W1758" s="236"/>
      <c r="Y1758" s="237"/>
      <c r="AN1758" s="236"/>
      <c r="AO1758" s="237"/>
      <c r="AQ1758" s="236"/>
    </row>
    <row r="1759" spans="1:43" ht="12.75">
      <c r="A1759" s="236"/>
      <c r="C1759" s="236"/>
      <c r="V1759" s="236"/>
      <c r="W1759" s="236"/>
      <c r="Y1759" s="237"/>
      <c r="AN1759" s="236"/>
      <c r="AO1759" s="237"/>
      <c r="AQ1759" s="236"/>
    </row>
    <row r="1760" spans="1:43" ht="12.75">
      <c r="A1760" s="236"/>
      <c r="C1760" s="236"/>
      <c r="V1760" s="236"/>
      <c r="W1760" s="236"/>
      <c r="Y1760" s="237"/>
      <c r="AN1760" s="236"/>
      <c r="AO1760" s="237"/>
      <c r="AQ1760" s="236"/>
    </row>
    <row r="1761" spans="1:43" ht="12.75">
      <c r="A1761" s="236"/>
      <c r="C1761" s="236"/>
      <c r="V1761" s="236"/>
      <c r="W1761" s="236"/>
      <c r="Y1761" s="237"/>
      <c r="AN1761" s="236"/>
      <c r="AO1761" s="237"/>
      <c r="AQ1761" s="236"/>
    </row>
    <row r="1762" spans="1:43" ht="12.75">
      <c r="A1762" s="236"/>
      <c r="C1762" s="236"/>
      <c r="V1762" s="236"/>
      <c r="W1762" s="236"/>
      <c r="Y1762" s="237"/>
      <c r="AN1762" s="236"/>
      <c r="AO1762" s="237"/>
      <c r="AQ1762" s="236"/>
    </row>
    <row r="1763" spans="1:43" ht="12.75">
      <c r="A1763" s="236"/>
      <c r="C1763" s="236"/>
      <c r="V1763" s="236"/>
      <c r="W1763" s="236"/>
      <c r="Y1763" s="237"/>
      <c r="AN1763" s="236"/>
      <c r="AO1763" s="237"/>
      <c r="AQ1763" s="236"/>
    </row>
    <row r="1764" spans="1:43" ht="12.75">
      <c r="A1764" s="236"/>
      <c r="C1764" s="236"/>
      <c r="V1764" s="236"/>
      <c r="W1764" s="236"/>
      <c r="Y1764" s="237"/>
      <c r="AN1764" s="236"/>
      <c r="AO1764" s="237"/>
      <c r="AQ1764" s="236"/>
    </row>
    <row r="1765" spans="1:43" ht="12.75">
      <c r="A1765" s="236"/>
      <c r="C1765" s="236"/>
      <c r="V1765" s="236"/>
      <c r="W1765" s="236"/>
      <c r="Y1765" s="237"/>
      <c r="AN1765" s="236"/>
      <c r="AO1765" s="237"/>
      <c r="AQ1765" s="236"/>
    </row>
    <row r="1766" spans="1:43" ht="12.75">
      <c r="A1766" s="236"/>
      <c r="C1766" s="236"/>
      <c r="V1766" s="236"/>
      <c r="W1766" s="236"/>
      <c r="Y1766" s="237"/>
      <c r="AN1766" s="236"/>
      <c r="AO1766" s="237"/>
      <c r="AQ1766" s="236"/>
    </row>
    <row r="1767" spans="1:43" ht="12.75">
      <c r="A1767" s="236"/>
      <c r="C1767" s="236"/>
      <c r="V1767" s="236"/>
      <c r="W1767" s="236"/>
      <c r="Y1767" s="237"/>
      <c r="AN1767" s="236"/>
      <c r="AO1767" s="237"/>
      <c r="AQ1767" s="236"/>
    </row>
    <row r="1768" spans="1:43" ht="12.75">
      <c r="A1768" s="236"/>
      <c r="C1768" s="236"/>
      <c r="V1768" s="236"/>
      <c r="W1768" s="236"/>
      <c r="Y1768" s="237"/>
      <c r="AN1768" s="236"/>
      <c r="AO1768" s="237"/>
      <c r="AQ1768" s="236"/>
    </row>
    <row r="1769" spans="1:43" ht="12.75">
      <c r="A1769" s="236"/>
      <c r="C1769" s="236"/>
      <c r="V1769" s="236"/>
      <c r="W1769" s="236"/>
      <c r="Y1769" s="237"/>
      <c r="AN1769" s="236"/>
      <c r="AO1769" s="237"/>
      <c r="AQ1769" s="236"/>
    </row>
    <row r="1770" spans="1:43" ht="12.75">
      <c r="A1770" s="236"/>
      <c r="C1770" s="236"/>
      <c r="V1770" s="236"/>
      <c r="W1770" s="236"/>
      <c r="Y1770" s="237"/>
      <c r="AN1770" s="236"/>
      <c r="AO1770" s="237"/>
      <c r="AQ1770" s="236"/>
    </row>
    <row r="1771" spans="1:43" ht="12.75">
      <c r="A1771" s="236"/>
      <c r="C1771" s="236"/>
      <c r="V1771" s="236"/>
      <c r="W1771" s="236"/>
      <c r="Y1771" s="237"/>
      <c r="AN1771" s="236"/>
      <c r="AO1771" s="237"/>
      <c r="AQ1771" s="236"/>
    </row>
    <row r="1772" spans="1:43" ht="12.75">
      <c r="A1772" s="236"/>
      <c r="C1772" s="236"/>
      <c r="V1772" s="236"/>
      <c r="W1772" s="236"/>
      <c r="Y1772" s="237"/>
      <c r="AN1772" s="236"/>
      <c r="AO1772" s="237"/>
      <c r="AQ1772" s="236"/>
    </row>
    <row r="1773" spans="1:43" ht="12.75">
      <c r="A1773" s="236"/>
      <c r="C1773" s="236"/>
      <c r="V1773" s="236"/>
      <c r="W1773" s="236"/>
      <c r="Y1773" s="237"/>
      <c r="AN1773" s="236"/>
      <c r="AO1773" s="237"/>
      <c r="AQ1773" s="236"/>
    </row>
    <row r="1774" spans="1:43" ht="12.75">
      <c r="A1774" s="236"/>
      <c r="C1774" s="236"/>
      <c r="V1774" s="236"/>
      <c r="W1774" s="236"/>
      <c r="Y1774" s="237"/>
      <c r="AN1774" s="236"/>
      <c r="AO1774" s="237"/>
      <c r="AQ1774" s="236"/>
    </row>
    <row r="1775" spans="1:43" ht="12.75">
      <c r="A1775" s="236"/>
      <c r="C1775" s="236"/>
      <c r="V1775" s="236"/>
      <c r="W1775" s="236"/>
      <c r="Y1775" s="237"/>
      <c r="AN1775" s="236"/>
      <c r="AO1775" s="237"/>
      <c r="AQ1775" s="236"/>
    </row>
    <row r="1776" spans="1:43" ht="12.75">
      <c r="A1776" s="236"/>
      <c r="C1776" s="236"/>
      <c r="V1776" s="236"/>
      <c r="W1776" s="236"/>
      <c r="Y1776" s="237"/>
      <c r="AN1776" s="236"/>
      <c r="AO1776" s="237"/>
      <c r="AQ1776" s="236"/>
    </row>
    <row r="1777" spans="1:43" ht="12.75">
      <c r="A1777" s="236"/>
      <c r="C1777" s="236"/>
      <c r="V1777" s="236"/>
      <c r="W1777" s="236"/>
      <c r="Y1777" s="237"/>
      <c r="AN1777" s="236"/>
      <c r="AO1777" s="237"/>
      <c r="AQ1777" s="236"/>
    </row>
    <row r="1778" spans="1:43" ht="12.75">
      <c r="A1778" s="236"/>
      <c r="C1778" s="236"/>
      <c r="V1778" s="236"/>
      <c r="W1778" s="236"/>
      <c r="Y1778" s="237"/>
      <c r="AN1778" s="236"/>
      <c r="AO1778" s="237"/>
      <c r="AQ1778" s="236"/>
    </row>
    <row r="1779" spans="1:43" ht="12.75">
      <c r="A1779" s="236"/>
      <c r="C1779" s="236"/>
      <c r="V1779" s="236"/>
      <c r="W1779" s="236"/>
      <c r="Y1779" s="237"/>
      <c r="AN1779" s="236"/>
      <c r="AO1779" s="237"/>
      <c r="AQ1779" s="236"/>
    </row>
    <row r="1780" spans="1:43" ht="12.75">
      <c r="A1780" s="236"/>
      <c r="C1780" s="236"/>
      <c r="V1780" s="236"/>
      <c r="W1780" s="236"/>
      <c r="Y1780" s="237"/>
      <c r="AN1780" s="236"/>
      <c r="AO1780" s="237"/>
      <c r="AQ1780" s="236"/>
    </row>
    <row r="1781" spans="1:43" ht="12.75">
      <c r="A1781" s="236"/>
      <c r="C1781" s="236"/>
      <c r="V1781" s="236"/>
      <c r="W1781" s="236"/>
      <c r="Y1781" s="237"/>
      <c r="AN1781" s="236"/>
      <c r="AO1781" s="237"/>
      <c r="AQ1781" s="236"/>
    </row>
    <row r="1782" spans="1:43" ht="12.75">
      <c r="A1782" s="236"/>
      <c r="C1782" s="236"/>
      <c r="V1782" s="236"/>
      <c r="W1782" s="236"/>
      <c r="Y1782" s="237"/>
      <c r="AN1782" s="236"/>
      <c r="AO1782" s="237"/>
      <c r="AQ1782" s="236"/>
    </row>
    <row r="1783" spans="1:43" ht="12.75">
      <c r="A1783" s="236"/>
      <c r="C1783" s="236"/>
      <c r="V1783" s="236"/>
      <c r="W1783" s="236"/>
      <c r="Y1783" s="237"/>
      <c r="AN1783" s="236"/>
      <c r="AO1783" s="237"/>
      <c r="AQ1783" s="236"/>
    </row>
    <row r="1784" spans="1:43" ht="12.75">
      <c r="A1784" s="236"/>
      <c r="C1784" s="236"/>
      <c r="V1784" s="236"/>
      <c r="W1784" s="236"/>
      <c r="Y1784" s="237"/>
      <c r="AN1784" s="236"/>
      <c r="AO1784" s="237"/>
      <c r="AQ1784" s="236"/>
    </row>
    <row r="1785" spans="1:43" ht="12.75">
      <c r="A1785" s="236"/>
      <c r="C1785" s="236"/>
      <c r="V1785" s="236"/>
      <c r="W1785" s="236"/>
      <c r="Y1785" s="237"/>
      <c r="AN1785" s="236"/>
      <c r="AO1785" s="237"/>
      <c r="AQ1785" s="236"/>
    </row>
    <row r="1786" spans="1:43" ht="12.75">
      <c r="A1786" s="236"/>
      <c r="C1786" s="236"/>
      <c r="V1786" s="236"/>
      <c r="W1786" s="236"/>
      <c r="Y1786" s="237"/>
      <c r="AN1786" s="236"/>
      <c r="AO1786" s="237"/>
      <c r="AQ1786" s="236"/>
    </row>
    <row r="1787" spans="1:43" ht="12.75">
      <c r="A1787" s="236"/>
      <c r="C1787" s="236"/>
      <c r="V1787" s="236"/>
      <c r="W1787" s="236"/>
      <c r="Y1787" s="237"/>
      <c r="AN1787" s="236"/>
      <c r="AO1787" s="237"/>
      <c r="AQ1787" s="236"/>
    </row>
    <row r="1788" spans="1:43" ht="12.75">
      <c r="A1788" s="236"/>
      <c r="C1788" s="236"/>
      <c r="V1788" s="236"/>
      <c r="W1788" s="236"/>
      <c r="Y1788" s="237"/>
      <c r="AN1788" s="236"/>
      <c r="AO1788" s="237"/>
      <c r="AQ1788" s="236"/>
    </row>
    <row r="1789" spans="1:43" ht="12.75">
      <c r="A1789" s="236"/>
      <c r="C1789" s="236"/>
      <c r="V1789" s="236"/>
      <c r="W1789" s="236"/>
      <c r="Y1789" s="237"/>
      <c r="AN1789" s="236"/>
      <c r="AO1789" s="237"/>
      <c r="AQ1789" s="236"/>
    </row>
    <row r="1790" spans="1:43" ht="12.75">
      <c r="A1790" s="236"/>
      <c r="C1790" s="236"/>
      <c r="V1790" s="236"/>
      <c r="W1790" s="236"/>
      <c r="Y1790" s="237"/>
      <c r="AN1790" s="236"/>
      <c r="AO1790" s="237"/>
      <c r="AQ1790" s="236"/>
    </row>
    <row r="1791" spans="1:43" ht="12.75">
      <c r="A1791" s="236"/>
      <c r="C1791" s="236"/>
      <c r="V1791" s="236"/>
      <c r="W1791" s="236"/>
      <c r="Y1791" s="237"/>
      <c r="AN1791" s="236"/>
      <c r="AO1791" s="237"/>
      <c r="AQ1791" s="236"/>
    </row>
    <row r="1792" spans="1:43" ht="12.75">
      <c r="A1792" s="236"/>
      <c r="C1792" s="236"/>
      <c r="V1792" s="236"/>
      <c r="W1792" s="236"/>
      <c r="Y1792" s="237"/>
      <c r="AN1792" s="236"/>
      <c r="AO1792" s="237"/>
      <c r="AQ1792" s="236"/>
    </row>
    <row r="1793" spans="1:43" ht="12.75">
      <c r="A1793" s="236"/>
      <c r="C1793" s="236"/>
      <c r="V1793" s="236"/>
      <c r="W1793" s="236"/>
      <c r="Y1793" s="237"/>
      <c r="AN1793" s="236"/>
      <c r="AO1793" s="237"/>
      <c r="AQ1793" s="236"/>
    </row>
    <row r="1794" spans="1:43" ht="12.75">
      <c r="A1794" s="236"/>
      <c r="C1794" s="236"/>
      <c r="V1794" s="236"/>
      <c r="W1794" s="236"/>
      <c r="Y1794" s="237"/>
      <c r="AN1794" s="236"/>
      <c r="AO1794" s="237"/>
      <c r="AQ1794" s="236"/>
    </row>
    <row r="1795" spans="1:43" ht="12.75">
      <c r="A1795" s="236"/>
      <c r="C1795" s="236"/>
      <c r="V1795" s="236"/>
      <c r="W1795" s="236"/>
      <c r="Y1795" s="237"/>
      <c r="AN1795" s="236"/>
      <c r="AO1795" s="237"/>
      <c r="AQ1795" s="236"/>
    </row>
    <row r="1796" spans="1:43" ht="12.75">
      <c r="A1796" s="236"/>
      <c r="C1796" s="236"/>
      <c r="V1796" s="236"/>
      <c r="W1796" s="236"/>
      <c r="Y1796" s="237"/>
      <c r="AN1796" s="236"/>
      <c r="AO1796" s="237"/>
      <c r="AQ1796" s="236"/>
    </row>
    <row r="1797" spans="1:43" ht="12.75">
      <c r="A1797" s="236"/>
      <c r="C1797" s="236"/>
      <c r="V1797" s="236"/>
      <c r="W1797" s="236"/>
      <c r="Y1797" s="237"/>
      <c r="AN1797" s="236"/>
      <c r="AO1797" s="237"/>
      <c r="AQ1797" s="236"/>
    </row>
    <row r="1798" spans="1:43" ht="12.75">
      <c r="A1798" s="236"/>
      <c r="C1798" s="236"/>
      <c r="V1798" s="236"/>
      <c r="W1798" s="236"/>
      <c r="Y1798" s="237"/>
      <c r="AN1798" s="236"/>
      <c r="AO1798" s="237"/>
      <c r="AQ1798" s="236"/>
    </row>
    <row r="1799" spans="1:43" ht="12.75">
      <c r="A1799" s="236"/>
      <c r="C1799" s="236"/>
      <c r="V1799" s="236"/>
      <c r="W1799" s="236"/>
      <c r="Y1799" s="237"/>
      <c r="AN1799" s="236"/>
      <c r="AO1799" s="237"/>
      <c r="AQ1799" s="236"/>
    </row>
    <row r="1800" spans="1:43" ht="12.75">
      <c r="A1800" s="236"/>
      <c r="C1800" s="236"/>
      <c r="V1800" s="236"/>
      <c r="W1800" s="236"/>
      <c r="Y1800" s="237"/>
      <c r="AN1800" s="236"/>
      <c r="AO1800" s="237"/>
      <c r="AQ1800" s="236"/>
    </row>
    <row r="1801" spans="1:43" ht="12.75">
      <c r="A1801" s="236"/>
      <c r="C1801" s="236"/>
      <c r="V1801" s="236"/>
      <c r="W1801" s="236"/>
      <c r="Y1801" s="237"/>
      <c r="AN1801" s="236"/>
      <c r="AO1801" s="237"/>
      <c r="AQ1801" s="236"/>
    </row>
    <row r="1802" spans="1:43" ht="12.75">
      <c r="A1802" s="236"/>
      <c r="C1802" s="236"/>
      <c r="V1802" s="236"/>
      <c r="W1802" s="236"/>
      <c r="Y1802" s="237"/>
      <c r="AN1802" s="236"/>
      <c r="AO1802" s="237"/>
      <c r="AQ1802" s="236"/>
    </row>
    <row r="1803" spans="1:43" ht="12.75">
      <c r="A1803" s="236"/>
      <c r="C1803" s="236"/>
      <c r="V1803" s="236"/>
      <c r="W1803" s="236"/>
      <c r="Y1803" s="237"/>
      <c r="AN1803" s="236"/>
      <c r="AO1803" s="237"/>
      <c r="AQ1803" s="236"/>
    </row>
    <row r="1804" spans="1:43" ht="12.75">
      <c r="A1804" s="236"/>
      <c r="C1804" s="236"/>
      <c r="V1804" s="236"/>
      <c r="W1804" s="236"/>
      <c r="Y1804" s="237"/>
      <c r="AN1804" s="236"/>
      <c r="AO1804" s="237"/>
      <c r="AQ1804" s="236"/>
    </row>
    <row r="1805" spans="1:43" ht="12.75">
      <c r="A1805" s="236"/>
      <c r="C1805" s="236"/>
      <c r="V1805" s="236"/>
      <c r="W1805" s="236"/>
      <c r="Y1805" s="237"/>
      <c r="AN1805" s="236"/>
      <c r="AO1805" s="237"/>
      <c r="AQ1805" s="236"/>
    </row>
    <row r="1806" spans="1:43" ht="12.75">
      <c r="A1806" s="236"/>
      <c r="C1806" s="236"/>
      <c r="V1806" s="236"/>
      <c r="W1806" s="236"/>
      <c r="Y1806" s="237"/>
      <c r="AN1806" s="236"/>
      <c r="AO1806" s="237"/>
      <c r="AQ1806" s="236"/>
    </row>
    <row r="1807" spans="1:43" ht="12.75">
      <c r="A1807" s="236"/>
      <c r="C1807" s="236"/>
      <c r="V1807" s="236"/>
      <c r="W1807" s="236"/>
      <c r="Y1807" s="237"/>
      <c r="AN1807" s="236"/>
      <c r="AO1807" s="237"/>
      <c r="AQ1807" s="236"/>
    </row>
    <row r="1808" spans="1:43" ht="12.75">
      <c r="A1808" s="236"/>
      <c r="C1808" s="236"/>
      <c r="V1808" s="236"/>
      <c r="W1808" s="236"/>
      <c r="Y1808" s="237"/>
      <c r="AN1808" s="236"/>
      <c r="AO1808" s="237"/>
      <c r="AQ1808" s="236"/>
    </row>
    <row r="1809" spans="1:43" ht="12.75">
      <c r="A1809" s="236"/>
      <c r="C1809" s="236"/>
      <c r="V1809" s="236"/>
      <c r="W1809" s="236"/>
      <c r="Y1809" s="237"/>
      <c r="AN1809" s="236"/>
      <c r="AO1809" s="237"/>
      <c r="AQ1809" s="236"/>
    </row>
    <row r="1810" spans="1:43" ht="12.75">
      <c r="A1810" s="236"/>
      <c r="C1810" s="236"/>
      <c r="V1810" s="236"/>
      <c r="W1810" s="236"/>
      <c r="Y1810" s="237"/>
      <c r="AN1810" s="236"/>
      <c r="AO1810" s="237"/>
      <c r="AQ1810" s="236"/>
    </row>
    <row r="1811" spans="1:43" ht="12.75">
      <c r="A1811" s="236"/>
      <c r="C1811" s="236"/>
      <c r="V1811" s="236"/>
      <c r="W1811" s="236"/>
      <c r="Y1811" s="237"/>
      <c r="AN1811" s="236"/>
      <c r="AO1811" s="237"/>
      <c r="AQ1811" s="236"/>
    </row>
    <row r="1812" spans="1:43" ht="12.75">
      <c r="A1812" s="236"/>
      <c r="C1812" s="236"/>
      <c r="V1812" s="236"/>
      <c r="W1812" s="236"/>
      <c r="Y1812" s="237"/>
      <c r="AN1812" s="236"/>
      <c r="AO1812" s="237"/>
      <c r="AQ1812" s="236"/>
    </row>
    <row r="1813" spans="1:43" ht="12.75">
      <c r="A1813" s="236"/>
      <c r="C1813" s="236"/>
      <c r="V1813" s="236"/>
      <c r="W1813" s="236"/>
      <c r="Y1813" s="237"/>
      <c r="AN1813" s="236"/>
      <c r="AO1813" s="237"/>
      <c r="AQ1813" s="236"/>
    </row>
    <row r="1814" spans="1:43" ht="12.75">
      <c r="A1814" s="236"/>
      <c r="C1814" s="236"/>
      <c r="V1814" s="236"/>
      <c r="W1814" s="236"/>
      <c r="Y1814" s="237"/>
      <c r="AN1814" s="236"/>
      <c r="AO1814" s="237"/>
      <c r="AQ1814" s="236"/>
    </row>
    <row r="1815" spans="1:43" ht="12.75">
      <c r="A1815" s="236"/>
      <c r="C1815" s="236"/>
      <c r="V1815" s="236"/>
      <c r="W1815" s="236"/>
      <c r="Y1815" s="237"/>
      <c r="AN1815" s="236"/>
      <c r="AO1815" s="237"/>
      <c r="AQ1815" s="236"/>
    </row>
    <row r="1816" spans="1:43" ht="12.75">
      <c r="A1816" s="236"/>
      <c r="C1816" s="236"/>
      <c r="V1816" s="236"/>
      <c r="W1816" s="236"/>
      <c r="Y1816" s="237"/>
      <c r="AN1816" s="236"/>
      <c r="AO1816" s="237"/>
      <c r="AQ1816" s="236"/>
    </row>
    <row r="1817" spans="1:43" ht="12.75">
      <c r="A1817" s="236"/>
      <c r="C1817" s="236"/>
      <c r="V1817" s="236"/>
      <c r="W1817" s="236"/>
      <c r="Y1817" s="237"/>
      <c r="AN1817" s="236"/>
      <c r="AO1817" s="237"/>
      <c r="AQ1817" s="236"/>
    </row>
    <row r="1818" spans="1:43" ht="12.75">
      <c r="A1818" s="236"/>
      <c r="C1818" s="236"/>
      <c r="V1818" s="236"/>
      <c r="W1818" s="236"/>
      <c r="Y1818" s="237"/>
      <c r="AN1818" s="236"/>
      <c r="AO1818" s="237"/>
      <c r="AQ1818" s="236"/>
    </row>
    <row r="1819" spans="1:43" ht="12.75">
      <c r="A1819" s="236"/>
      <c r="C1819" s="236"/>
      <c r="V1819" s="236"/>
      <c r="W1819" s="236"/>
      <c r="Y1819" s="237"/>
      <c r="AN1819" s="236"/>
      <c r="AO1819" s="237"/>
      <c r="AQ1819" s="236"/>
    </row>
    <row r="1820" spans="1:43" ht="12.75">
      <c r="A1820" s="236"/>
      <c r="C1820" s="236"/>
      <c r="V1820" s="236"/>
      <c r="W1820" s="236"/>
      <c r="Y1820" s="237"/>
      <c r="AN1820" s="236"/>
      <c r="AO1820" s="237"/>
      <c r="AQ1820" s="236"/>
    </row>
    <row r="1821" spans="1:43" ht="12.75">
      <c r="A1821" s="236"/>
      <c r="C1821" s="236"/>
      <c r="V1821" s="236"/>
      <c r="W1821" s="236"/>
      <c r="Y1821" s="237"/>
      <c r="AN1821" s="236"/>
      <c r="AO1821" s="237"/>
      <c r="AQ1821" s="236"/>
    </row>
    <row r="1822" spans="1:43" ht="12.75">
      <c r="A1822" s="236"/>
      <c r="C1822" s="236"/>
      <c r="V1822" s="236"/>
      <c r="W1822" s="236"/>
      <c r="Y1822" s="237"/>
      <c r="AN1822" s="236"/>
      <c r="AO1822" s="237"/>
      <c r="AQ1822" s="236"/>
    </row>
    <row r="1823" spans="1:43" ht="12.75">
      <c r="A1823" s="236"/>
      <c r="C1823" s="236"/>
      <c r="V1823" s="236"/>
      <c r="W1823" s="236"/>
      <c r="Y1823" s="237"/>
      <c r="AN1823" s="236"/>
      <c r="AO1823" s="237"/>
      <c r="AQ1823" s="236"/>
    </row>
    <row r="1824" spans="1:43" ht="12.75">
      <c r="A1824" s="236"/>
      <c r="C1824" s="236"/>
      <c r="V1824" s="236"/>
      <c r="W1824" s="236"/>
      <c r="Y1824" s="237"/>
      <c r="AN1824" s="236"/>
      <c r="AO1824" s="237"/>
      <c r="AQ1824" s="236"/>
    </row>
    <row r="1825" spans="1:43" ht="12.75">
      <c r="A1825" s="236"/>
      <c r="C1825" s="236"/>
      <c r="V1825" s="236"/>
      <c r="W1825" s="236"/>
      <c r="Y1825" s="237"/>
      <c r="AN1825" s="236"/>
      <c r="AO1825" s="237"/>
      <c r="AQ1825" s="236"/>
    </row>
    <row r="1826" spans="1:43" ht="12.75">
      <c r="A1826" s="236"/>
      <c r="C1826" s="236"/>
      <c r="V1826" s="236"/>
      <c r="W1826" s="236"/>
      <c r="Y1826" s="237"/>
      <c r="AN1826" s="236"/>
      <c r="AO1826" s="237"/>
      <c r="AQ1826" s="236"/>
    </row>
    <row r="1827" spans="1:43" ht="12.75">
      <c r="A1827" s="236"/>
      <c r="C1827" s="236"/>
      <c r="V1827" s="236"/>
      <c r="W1827" s="236"/>
      <c r="Y1827" s="237"/>
      <c r="AN1827" s="236"/>
      <c r="AO1827" s="237"/>
      <c r="AQ1827" s="236"/>
    </row>
    <row r="1828" spans="1:43" ht="12.75">
      <c r="A1828" s="236"/>
      <c r="C1828" s="236"/>
      <c r="V1828" s="236"/>
      <c r="W1828" s="236"/>
      <c r="Y1828" s="237"/>
      <c r="AN1828" s="236"/>
      <c r="AO1828" s="237"/>
      <c r="AQ1828" s="236"/>
    </row>
    <row r="1829" spans="1:43" ht="12.75">
      <c r="A1829" s="236"/>
      <c r="C1829" s="236"/>
      <c r="V1829" s="236"/>
      <c r="W1829" s="236"/>
      <c r="Y1829" s="237"/>
      <c r="AN1829" s="236"/>
      <c r="AO1829" s="237"/>
      <c r="AQ1829" s="236"/>
    </row>
    <row r="1830" spans="1:43" ht="12.75">
      <c r="A1830" s="236"/>
      <c r="C1830" s="236"/>
      <c r="V1830" s="236"/>
      <c r="W1830" s="236"/>
      <c r="Y1830" s="237"/>
      <c r="AN1830" s="236"/>
      <c r="AO1830" s="237"/>
      <c r="AQ1830" s="236"/>
    </row>
    <row r="1831" spans="1:43" ht="12.75">
      <c r="A1831" s="236"/>
      <c r="C1831" s="236"/>
      <c r="V1831" s="236"/>
      <c r="W1831" s="236"/>
      <c r="Y1831" s="237"/>
      <c r="AN1831" s="236"/>
      <c r="AO1831" s="237"/>
      <c r="AQ1831" s="236"/>
    </row>
    <row r="1832" spans="1:43" ht="12.75">
      <c r="A1832" s="236"/>
      <c r="C1832" s="236"/>
      <c r="V1832" s="236"/>
      <c r="W1832" s="236"/>
      <c r="Y1832" s="237"/>
      <c r="AN1832" s="236"/>
      <c r="AO1832" s="237"/>
      <c r="AQ1832" s="236"/>
    </row>
    <row r="1833" spans="1:43" ht="12.75">
      <c r="A1833" s="236"/>
      <c r="C1833" s="236"/>
      <c r="V1833" s="236"/>
      <c r="W1833" s="236"/>
      <c r="Y1833" s="237"/>
      <c r="AN1833" s="236"/>
      <c r="AO1833" s="237"/>
      <c r="AQ1833" s="236"/>
    </row>
    <row r="1834" spans="1:43" ht="12.75">
      <c r="A1834" s="236"/>
      <c r="C1834" s="236"/>
      <c r="V1834" s="236"/>
      <c r="W1834" s="236"/>
      <c r="Y1834" s="237"/>
      <c r="AN1834" s="236"/>
      <c r="AO1834" s="237"/>
      <c r="AQ1834" s="236"/>
    </row>
    <row r="1835" spans="1:43" ht="12.75">
      <c r="A1835" s="236"/>
      <c r="C1835" s="236"/>
      <c r="V1835" s="236"/>
      <c r="W1835" s="236"/>
      <c r="Y1835" s="237"/>
      <c r="AN1835" s="236"/>
      <c r="AO1835" s="237"/>
      <c r="AQ1835" s="236"/>
    </row>
    <row r="1836" spans="1:43" ht="12.75">
      <c r="A1836" s="236"/>
      <c r="C1836" s="236"/>
      <c r="V1836" s="236"/>
      <c r="W1836" s="236"/>
      <c r="Y1836" s="237"/>
      <c r="AN1836" s="236"/>
      <c r="AO1836" s="237"/>
      <c r="AQ1836" s="236"/>
    </row>
    <row r="1837" spans="1:43" ht="12.75">
      <c r="A1837" s="236"/>
      <c r="C1837" s="236"/>
      <c r="V1837" s="236"/>
      <c r="W1837" s="236"/>
      <c r="Y1837" s="237"/>
      <c r="AN1837" s="236"/>
      <c r="AO1837" s="237"/>
      <c r="AQ1837" s="236"/>
    </row>
    <row r="1838" spans="1:43" ht="12.75">
      <c r="A1838" s="236"/>
      <c r="C1838" s="236"/>
      <c r="V1838" s="236"/>
      <c r="W1838" s="236"/>
      <c r="Y1838" s="237"/>
      <c r="AN1838" s="236"/>
      <c r="AO1838" s="237"/>
      <c r="AQ1838" s="236"/>
    </row>
    <row r="1839" spans="1:43" ht="12.75">
      <c r="A1839" s="236"/>
      <c r="C1839" s="236"/>
      <c r="V1839" s="236"/>
      <c r="W1839" s="236"/>
      <c r="Y1839" s="237"/>
      <c r="AN1839" s="236"/>
      <c r="AO1839" s="237"/>
      <c r="AQ1839" s="236"/>
    </row>
    <row r="1840" spans="1:43" ht="12.75">
      <c r="A1840" s="236"/>
      <c r="C1840" s="236"/>
      <c r="V1840" s="236"/>
      <c r="W1840" s="236"/>
      <c r="Y1840" s="237"/>
      <c r="AN1840" s="236"/>
      <c r="AO1840" s="237"/>
      <c r="AQ1840" s="236"/>
    </row>
    <row r="1841" spans="1:43" ht="12.75">
      <c r="A1841" s="236"/>
      <c r="C1841" s="236"/>
      <c r="V1841" s="236"/>
      <c r="W1841" s="236"/>
      <c r="Y1841" s="237"/>
      <c r="AN1841" s="236"/>
      <c r="AO1841" s="237"/>
      <c r="AQ1841" s="236"/>
    </row>
    <row r="1842" spans="1:43" ht="12.75">
      <c r="A1842" s="236"/>
      <c r="C1842" s="236"/>
      <c r="V1842" s="236"/>
      <c r="W1842" s="236"/>
      <c r="Y1842" s="237"/>
      <c r="AN1842" s="236"/>
      <c r="AO1842" s="237"/>
      <c r="AQ1842" s="236"/>
    </row>
    <row r="1843" spans="1:43" ht="12.75">
      <c r="A1843" s="236"/>
      <c r="C1843" s="236"/>
      <c r="V1843" s="236"/>
      <c r="W1843" s="236"/>
      <c r="Y1843" s="237"/>
      <c r="AN1843" s="236"/>
      <c r="AO1843" s="237"/>
      <c r="AQ1843" s="236"/>
    </row>
    <row r="1844" spans="1:43" ht="12.75">
      <c r="A1844" s="236"/>
      <c r="C1844" s="236"/>
      <c r="V1844" s="236"/>
      <c r="W1844" s="236"/>
      <c r="Y1844" s="237"/>
      <c r="AN1844" s="236"/>
      <c r="AO1844" s="237"/>
      <c r="AQ1844" s="236"/>
    </row>
    <row r="1845" spans="1:43" ht="12.75">
      <c r="A1845" s="236"/>
      <c r="C1845" s="236"/>
      <c r="V1845" s="236"/>
      <c r="W1845" s="236"/>
      <c r="Y1845" s="237"/>
      <c r="AN1845" s="236"/>
      <c r="AO1845" s="237"/>
      <c r="AQ1845" s="236"/>
    </row>
    <row r="1846" spans="1:43" ht="12.75">
      <c r="A1846" s="236"/>
      <c r="C1846" s="236"/>
      <c r="V1846" s="236"/>
      <c r="W1846" s="236"/>
      <c r="Y1846" s="237"/>
      <c r="AN1846" s="236"/>
      <c r="AO1846" s="237"/>
      <c r="AQ1846" s="236"/>
    </row>
    <row r="1847" spans="1:43" ht="12.75">
      <c r="A1847" s="236"/>
      <c r="C1847" s="236"/>
      <c r="V1847" s="236"/>
      <c r="W1847" s="236"/>
      <c r="Y1847" s="237"/>
      <c r="AN1847" s="236"/>
      <c r="AO1847" s="237"/>
      <c r="AQ1847" s="236"/>
    </row>
    <row r="1848" spans="1:43" ht="12.75">
      <c r="A1848" s="236"/>
      <c r="C1848" s="236"/>
      <c r="V1848" s="236"/>
      <c r="W1848" s="236"/>
      <c r="Y1848" s="237"/>
      <c r="AN1848" s="236"/>
      <c r="AO1848" s="237"/>
      <c r="AQ1848" s="236"/>
    </row>
    <row r="1849" spans="1:43" ht="12.75">
      <c r="A1849" s="236"/>
      <c r="C1849" s="236"/>
      <c r="V1849" s="236"/>
      <c r="W1849" s="236"/>
      <c r="Y1849" s="237"/>
      <c r="AN1849" s="236"/>
      <c r="AO1849" s="237"/>
      <c r="AQ1849" s="236"/>
    </row>
    <row r="1850" spans="1:43" ht="12.75">
      <c r="A1850" s="236"/>
      <c r="C1850" s="236"/>
      <c r="V1850" s="236"/>
      <c r="W1850" s="236"/>
      <c r="Y1850" s="237"/>
      <c r="AN1850" s="236"/>
      <c r="AO1850" s="237"/>
      <c r="AQ1850" s="236"/>
    </row>
    <row r="1851" spans="1:43" ht="12.75">
      <c r="A1851" s="236"/>
      <c r="C1851" s="236"/>
      <c r="V1851" s="236"/>
      <c r="W1851" s="236"/>
      <c r="Y1851" s="237"/>
      <c r="AN1851" s="236"/>
      <c r="AO1851" s="237"/>
      <c r="AQ1851" s="236"/>
    </row>
    <row r="1852" spans="1:43" ht="12.75">
      <c r="A1852" s="236"/>
      <c r="C1852" s="236"/>
      <c r="V1852" s="236"/>
      <c r="W1852" s="236"/>
      <c r="Y1852" s="237"/>
      <c r="AN1852" s="236"/>
      <c r="AO1852" s="237"/>
      <c r="AQ1852" s="236"/>
    </row>
    <row r="1853" spans="1:43" ht="12.75">
      <c r="A1853" s="236"/>
      <c r="C1853" s="236"/>
      <c r="V1853" s="236"/>
      <c r="W1853" s="236"/>
      <c r="Y1853" s="237"/>
      <c r="AN1853" s="236"/>
      <c r="AO1853" s="237"/>
      <c r="AQ1853" s="236"/>
    </row>
    <row r="1854" spans="1:43" ht="12.75">
      <c r="A1854" s="236"/>
      <c r="C1854" s="236"/>
      <c r="V1854" s="236"/>
      <c r="W1854" s="236"/>
      <c r="Y1854" s="237"/>
      <c r="AN1854" s="236"/>
      <c r="AO1854" s="237"/>
      <c r="AQ1854" s="236"/>
    </row>
    <row r="1855" spans="1:43" ht="12.75">
      <c r="A1855" s="236"/>
      <c r="C1855" s="236"/>
      <c r="V1855" s="236"/>
      <c r="W1855" s="236"/>
      <c r="Y1855" s="237"/>
      <c r="AN1855" s="236"/>
      <c r="AO1855" s="237"/>
      <c r="AQ1855" s="236"/>
    </row>
    <row r="1856" spans="1:43" ht="12.75">
      <c r="A1856" s="236"/>
      <c r="C1856" s="236"/>
      <c r="V1856" s="236"/>
      <c r="W1856" s="236"/>
      <c r="Y1856" s="237"/>
      <c r="AN1856" s="236"/>
      <c r="AO1856" s="237"/>
      <c r="AQ1856" s="236"/>
    </row>
    <row r="1857" spans="1:43" ht="12.75">
      <c r="A1857" s="236"/>
      <c r="C1857" s="236"/>
      <c r="V1857" s="236"/>
      <c r="W1857" s="236"/>
      <c r="Y1857" s="237"/>
      <c r="AN1857" s="236"/>
      <c r="AO1857" s="237"/>
      <c r="AQ1857" s="236"/>
    </row>
    <row r="1858" spans="1:43" ht="12.75">
      <c r="A1858" s="236"/>
      <c r="C1858" s="236"/>
      <c r="V1858" s="236"/>
      <c r="W1858" s="236"/>
      <c r="Y1858" s="237"/>
      <c r="AN1858" s="236"/>
      <c r="AO1858" s="237"/>
      <c r="AQ1858" s="236"/>
    </row>
    <row r="1859" spans="1:43" ht="12.75">
      <c r="A1859" s="236"/>
      <c r="C1859" s="236"/>
      <c r="V1859" s="236"/>
      <c r="W1859" s="236"/>
      <c r="Y1859" s="237"/>
      <c r="AN1859" s="236"/>
      <c r="AO1859" s="237"/>
      <c r="AQ1859" s="236"/>
    </row>
    <row r="1860" spans="1:43" ht="12.75">
      <c r="A1860" s="236"/>
      <c r="C1860" s="236"/>
      <c r="V1860" s="236"/>
      <c r="W1860" s="236"/>
      <c r="Y1860" s="237"/>
      <c r="AN1860" s="236"/>
      <c r="AO1860" s="237"/>
      <c r="AQ1860" s="236"/>
    </row>
    <row r="1861" spans="1:43" ht="12.75">
      <c r="A1861" s="236"/>
      <c r="C1861" s="236"/>
      <c r="V1861" s="236"/>
      <c r="W1861" s="236"/>
      <c r="Y1861" s="237"/>
      <c r="AN1861" s="236"/>
      <c r="AO1861" s="237"/>
      <c r="AQ1861" s="236"/>
    </row>
    <row r="1862" spans="1:43" ht="12.75">
      <c r="A1862" s="236"/>
      <c r="C1862" s="236"/>
      <c r="V1862" s="236"/>
      <c r="W1862" s="236"/>
      <c r="Y1862" s="237"/>
      <c r="AN1862" s="236"/>
      <c r="AO1862" s="237"/>
      <c r="AQ1862" s="236"/>
    </row>
    <row r="1863" spans="1:43" ht="12.75">
      <c r="A1863" s="236"/>
      <c r="C1863" s="236"/>
      <c r="V1863" s="236"/>
      <c r="W1863" s="236"/>
      <c r="Y1863" s="237"/>
      <c r="AN1863" s="236"/>
      <c r="AO1863" s="237"/>
      <c r="AQ1863" s="236"/>
    </row>
    <row r="1864" spans="1:43" ht="12.75">
      <c r="A1864" s="236"/>
      <c r="C1864" s="236"/>
      <c r="V1864" s="236"/>
      <c r="W1864" s="236"/>
      <c r="Y1864" s="237"/>
      <c r="AN1864" s="236"/>
      <c r="AO1864" s="237"/>
      <c r="AQ1864" s="236"/>
    </row>
    <row r="1865" spans="1:43" ht="12.75">
      <c r="A1865" s="236"/>
      <c r="C1865" s="236"/>
      <c r="V1865" s="236"/>
      <c r="W1865" s="236"/>
      <c r="Y1865" s="237"/>
      <c r="AN1865" s="236"/>
      <c r="AO1865" s="237"/>
      <c r="AQ1865" s="236"/>
    </row>
    <row r="1866" spans="1:43" ht="12.75">
      <c r="A1866" s="236"/>
      <c r="C1866" s="236"/>
      <c r="V1866" s="236"/>
      <c r="W1866" s="236"/>
      <c r="Y1866" s="237"/>
      <c r="AN1866" s="236"/>
      <c r="AO1866" s="237"/>
      <c r="AQ1866" s="236"/>
    </row>
    <row r="1867" spans="1:43" ht="12.75">
      <c r="A1867" s="236"/>
      <c r="C1867" s="236"/>
      <c r="V1867" s="236"/>
      <c r="W1867" s="236"/>
      <c r="Y1867" s="237"/>
      <c r="AN1867" s="236"/>
      <c r="AO1867" s="237"/>
      <c r="AQ1867" s="236"/>
    </row>
    <row r="1868" spans="1:43" ht="12.75">
      <c r="A1868" s="236"/>
      <c r="C1868" s="236"/>
      <c r="V1868" s="236"/>
      <c r="W1868" s="236"/>
      <c r="Y1868" s="237"/>
      <c r="AN1868" s="236"/>
      <c r="AO1868" s="237"/>
      <c r="AQ1868" s="236"/>
    </row>
    <row r="1869" spans="1:43" ht="12.75">
      <c r="A1869" s="236"/>
      <c r="C1869" s="236"/>
      <c r="V1869" s="236"/>
      <c r="W1869" s="236"/>
      <c r="Y1869" s="237"/>
      <c r="AN1869" s="236"/>
      <c r="AO1869" s="237"/>
      <c r="AQ1869" s="236"/>
    </row>
    <row r="1870" spans="1:43" ht="12.75">
      <c r="A1870" s="236"/>
      <c r="C1870" s="236"/>
      <c r="V1870" s="236"/>
      <c r="W1870" s="236"/>
      <c r="Y1870" s="237"/>
      <c r="AN1870" s="236"/>
      <c r="AO1870" s="237"/>
      <c r="AQ1870" s="236"/>
    </row>
    <row r="1871" spans="1:43" ht="12.75">
      <c r="A1871" s="236"/>
      <c r="C1871" s="236"/>
      <c r="V1871" s="236"/>
      <c r="W1871" s="236"/>
      <c r="Y1871" s="237"/>
      <c r="AN1871" s="236"/>
      <c r="AO1871" s="237"/>
      <c r="AQ1871" s="236"/>
    </row>
    <row r="1872" spans="1:43" ht="12.75">
      <c r="A1872" s="236"/>
      <c r="C1872" s="236"/>
      <c r="V1872" s="236"/>
      <c r="W1872" s="236"/>
      <c r="Y1872" s="237"/>
      <c r="AN1872" s="236"/>
      <c r="AO1872" s="237"/>
      <c r="AQ1872" s="236"/>
    </row>
    <row r="1873" spans="1:43" ht="12.75">
      <c r="A1873" s="236"/>
      <c r="C1873" s="236"/>
      <c r="V1873" s="236"/>
      <c r="W1873" s="236"/>
      <c r="Y1873" s="237"/>
      <c r="AN1873" s="236"/>
      <c r="AO1873" s="237"/>
      <c r="AQ1873" s="236"/>
    </row>
    <row r="1874" spans="1:43" ht="12.75">
      <c r="A1874" s="236"/>
      <c r="C1874" s="236"/>
      <c r="V1874" s="236"/>
      <c r="W1874" s="236"/>
      <c r="Y1874" s="237"/>
      <c r="AN1874" s="236"/>
      <c r="AO1874" s="237"/>
      <c r="AQ1874" s="236"/>
    </row>
    <row r="1875" spans="1:43" ht="12.75">
      <c r="A1875" s="236"/>
      <c r="C1875" s="236"/>
      <c r="V1875" s="236"/>
      <c r="W1875" s="236"/>
      <c r="Y1875" s="237"/>
      <c r="AN1875" s="236"/>
      <c r="AO1875" s="237"/>
      <c r="AQ1875" s="236"/>
    </row>
    <row r="1876" spans="1:43" ht="12.75">
      <c r="A1876" s="236"/>
      <c r="C1876" s="236"/>
      <c r="V1876" s="236"/>
      <c r="W1876" s="236"/>
      <c r="Y1876" s="237"/>
      <c r="AN1876" s="236"/>
      <c r="AO1876" s="237"/>
      <c r="AQ1876" s="236"/>
    </row>
    <row r="1877" spans="1:43" ht="12.75">
      <c r="A1877" s="236"/>
      <c r="C1877" s="236"/>
      <c r="V1877" s="236"/>
      <c r="W1877" s="236"/>
      <c r="Y1877" s="237"/>
      <c r="AN1877" s="236"/>
      <c r="AO1877" s="237"/>
      <c r="AQ1877" s="236"/>
    </row>
    <row r="1878" spans="1:43" ht="12.75">
      <c r="A1878" s="236"/>
      <c r="C1878" s="236"/>
      <c r="V1878" s="236"/>
      <c r="W1878" s="236"/>
      <c r="Y1878" s="237"/>
      <c r="AN1878" s="236"/>
      <c r="AO1878" s="237"/>
      <c r="AQ1878" s="236"/>
    </row>
    <row r="1879" spans="1:43" ht="12.75">
      <c r="A1879" s="236"/>
      <c r="C1879" s="236"/>
      <c r="V1879" s="236"/>
      <c r="W1879" s="236"/>
      <c r="Y1879" s="237"/>
      <c r="AN1879" s="236"/>
      <c r="AO1879" s="237"/>
      <c r="AQ1879" s="236"/>
    </row>
    <row r="1880" spans="1:43" ht="12.75">
      <c r="A1880" s="236"/>
      <c r="C1880" s="236"/>
      <c r="V1880" s="236"/>
      <c r="W1880" s="236"/>
      <c r="Y1880" s="237"/>
      <c r="AN1880" s="236"/>
      <c r="AO1880" s="237"/>
      <c r="AQ1880" s="236"/>
    </row>
    <row r="1881" spans="1:43" ht="12.75">
      <c r="A1881" s="236"/>
      <c r="C1881" s="236"/>
      <c r="V1881" s="236"/>
      <c r="W1881" s="236"/>
      <c r="Y1881" s="237"/>
      <c r="AN1881" s="236"/>
      <c r="AO1881" s="237"/>
      <c r="AQ1881" s="236"/>
    </row>
    <row r="1882" spans="1:43" ht="12.75">
      <c r="A1882" s="236"/>
      <c r="C1882" s="236"/>
      <c r="V1882" s="236"/>
      <c r="W1882" s="236"/>
      <c r="Y1882" s="237"/>
      <c r="AN1882" s="236"/>
      <c r="AO1882" s="237"/>
      <c r="AQ1882" s="236"/>
    </row>
    <row r="1883" spans="1:43" ht="12.75">
      <c r="A1883" s="236"/>
      <c r="C1883" s="236"/>
      <c r="V1883" s="236"/>
      <c r="W1883" s="236"/>
      <c r="Y1883" s="237"/>
      <c r="AN1883" s="236"/>
      <c r="AO1883" s="237"/>
      <c r="AQ1883" s="236"/>
    </row>
    <row r="1884" spans="1:43" ht="12.75">
      <c r="A1884" s="236"/>
      <c r="C1884" s="236"/>
      <c r="V1884" s="236"/>
      <c r="W1884" s="236"/>
      <c r="Y1884" s="237"/>
      <c r="AN1884" s="236"/>
      <c r="AO1884" s="237"/>
      <c r="AQ1884" s="236"/>
    </row>
    <row r="1885" spans="1:43" ht="12.75">
      <c r="A1885" s="236"/>
      <c r="C1885" s="236"/>
      <c r="V1885" s="236"/>
      <c r="W1885" s="236"/>
      <c r="Y1885" s="237"/>
      <c r="AN1885" s="236"/>
      <c r="AO1885" s="237"/>
      <c r="AQ1885" s="236"/>
    </row>
    <row r="1886" spans="1:43" ht="12.75">
      <c r="A1886" s="236"/>
      <c r="C1886" s="236"/>
      <c r="V1886" s="236"/>
      <c r="W1886" s="236"/>
      <c r="Y1886" s="237"/>
      <c r="AN1886" s="236"/>
      <c r="AO1886" s="237"/>
      <c r="AQ1886" s="236"/>
    </row>
    <row r="1887" spans="1:43" ht="12.75">
      <c r="A1887" s="236"/>
      <c r="C1887" s="236"/>
      <c r="V1887" s="236"/>
      <c r="W1887" s="236"/>
      <c r="Y1887" s="237"/>
      <c r="AN1887" s="236"/>
      <c r="AO1887" s="237"/>
      <c r="AQ1887" s="236"/>
    </row>
    <row r="1888" spans="1:43" ht="12.75">
      <c r="A1888" s="236"/>
      <c r="C1888" s="236"/>
      <c r="V1888" s="236"/>
      <c r="W1888" s="236"/>
      <c r="Y1888" s="237"/>
      <c r="AN1888" s="236"/>
      <c r="AO1888" s="237"/>
      <c r="AQ1888" s="236"/>
    </row>
    <row r="1889" spans="1:43" ht="12.75">
      <c r="A1889" s="236"/>
      <c r="C1889" s="236"/>
      <c r="V1889" s="236"/>
      <c r="W1889" s="236"/>
      <c r="Y1889" s="237"/>
      <c r="AN1889" s="236"/>
      <c r="AO1889" s="237"/>
      <c r="AQ1889" s="236"/>
    </row>
    <row r="1890" spans="1:43" ht="12.75">
      <c r="A1890" s="236"/>
      <c r="C1890" s="236"/>
      <c r="V1890" s="236"/>
      <c r="W1890" s="236"/>
      <c r="Y1890" s="237"/>
      <c r="AN1890" s="236"/>
      <c r="AO1890" s="237"/>
      <c r="AQ1890" s="236"/>
    </row>
    <row r="1891" spans="1:43" ht="12.75">
      <c r="A1891" s="236"/>
      <c r="C1891" s="236"/>
      <c r="V1891" s="236"/>
      <c r="W1891" s="236"/>
      <c r="Y1891" s="237"/>
      <c r="AN1891" s="236"/>
      <c r="AO1891" s="237"/>
      <c r="AQ1891" s="236"/>
    </row>
    <row r="1892" spans="1:43" ht="12.75">
      <c r="A1892" s="236"/>
      <c r="C1892" s="236"/>
      <c r="V1892" s="236"/>
      <c r="W1892" s="236"/>
      <c r="Y1892" s="237"/>
      <c r="AN1892" s="236"/>
      <c r="AO1892" s="237"/>
      <c r="AQ1892" s="236"/>
    </row>
    <row r="1893" spans="1:43" ht="12.75">
      <c r="A1893" s="236"/>
      <c r="C1893" s="236"/>
      <c r="V1893" s="236"/>
      <c r="W1893" s="236"/>
      <c r="Y1893" s="237"/>
      <c r="AN1893" s="236"/>
      <c r="AO1893" s="237"/>
      <c r="AQ1893" s="236"/>
    </row>
    <row r="1894" spans="1:43" ht="12.75">
      <c r="A1894" s="236"/>
      <c r="C1894" s="236"/>
      <c r="V1894" s="236"/>
      <c r="W1894" s="236"/>
      <c r="Y1894" s="237"/>
      <c r="AN1894" s="236"/>
      <c r="AO1894" s="237"/>
      <c r="AQ1894" s="236"/>
    </row>
    <row r="1895" spans="1:43" ht="12.75">
      <c r="A1895" s="236"/>
      <c r="C1895" s="236"/>
      <c r="V1895" s="236"/>
      <c r="W1895" s="236"/>
      <c r="Y1895" s="237"/>
      <c r="AN1895" s="236"/>
      <c r="AO1895" s="237"/>
      <c r="AQ1895" s="236"/>
    </row>
    <row r="1896" spans="1:43" ht="12.75">
      <c r="A1896" s="236"/>
      <c r="C1896" s="236"/>
      <c r="V1896" s="236"/>
      <c r="W1896" s="236"/>
      <c r="Y1896" s="237"/>
      <c r="AN1896" s="236"/>
      <c r="AO1896" s="237"/>
      <c r="AQ1896" s="236"/>
    </row>
    <row r="1897" spans="1:43" ht="12.75">
      <c r="A1897" s="236"/>
      <c r="C1897" s="236"/>
      <c r="V1897" s="236"/>
      <c r="W1897" s="236"/>
      <c r="Y1897" s="237"/>
      <c r="AN1897" s="236"/>
      <c r="AO1897" s="237"/>
      <c r="AQ1897" s="236"/>
    </row>
    <row r="1898" spans="1:43" ht="12.75">
      <c r="A1898" s="236"/>
      <c r="C1898" s="236"/>
      <c r="V1898" s="236"/>
      <c r="W1898" s="236"/>
      <c r="Y1898" s="237"/>
      <c r="AN1898" s="236"/>
      <c r="AO1898" s="237"/>
      <c r="AQ1898" s="236"/>
    </row>
    <row r="1899" spans="1:43" ht="12.75">
      <c r="A1899" s="236"/>
      <c r="C1899" s="236"/>
      <c r="V1899" s="236"/>
      <c r="W1899" s="236"/>
      <c r="Y1899" s="237"/>
      <c r="AN1899" s="236"/>
      <c r="AO1899" s="237"/>
      <c r="AQ1899" s="236"/>
    </row>
    <row r="1900" spans="1:43" ht="12.75">
      <c r="A1900" s="236"/>
      <c r="C1900" s="236"/>
      <c r="V1900" s="236"/>
      <c r="W1900" s="236"/>
      <c r="Y1900" s="237"/>
      <c r="AN1900" s="236"/>
      <c r="AO1900" s="237"/>
      <c r="AQ1900" s="236"/>
    </row>
    <row r="1901" spans="1:43" ht="12.75">
      <c r="A1901" s="236"/>
      <c r="C1901" s="236"/>
      <c r="V1901" s="236"/>
      <c r="W1901" s="236"/>
      <c r="Y1901" s="237"/>
      <c r="AN1901" s="236"/>
      <c r="AO1901" s="237"/>
      <c r="AQ1901" s="236"/>
    </row>
    <row r="1902" spans="1:43" ht="12.75">
      <c r="A1902" s="236"/>
      <c r="C1902" s="236"/>
      <c r="V1902" s="236"/>
      <c r="W1902" s="236"/>
      <c r="Y1902" s="237"/>
      <c r="AN1902" s="236"/>
      <c r="AO1902" s="237"/>
      <c r="AQ1902" s="236"/>
    </row>
    <row r="1903" spans="1:43" ht="12.75">
      <c r="A1903" s="236"/>
      <c r="C1903" s="236"/>
      <c r="V1903" s="236"/>
      <c r="W1903" s="236"/>
      <c r="Y1903" s="237"/>
      <c r="AN1903" s="236"/>
      <c r="AO1903" s="237"/>
      <c r="AQ1903" s="236"/>
    </row>
    <row r="1904" spans="1:43" ht="12.75">
      <c r="A1904" s="236"/>
      <c r="C1904" s="236"/>
      <c r="V1904" s="236"/>
      <c r="W1904" s="236"/>
      <c r="Y1904" s="237"/>
      <c r="AN1904" s="236"/>
      <c r="AO1904" s="237"/>
      <c r="AQ1904" s="236"/>
    </row>
    <row r="1905" spans="1:43" ht="12.75">
      <c r="A1905" s="236"/>
      <c r="C1905" s="236"/>
      <c r="V1905" s="236"/>
      <c r="W1905" s="236"/>
      <c r="Y1905" s="237"/>
      <c r="AN1905" s="236"/>
      <c r="AO1905" s="237"/>
      <c r="AQ1905" s="236"/>
    </row>
    <row r="1906" spans="1:43" ht="12.75">
      <c r="A1906" s="236"/>
      <c r="C1906" s="236"/>
      <c r="V1906" s="236"/>
      <c r="W1906" s="236"/>
      <c r="Y1906" s="237"/>
      <c r="AN1906" s="236"/>
      <c r="AO1906" s="237"/>
      <c r="AQ1906" s="236"/>
    </row>
    <row r="1907" spans="1:43" ht="12.75">
      <c r="A1907" s="236"/>
      <c r="C1907" s="236"/>
      <c r="V1907" s="236"/>
      <c r="W1907" s="236"/>
      <c r="Y1907" s="237"/>
      <c r="AN1907" s="236"/>
      <c r="AO1907" s="237"/>
      <c r="AQ1907" s="236"/>
    </row>
    <row r="1908" spans="1:43" ht="12.75">
      <c r="A1908" s="236"/>
      <c r="C1908" s="236"/>
      <c r="V1908" s="236"/>
      <c r="W1908" s="236"/>
      <c r="Y1908" s="237"/>
      <c r="AN1908" s="236"/>
      <c r="AO1908" s="237"/>
      <c r="AQ1908" s="236"/>
    </row>
    <row r="1909" spans="1:43" ht="12.75">
      <c r="A1909" s="236"/>
      <c r="C1909" s="236"/>
      <c r="V1909" s="236"/>
      <c r="W1909" s="236"/>
      <c r="Y1909" s="237"/>
      <c r="AN1909" s="236"/>
      <c r="AO1909" s="237"/>
      <c r="AQ1909" s="236"/>
    </row>
    <row r="1910" spans="1:43" ht="12.75">
      <c r="A1910" s="236"/>
      <c r="C1910" s="236"/>
      <c r="V1910" s="236"/>
      <c r="W1910" s="236"/>
      <c r="Y1910" s="237"/>
      <c r="AN1910" s="236"/>
      <c r="AO1910" s="237"/>
      <c r="AQ1910" s="236"/>
    </row>
    <row r="1911" spans="1:43" ht="12.75">
      <c r="A1911" s="236"/>
      <c r="C1911" s="236"/>
      <c r="V1911" s="236"/>
      <c r="W1911" s="236"/>
      <c r="Y1911" s="237"/>
      <c r="AN1911" s="236"/>
      <c r="AO1911" s="237"/>
      <c r="AQ1911" s="236"/>
    </row>
    <row r="1912" spans="1:43" ht="12.75">
      <c r="A1912" s="236"/>
      <c r="C1912" s="236"/>
      <c r="V1912" s="236"/>
      <c r="W1912" s="236"/>
      <c r="Y1912" s="237"/>
      <c r="AN1912" s="236"/>
      <c r="AO1912" s="237"/>
      <c r="AQ1912" s="236"/>
    </row>
    <row r="1913" spans="1:43" ht="12.75">
      <c r="A1913" s="236"/>
      <c r="C1913" s="236"/>
      <c r="V1913" s="236"/>
      <c r="W1913" s="236"/>
      <c r="Y1913" s="237"/>
      <c r="AN1913" s="236"/>
      <c r="AO1913" s="237"/>
      <c r="AQ1913" s="236"/>
    </row>
    <row r="1914" spans="1:43" ht="12.75">
      <c r="A1914" s="236"/>
      <c r="C1914" s="236"/>
      <c r="V1914" s="236"/>
      <c r="W1914" s="236"/>
      <c r="Y1914" s="237"/>
      <c r="AN1914" s="236"/>
      <c r="AO1914" s="237"/>
      <c r="AQ1914" s="236"/>
    </row>
    <row r="1915" spans="1:43" ht="12.75">
      <c r="A1915" s="236"/>
      <c r="C1915" s="236"/>
      <c r="V1915" s="236"/>
      <c r="W1915" s="236"/>
      <c r="Y1915" s="237"/>
      <c r="AN1915" s="236"/>
      <c r="AO1915" s="237"/>
      <c r="AQ1915" s="236"/>
    </row>
    <row r="1916" spans="1:43" ht="12.75">
      <c r="A1916" s="236"/>
      <c r="C1916" s="236"/>
      <c r="V1916" s="236"/>
      <c r="W1916" s="236"/>
      <c r="Y1916" s="237"/>
      <c r="AN1916" s="236"/>
      <c r="AO1916" s="237"/>
      <c r="AQ1916" s="236"/>
    </row>
    <row r="1917" spans="1:43" ht="12.75">
      <c r="A1917" s="236"/>
      <c r="C1917" s="236"/>
      <c r="V1917" s="236"/>
      <c r="W1917" s="236"/>
      <c r="Y1917" s="237"/>
      <c r="AN1917" s="236"/>
      <c r="AO1917" s="237"/>
      <c r="AQ1917" s="236"/>
    </row>
    <row r="1918" spans="1:43" ht="12.75">
      <c r="A1918" s="236"/>
      <c r="C1918" s="236"/>
      <c r="V1918" s="236"/>
      <c r="W1918" s="236"/>
      <c r="Y1918" s="237"/>
      <c r="AN1918" s="236"/>
      <c r="AO1918" s="237"/>
      <c r="AQ1918" s="236"/>
    </row>
    <row r="1919" spans="1:43" ht="12.75">
      <c r="A1919" s="236"/>
      <c r="C1919" s="236"/>
      <c r="V1919" s="236"/>
      <c r="W1919" s="236"/>
      <c r="Y1919" s="237"/>
      <c r="AN1919" s="236"/>
      <c r="AO1919" s="237"/>
      <c r="AQ1919" s="236"/>
    </row>
    <row r="1920" spans="1:43" ht="12.75">
      <c r="A1920" s="236"/>
      <c r="C1920" s="236"/>
      <c r="V1920" s="236"/>
      <c r="W1920" s="236"/>
      <c r="Y1920" s="237"/>
      <c r="AN1920" s="236"/>
      <c r="AO1920" s="237"/>
      <c r="AQ1920" s="236"/>
    </row>
    <row r="1921" spans="1:43" ht="12.75">
      <c r="A1921" s="236"/>
      <c r="C1921" s="236"/>
      <c r="V1921" s="236"/>
      <c r="W1921" s="236"/>
      <c r="Y1921" s="237"/>
      <c r="AN1921" s="236"/>
      <c r="AO1921" s="237"/>
      <c r="AQ1921" s="236"/>
    </row>
    <row r="1922" spans="1:43" ht="12.75">
      <c r="A1922" s="236"/>
      <c r="C1922" s="236"/>
      <c r="V1922" s="236"/>
      <c r="W1922" s="236"/>
      <c r="Y1922" s="237"/>
      <c r="AN1922" s="236"/>
      <c r="AO1922" s="237"/>
      <c r="AQ1922" s="236"/>
    </row>
    <row r="1923" spans="1:43" ht="12.75">
      <c r="A1923" s="236"/>
      <c r="C1923" s="236"/>
      <c r="V1923" s="236"/>
      <c r="W1923" s="236"/>
      <c r="Y1923" s="237"/>
      <c r="AN1923" s="236"/>
      <c r="AO1923" s="237"/>
      <c r="AQ1923" s="236"/>
    </row>
    <row r="1924" spans="1:43" ht="12.75">
      <c r="A1924" s="236"/>
      <c r="C1924" s="236"/>
      <c r="V1924" s="236"/>
      <c r="W1924" s="236"/>
      <c r="Y1924" s="237"/>
      <c r="AN1924" s="236"/>
      <c r="AO1924" s="237"/>
      <c r="AQ1924" s="236"/>
    </row>
    <row r="1925" spans="1:43" ht="12.75">
      <c r="A1925" s="236"/>
      <c r="C1925" s="236"/>
      <c r="V1925" s="236"/>
      <c r="W1925" s="236"/>
      <c r="Y1925" s="237"/>
      <c r="AN1925" s="236"/>
      <c r="AO1925" s="237"/>
      <c r="AQ1925" s="236"/>
    </row>
    <row r="1926" spans="1:43" ht="12.75">
      <c r="A1926" s="236"/>
      <c r="C1926" s="236"/>
      <c r="V1926" s="236"/>
      <c r="W1926" s="236"/>
      <c r="Y1926" s="237"/>
      <c r="AN1926" s="236"/>
      <c r="AO1926" s="237"/>
      <c r="AQ1926" s="236"/>
    </row>
    <row r="1927" spans="1:43" ht="12.75">
      <c r="A1927" s="236"/>
      <c r="C1927" s="236"/>
      <c r="V1927" s="236"/>
      <c r="W1927" s="236"/>
      <c r="Y1927" s="237"/>
      <c r="AN1927" s="236"/>
      <c r="AO1927" s="237"/>
      <c r="AQ1927" s="236"/>
    </row>
    <row r="1928" spans="1:43" ht="12.75">
      <c r="A1928" s="236"/>
      <c r="C1928" s="236"/>
      <c r="V1928" s="236"/>
      <c r="W1928" s="236"/>
      <c r="Y1928" s="237"/>
      <c r="AN1928" s="236"/>
      <c r="AO1928" s="237"/>
      <c r="AQ1928" s="236"/>
    </row>
    <row r="1929" spans="1:43" ht="12.75">
      <c r="A1929" s="236"/>
      <c r="C1929" s="236"/>
      <c r="V1929" s="236"/>
      <c r="W1929" s="236"/>
      <c r="Y1929" s="237"/>
      <c r="AN1929" s="236"/>
      <c r="AO1929" s="237"/>
      <c r="AQ1929" s="236"/>
    </row>
    <row r="1930" spans="1:43" ht="12.75">
      <c r="A1930" s="236"/>
      <c r="C1930" s="236"/>
      <c r="V1930" s="236"/>
      <c r="W1930" s="236"/>
      <c r="Y1930" s="237"/>
      <c r="AN1930" s="236"/>
      <c r="AO1930" s="237"/>
      <c r="AQ1930" s="236"/>
    </row>
    <row r="1931" spans="1:43" ht="12.75">
      <c r="A1931" s="236"/>
      <c r="C1931" s="236"/>
      <c r="V1931" s="236"/>
      <c r="W1931" s="236"/>
      <c r="Y1931" s="237"/>
      <c r="AN1931" s="236"/>
      <c r="AO1931" s="237"/>
      <c r="AQ1931" s="236"/>
    </row>
    <row r="1932" spans="1:43" ht="12.75">
      <c r="A1932" s="236"/>
      <c r="C1932" s="236"/>
      <c r="V1932" s="236"/>
      <c r="W1932" s="236"/>
      <c r="Y1932" s="237"/>
      <c r="AN1932" s="236"/>
      <c r="AO1932" s="237"/>
      <c r="AQ1932" s="236"/>
    </row>
    <row r="1933" spans="1:43" ht="12.75">
      <c r="A1933" s="236"/>
      <c r="C1933" s="236"/>
      <c r="V1933" s="236"/>
      <c r="W1933" s="236"/>
      <c r="Y1933" s="237"/>
      <c r="AN1933" s="236"/>
      <c r="AO1933" s="237"/>
      <c r="AQ1933" s="236"/>
    </row>
    <row r="1934" spans="1:43" ht="12.75">
      <c r="A1934" s="236"/>
      <c r="C1934" s="236"/>
      <c r="V1934" s="236"/>
      <c r="W1934" s="236"/>
      <c r="Y1934" s="237"/>
      <c r="AN1934" s="236"/>
      <c r="AO1934" s="237"/>
      <c r="AQ1934" s="236"/>
    </row>
    <row r="1935" spans="1:43" ht="12.75">
      <c r="A1935" s="236"/>
      <c r="C1935" s="236"/>
      <c r="V1935" s="236"/>
      <c r="W1935" s="236"/>
      <c r="Y1935" s="237"/>
      <c r="AN1935" s="236"/>
      <c r="AO1935" s="237"/>
      <c r="AQ1935" s="236"/>
    </row>
    <row r="1936" spans="1:43" ht="12.75">
      <c r="A1936" s="236"/>
      <c r="C1936" s="236"/>
      <c r="V1936" s="236"/>
      <c r="W1936" s="236"/>
      <c r="Y1936" s="237"/>
      <c r="AN1936" s="236"/>
      <c r="AO1936" s="237"/>
      <c r="AQ1936" s="236"/>
    </row>
    <row r="1937" spans="1:43" ht="12.75">
      <c r="A1937" s="236"/>
      <c r="C1937" s="236"/>
      <c r="V1937" s="236"/>
      <c r="W1937" s="236"/>
      <c r="Y1937" s="237"/>
      <c r="AN1937" s="236"/>
      <c r="AO1937" s="237"/>
      <c r="AQ1937" s="236"/>
    </row>
    <row r="1938" spans="1:43" ht="12.75">
      <c r="A1938" s="236"/>
      <c r="C1938" s="236"/>
      <c r="V1938" s="236"/>
      <c r="W1938" s="236"/>
      <c r="Y1938" s="237"/>
      <c r="AN1938" s="236"/>
      <c r="AO1938" s="237"/>
      <c r="AQ1938" s="236"/>
    </row>
    <row r="1939" spans="1:43" ht="12.75">
      <c r="A1939" s="236"/>
      <c r="C1939" s="236"/>
      <c r="V1939" s="236"/>
      <c r="W1939" s="236"/>
      <c r="Y1939" s="237"/>
      <c r="AN1939" s="236"/>
      <c r="AO1939" s="237"/>
      <c r="AQ1939" s="236"/>
    </row>
    <row r="1940" spans="1:43" ht="12.75">
      <c r="A1940" s="236"/>
      <c r="C1940" s="236"/>
      <c r="V1940" s="236"/>
      <c r="W1940" s="236"/>
      <c r="Y1940" s="237"/>
      <c r="AN1940" s="236"/>
      <c r="AO1940" s="237"/>
      <c r="AQ1940" s="236"/>
    </row>
    <row r="1941" spans="1:43" ht="12.75">
      <c r="A1941" s="236"/>
      <c r="C1941" s="236"/>
      <c r="V1941" s="236"/>
      <c r="W1941" s="236"/>
      <c r="Y1941" s="237"/>
      <c r="AN1941" s="236"/>
      <c r="AO1941" s="237"/>
      <c r="AQ1941" s="236"/>
    </row>
    <row r="1942" spans="1:43" ht="12.75">
      <c r="A1942" s="236"/>
      <c r="C1942" s="236"/>
      <c r="V1942" s="236"/>
      <c r="W1942" s="236"/>
      <c r="Y1942" s="237"/>
      <c r="AN1942" s="236"/>
      <c r="AO1942" s="237"/>
      <c r="AQ1942" s="236"/>
    </row>
    <row r="1943" spans="1:43" ht="12.75">
      <c r="A1943" s="236"/>
      <c r="C1943" s="236"/>
      <c r="V1943" s="236"/>
      <c r="W1943" s="236"/>
      <c r="Y1943" s="237"/>
      <c r="AN1943" s="236"/>
      <c r="AO1943" s="237"/>
      <c r="AQ1943" s="236"/>
    </row>
    <row r="1944" spans="1:43" ht="12.75">
      <c r="A1944" s="236"/>
      <c r="C1944" s="236"/>
      <c r="V1944" s="236"/>
      <c r="W1944" s="236"/>
      <c r="Y1944" s="237"/>
      <c r="AN1944" s="236"/>
      <c r="AO1944" s="237"/>
      <c r="AQ1944" s="236"/>
    </row>
    <row r="1945" spans="1:43" ht="12.75">
      <c r="A1945" s="236"/>
      <c r="C1945" s="236"/>
      <c r="V1945" s="236"/>
      <c r="W1945" s="236"/>
      <c r="Y1945" s="237"/>
      <c r="AN1945" s="236"/>
      <c r="AO1945" s="237"/>
      <c r="AQ1945" s="236"/>
    </row>
    <row r="1946" spans="1:43" ht="12.75">
      <c r="A1946" s="236"/>
      <c r="C1946" s="236"/>
      <c r="V1946" s="236"/>
      <c r="W1946" s="236"/>
      <c r="Y1946" s="237"/>
      <c r="AN1946" s="236"/>
      <c r="AO1946" s="237"/>
      <c r="AQ1946" s="236"/>
    </row>
    <row r="1947" spans="1:43" ht="12.75">
      <c r="A1947" s="236"/>
      <c r="C1947" s="236"/>
      <c r="V1947" s="236"/>
      <c r="W1947" s="236"/>
      <c r="Y1947" s="237"/>
      <c r="AN1947" s="236"/>
      <c r="AO1947" s="237"/>
      <c r="AQ1947" s="236"/>
    </row>
    <row r="1948" spans="1:43" ht="12.75">
      <c r="A1948" s="236"/>
      <c r="C1948" s="236"/>
      <c r="V1948" s="236"/>
      <c r="W1948" s="236"/>
      <c r="Y1948" s="237"/>
      <c r="AN1948" s="236"/>
      <c r="AO1948" s="237"/>
      <c r="AQ1948" s="236"/>
    </row>
    <row r="1949" spans="1:43" ht="12.75">
      <c r="A1949" s="236"/>
      <c r="C1949" s="236"/>
      <c r="V1949" s="236"/>
      <c r="W1949" s="236"/>
      <c r="Y1949" s="237"/>
      <c r="AN1949" s="236"/>
      <c r="AO1949" s="237"/>
      <c r="AQ1949" s="236"/>
    </row>
    <row r="1950" spans="1:43" ht="12.75">
      <c r="A1950" s="236"/>
      <c r="C1950" s="236"/>
      <c r="V1950" s="236"/>
      <c r="W1950" s="236"/>
      <c r="Y1950" s="237"/>
      <c r="AN1950" s="236"/>
      <c r="AO1950" s="237"/>
      <c r="AQ1950" s="236"/>
    </row>
    <row r="1951" spans="1:43" ht="12.75">
      <c r="A1951" s="236"/>
      <c r="C1951" s="236"/>
      <c r="V1951" s="236"/>
      <c r="W1951" s="236"/>
      <c r="Y1951" s="237"/>
      <c r="AN1951" s="236"/>
      <c r="AO1951" s="237"/>
      <c r="AQ1951" s="236"/>
    </row>
    <row r="1952" spans="1:43" ht="12.75">
      <c r="A1952" s="236"/>
      <c r="C1952" s="236"/>
      <c r="V1952" s="236"/>
      <c r="W1952" s="236"/>
      <c r="Y1952" s="237"/>
      <c r="AN1952" s="236"/>
      <c r="AO1952" s="237"/>
      <c r="AQ1952" s="236"/>
    </row>
    <row r="1953" spans="1:43" ht="12.75">
      <c r="A1953" s="236"/>
      <c r="C1953" s="236"/>
      <c r="V1953" s="236"/>
      <c r="W1953" s="236"/>
      <c r="Y1953" s="237"/>
      <c r="AN1953" s="236"/>
      <c r="AO1953" s="237"/>
      <c r="AQ1953" s="236"/>
    </row>
    <row r="1954" spans="1:43" ht="12.75">
      <c r="A1954" s="236"/>
      <c r="C1954" s="236"/>
      <c r="V1954" s="236"/>
      <c r="W1954" s="236"/>
      <c r="Y1954" s="237"/>
      <c r="AN1954" s="236"/>
      <c r="AO1954" s="237"/>
      <c r="AQ1954" s="236"/>
    </row>
    <row r="1955" spans="1:43" ht="12.75">
      <c r="A1955" s="236"/>
      <c r="C1955" s="236"/>
      <c r="V1955" s="236"/>
      <c r="W1955" s="236"/>
      <c r="Y1955" s="237"/>
      <c r="AN1955" s="236"/>
      <c r="AO1955" s="237"/>
      <c r="AQ1955" s="236"/>
    </row>
    <row r="1956" spans="1:43" ht="12.75">
      <c r="A1956" s="236"/>
      <c r="C1956" s="236"/>
      <c r="V1956" s="236"/>
      <c r="W1956" s="236"/>
      <c r="Y1956" s="237"/>
      <c r="AN1956" s="236"/>
      <c r="AO1956" s="237"/>
      <c r="AQ1956" s="236"/>
    </row>
    <row r="1957" spans="1:43" ht="12.75">
      <c r="A1957" s="236"/>
      <c r="C1957" s="236"/>
      <c r="V1957" s="236"/>
      <c r="W1957" s="236"/>
      <c r="Y1957" s="237"/>
      <c r="AN1957" s="236"/>
      <c r="AO1957" s="237"/>
      <c r="AQ1957" s="236"/>
    </row>
    <row r="1958" spans="1:43" ht="12.75">
      <c r="A1958" s="236"/>
      <c r="C1958" s="236"/>
      <c r="V1958" s="236"/>
      <c r="W1958" s="236"/>
      <c r="Y1958" s="237"/>
      <c r="AN1958" s="236"/>
      <c r="AO1958" s="237"/>
      <c r="AQ1958" s="236"/>
    </row>
    <row r="1959" spans="1:43" ht="12.75">
      <c r="A1959" s="236"/>
      <c r="C1959" s="236"/>
      <c r="V1959" s="236"/>
      <c r="W1959" s="236"/>
      <c r="Y1959" s="237"/>
      <c r="AN1959" s="236"/>
      <c r="AO1959" s="237"/>
      <c r="AQ1959" s="236"/>
    </row>
    <row r="1960" spans="1:43" ht="12.75">
      <c r="A1960" s="236"/>
      <c r="C1960" s="236"/>
      <c r="V1960" s="236"/>
      <c r="W1960" s="236"/>
      <c r="Y1960" s="237"/>
      <c r="AN1960" s="236"/>
      <c r="AO1960" s="237"/>
      <c r="AQ1960" s="236"/>
    </row>
    <row r="1961" spans="1:43" ht="12.75">
      <c r="A1961" s="236"/>
      <c r="C1961" s="236"/>
      <c r="V1961" s="236"/>
      <c r="W1961" s="236"/>
      <c r="Y1961" s="237"/>
      <c r="AN1961" s="236"/>
      <c r="AO1961" s="237"/>
      <c r="AQ1961" s="236"/>
    </row>
    <row r="1962" spans="1:43" ht="12.75">
      <c r="A1962" s="236"/>
      <c r="C1962" s="236"/>
      <c r="V1962" s="236"/>
      <c r="W1962" s="236"/>
      <c r="Y1962" s="237"/>
      <c r="AN1962" s="236"/>
      <c r="AO1962" s="237"/>
      <c r="AQ1962" s="236"/>
    </row>
    <row r="1963" spans="1:43" ht="12.75">
      <c r="A1963" s="236"/>
      <c r="C1963" s="236"/>
      <c r="V1963" s="236"/>
      <c r="W1963" s="236"/>
      <c r="Y1963" s="237"/>
      <c r="AN1963" s="236"/>
      <c r="AO1963" s="237"/>
      <c r="AQ1963" s="236"/>
    </row>
    <row r="1964" spans="1:43" ht="12.75">
      <c r="A1964" s="236"/>
      <c r="C1964" s="236"/>
      <c r="V1964" s="236"/>
      <c r="W1964" s="236"/>
      <c r="Y1964" s="237"/>
      <c r="AN1964" s="236"/>
      <c r="AO1964" s="237"/>
      <c r="AQ1964" s="236"/>
    </row>
    <row r="1965" spans="1:43" ht="12.75">
      <c r="A1965" s="236"/>
      <c r="C1965" s="236"/>
      <c r="V1965" s="236"/>
      <c r="W1965" s="236"/>
      <c r="Y1965" s="237"/>
      <c r="AN1965" s="236"/>
      <c r="AO1965" s="237"/>
      <c r="AQ1965" s="236"/>
    </row>
    <row r="1966" spans="1:43" ht="12.75">
      <c r="A1966" s="236"/>
      <c r="C1966" s="236"/>
      <c r="V1966" s="236"/>
      <c r="W1966" s="236"/>
      <c r="Y1966" s="237"/>
      <c r="AN1966" s="236"/>
      <c r="AO1966" s="237"/>
      <c r="AQ1966" s="236"/>
    </row>
    <row r="1967" spans="1:43" ht="12.75">
      <c r="A1967" s="236"/>
      <c r="C1967" s="236"/>
      <c r="V1967" s="236"/>
      <c r="W1967" s="236"/>
      <c r="Y1967" s="237"/>
      <c r="AN1967" s="236"/>
      <c r="AO1967" s="237"/>
      <c r="AQ1967" s="236"/>
    </row>
    <row r="1968" spans="1:43" ht="12.75">
      <c r="A1968" s="236"/>
      <c r="C1968" s="236"/>
      <c r="V1968" s="236"/>
      <c r="W1968" s="236"/>
      <c r="Y1968" s="237"/>
      <c r="AN1968" s="236"/>
      <c r="AO1968" s="237"/>
      <c r="AQ1968" s="236"/>
    </row>
    <row r="1969" spans="1:43" ht="12.75">
      <c r="A1969" s="236"/>
      <c r="C1969" s="236"/>
      <c r="V1969" s="236"/>
      <c r="W1969" s="236"/>
      <c r="Y1969" s="237"/>
      <c r="AN1969" s="236"/>
      <c r="AO1969" s="237"/>
      <c r="AQ1969" s="236"/>
    </row>
    <row r="1970" spans="1:43" ht="12.75">
      <c r="A1970" s="236"/>
      <c r="C1970" s="236"/>
      <c r="V1970" s="236"/>
      <c r="W1970" s="236"/>
      <c r="Y1970" s="237"/>
      <c r="AN1970" s="236"/>
      <c r="AO1970" s="237"/>
      <c r="AQ1970" s="236"/>
    </row>
    <row r="1971" spans="1:43" ht="12.75">
      <c r="A1971" s="236"/>
      <c r="C1971" s="236"/>
      <c r="V1971" s="236"/>
      <c r="W1971" s="236"/>
      <c r="Y1971" s="237"/>
      <c r="AN1971" s="236"/>
      <c r="AO1971" s="237"/>
      <c r="AQ1971" s="236"/>
    </row>
    <row r="1972" spans="1:43" ht="12.75">
      <c r="A1972" s="236"/>
      <c r="C1972" s="236"/>
      <c r="V1972" s="236"/>
      <c r="W1972" s="236"/>
      <c r="Y1972" s="237"/>
      <c r="AN1972" s="236"/>
      <c r="AO1972" s="237"/>
      <c r="AQ1972" s="236"/>
    </row>
    <row r="1973" spans="1:43" ht="12.75">
      <c r="A1973" s="236"/>
      <c r="C1973" s="236"/>
      <c r="V1973" s="236"/>
      <c r="W1973" s="236"/>
      <c r="Y1973" s="237"/>
      <c r="AN1973" s="236"/>
      <c r="AO1973" s="237"/>
      <c r="AQ1973" s="236"/>
    </row>
    <row r="1974" spans="1:43" ht="12.75">
      <c r="A1974" s="236"/>
      <c r="C1974" s="236"/>
      <c r="V1974" s="236"/>
      <c r="W1974" s="236"/>
      <c r="Y1974" s="237"/>
      <c r="AN1974" s="236"/>
      <c r="AO1974" s="237"/>
      <c r="AQ1974" s="236"/>
    </row>
    <row r="1975" spans="1:43" ht="12.75">
      <c r="A1975" s="236"/>
      <c r="C1975" s="236"/>
      <c r="V1975" s="236"/>
      <c r="W1975" s="236"/>
      <c r="Y1975" s="237"/>
      <c r="AN1975" s="236"/>
      <c r="AO1975" s="237"/>
      <c r="AQ1975" s="236"/>
    </row>
    <row r="1976" spans="1:43" ht="12.75">
      <c r="A1976" s="236"/>
      <c r="C1976" s="236"/>
      <c r="V1976" s="236"/>
      <c r="W1976" s="236"/>
      <c r="Y1976" s="237"/>
      <c r="AN1976" s="236"/>
      <c r="AO1976" s="237"/>
      <c r="AQ1976" s="236"/>
    </row>
    <row r="1977" spans="1:43" ht="12.75">
      <c r="A1977" s="236"/>
      <c r="C1977" s="236"/>
      <c r="V1977" s="236"/>
      <c r="W1977" s="236"/>
      <c r="Y1977" s="237"/>
      <c r="AN1977" s="236"/>
      <c r="AO1977" s="237"/>
      <c r="AQ1977" s="236"/>
    </row>
    <row r="1978" spans="1:43" ht="12.75">
      <c r="A1978" s="236"/>
      <c r="C1978" s="236"/>
      <c r="V1978" s="236"/>
      <c r="W1978" s="236"/>
      <c r="Y1978" s="237"/>
      <c r="AN1978" s="236"/>
      <c r="AO1978" s="237"/>
      <c r="AQ1978" s="236"/>
    </row>
    <row r="1979" spans="1:43" ht="12.75">
      <c r="A1979" s="236"/>
      <c r="C1979" s="236"/>
      <c r="V1979" s="236"/>
      <c r="W1979" s="236"/>
      <c r="Y1979" s="237"/>
      <c r="AN1979" s="236"/>
      <c r="AO1979" s="237"/>
      <c r="AQ1979" s="236"/>
    </row>
    <row r="1980" spans="1:43" ht="12.75">
      <c r="A1980" s="236"/>
      <c r="C1980" s="236"/>
      <c r="V1980" s="236"/>
      <c r="W1980" s="236"/>
      <c r="Y1980" s="237"/>
      <c r="AN1980" s="236"/>
      <c r="AO1980" s="237"/>
      <c r="AQ1980" s="236"/>
    </row>
    <row r="1981" spans="1:43" ht="12.75">
      <c r="A1981" s="236"/>
      <c r="C1981" s="236"/>
      <c r="V1981" s="236"/>
      <c r="W1981" s="236"/>
      <c r="Y1981" s="237"/>
      <c r="AN1981" s="236"/>
      <c r="AO1981" s="237"/>
      <c r="AQ1981" s="236"/>
    </row>
    <row r="1982" spans="1:43" ht="12.75">
      <c r="A1982" s="236"/>
      <c r="C1982" s="236"/>
      <c r="V1982" s="236"/>
      <c r="W1982" s="236"/>
      <c r="Y1982" s="237"/>
      <c r="AN1982" s="236"/>
      <c r="AO1982" s="237"/>
      <c r="AQ1982" s="236"/>
    </row>
    <row r="1983" spans="1:43" ht="12.75">
      <c r="A1983" s="236"/>
      <c r="C1983" s="236"/>
      <c r="V1983" s="236"/>
      <c r="W1983" s="236"/>
      <c r="Y1983" s="237"/>
      <c r="AN1983" s="236"/>
      <c r="AO1983" s="237"/>
      <c r="AQ1983" s="236"/>
    </row>
    <row r="1984" spans="1:43" ht="12.75">
      <c r="A1984" s="236"/>
      <c r="C1984" s="236"/>
      <c r="V1984" s="236"/>
      <c r="W1984" s="236"/>
      <c r="Y1984" s="237"/>
      <c r="AN1984" s="236"/>
      <c r="AO1984" s="237"/>
      <c r="AQ1984" s="236"/>
    </row>
    <row r="1985" spans="1:43" ht="12.75">
      <c r="A1985" s="236"/>
      <c r="C1985" s="236"/>
      <c r="V1985" s="236"/>
      <c r="W1985" s="236"/>
      <c r="Y1985" s="237"/>
      <c r="AN1985" s="236"/>
      <c r="AO1985" s="237"/>
      <c r="AQ1985" s="236"/>
    </row>
    <row r="1986" spans="1:43" ht="12.75">
      <c r="A1986" s="236"/>
      <c r="C1986" s="236"/>
      <c r="V1986" s="236"/>
      <c r="W1986" s="236"/>
      <c r="Y1986" s="237"/>
      <c r="AN1986" s="236"/>
      <c r="AO1986" s="237"/>
      <c r="AQ1986" s="236"/>
    </row>
    <row r="1987" spans="1:43" ht="12.75">
      <c r="A1987" s="236"/>
      <c r="C1987" s="236"/>
      <c r="V1987" s="236"/>
      <c r="W1987" s="236"/>
      <c r="Y1987" s="237"/>
      <c r="AN1987" s="236"/>
      <c r="AO1987" s="237"/>
      <c r="AQ1987" s="236"/>
    </row>
    <row r="1988" spans="1:43" ht="12.75">
      <c r="A1988" s="236"/>
      <c r="C1988" s="236"/>
      <c r="V1988" s="236"/>
      <c r="W1988" s="236"/>
      <c r="Y1988" s="237"/>
      <c r="AN1988" s="236"/>
      <c r="AO1988" s="237"/>
      <c r="AQ1988" s="236"/>
    </row>
    <row r="1989" spans="1:43" ht="12.75">
      <c r="A1989" s="236"/>
      <c r="C1989" s="236"/>
      <c r="V1989" s="236"/>
      <c r="W1989" s="236"/>
      <c r="Y1989" s="237"/>
      <c r="AN1989" s="236"/>
      <c r="AO1989" s="237"/>
      <c r="AQ1989" s="236"/>
    </row>
    <row r="1990" spans="1:43" ht="12.75">
      <c r="A1990" s="236"/>
      <c r="C1990" s="236"/>
      <c r="V1990" s="236"/>
      <c r="W1990" s="236"/>
      <c r="Y1990" s="237"/>
      <c r="AN1990" s="236"/>
      <c r="AO1990" s="237"/>
      <c r="AQ1990" s="236"/>
    </row>
    <row r="1991" spans="1:43" ht="12.75">
      <c r="A1991" s="236"/>
      <c r="C1991" s="236"/>
      <c r="V1991" s="236"/>
      <c r="W1991" s="236"/>
      <c r="Y1991" s="237"/>
      <c r="AN1991" s="236"/>
      <c r="AO1991" s="237"/>
      <c r="AQ1991" s="236"/>
    </row>
    <row r="1992" spans="1:43" ht="12.75">
      <c r="A1992" s="236"/>
      <c r="C1992" s="236"/>
      <c r="V1992" s="236"/>
      <c r="W1992" s="236"/>
      <c r="Y1992" s="237"/>
      <c r="AN1992" s="236"/>
      <c r="AO1992" s="237"/>
      <c r="AQ1992" s="236"/>
    </row>
    <row r="1993" spans="1:43" ht="12.75">
      <c r="A1993" s="236"/>
      <c r="C1993" s="236"/>
      <c r="V1993" s="236"/>
      <c r="W1993" s="236"/>
      <c r="Y1993" s="237"/>
      <c r="AN1993" s="236"/>
      <c r="AO1993" s="237"/>
      <c r="AQ1993" s="236"/>
    </row>
    <row r="1994" spans="1:43" ht="12.75">
      <c r="A1994" s="236"/>
      <c r="C1994" s="236"/>
      <c r="V1994" s="236"/>
      <c r="W1994" s="236"/>
      <c r="Y1994" s="237"/>
      <c r="AN1994" s="236"/>
      <c r="AO1994" s="237"/>
      <c r="AQ1994" s="236"/>
    </row>
    <row r="1995" spans="1:43" ht="12.75">
      <c r="A1995" s="236"/>
      <c r="C1995" s="236"/>
      <c r="V1995" s="236"/>
      <c r="W1995" s="236"/>
      <c r="Y1995" s="237"/>
      <c r="AN1995" s="236"/>
      <c r="AO1995" s="237"/>
      <c r="AQ1995" s="236"/>
    </row>
    <row r="1996" spans="1:43" ht="12.75">
      <c r="A1996" s="236"/>
      <c r="C1996" s="236"/>
      <c r="V1996" s="236"/>
      <c r="W1996" s="236"/>
      <c r="Y1996" s="237"/>
      <c r="AN1996" s="236"/>
      <c r="AO1996" s="237"/>
      <c r="AQ1996" s="236"/>
    </row>
    <row r="1997" spans="1:43" ht="12.75">
      <c r="A1997" s="236"/>
      <c r="C1997" s="236"/>
      <c r="V1997" s="236"/>
      <c r="W1997" s="236"/>
      <c r="Y1997" s="237"/>
      <c r="AN1997" s="236"/>
      <c r="AO1997" s="237"/>
      <c r="AQ1997" s="236"/>
    </row>
    <row r="1998" spans="1:43" ht="12.75">
      <c r="A1998" s="236"/>
      <c r="C1998" s="236"/>
      <c r="V1998" s="236"/>
      <c r="W1998" s="236"/>
      <c r="Y1998" s="237"/>
      <c r="AN1998" s="236"/>
      <c r="AO1998" s="237"/>
      <c r="AQ1998" s="236"/>
    </row>
    <row r="1999" spans="1:43" ht="12.75">
      <c r="A1999" s="236"/>
      <c r="C1999" s="236"/>
      <c r="V1999" s="236"/>
      <c r="W1999" s="236"/>
      <c r="Y1999" s="237"/>
      <c r="AN1999" s="236"/>
      <c r="AO1999" s="237"/>
      <c r="AQ1999" s="236"/>
    </row>
    <row r="2000" spans="1:43" ht="12.75">
      <c r="A2000" s="236"/>
      <c r="C2000" s="236"/>
      <c r="V2000" s="236"/>
      <c r="W2000" s="236"/>
      <c r="Y2000" s="237"/>
      <c r="AN2000" s="236"/>
      <c r="AO2000" s="237"/>
      <c r="AQ2000" s="236"/>
    </row>
    <row r="2001" spans="1:43" ht="12.75">
      <c r="A2001" s="236"/>
      <c r="C2001" s="236"/>
      <c r="V2001" s="236"/>
      <c r="W2001" s="236"/>
      <c r="Y2001" s="237"/>
      <c r="AN2001" s="236"/>
      <c r="AO2001" s="237"/>
      <c r="AQ2001" s="236"/>
    </row>
    <row r="2002" spans="1:43" ht="12.75">
      <c r="A2002" s="236"/>
      <c r="C2002" s="236"/>
      <c r="V2002" s="236"/>
      <c r="W2002" s="236"/>
      <c r="Y2002" s="237"/>
      <c r="AN2002" s="236"/>
      <c r="AO2002" s="237"/>
      <c r="AQ2002" s="236"/>
    </row>
    <row r="2003" spans="1:43" ht="12.75">
      <c r="A2003" s="236"/>
      <c r="C2003" s="236"/>
      <c r="V2003" s="236"/>
      <c r="W2003" s="236"/>
      <c r="Y2003" s="237"/>
      <c r="AN2003" s="236"/>
      <c r="AO2003" s="237"/>
      <c r="AQ2003" s="236"/>
    </row>
    <row r="2004" spans="1:43" ht="12.75">
      <c r="A2004" s="236"/>
      <c r="C2004" s="236"/>
      <c r="V2004" s="236"/>
      <c r="W2004" s="236"/>
      <c r="Y2004" s="237"/>
      <c r="AN2004" s="236"/>
      <c r="AO2004" s="237"/>
      <c r="AQ2004" s="236"/>
    </row>
    <row r="2005" spans="1:43" ht="12.75">
      <c r="A2005" s="236"/>
      <c r="C2005" s="236"/>
      <c r="V2005" s="236"/>
      <c r="W2005" s="236"/>
      <c r="Y2005" s="237"/>
      <c r="AN2005" s="236"/>
      <c r="AO2005" s="237"/>
      <c r="AQ2005" s="236"/>
    </row>
    <row r="2006" spans="1:43" ht="12.75">
      <c r="A2006" s="236"/>
      <c r="C2006" s="236"/>
      <c r="V2006" s="236"/>
      <c r="W2006" s="236"/>
      <c r="Y2006" s="237"/>
      <c r="AN2006" s="236"/>
      <c r="AO2006" s="237"/>
      <c r="AQ2006" s="236"/>
    </row>
    <row r="2007" spans="1:43" ht="12.75">
      <c r="A2007" s="236"/>
      <c r="C2007" s="236"/>
      <c r="V2007" s="236"/>
      <c r="W2007" s="236"/>
      <c r="Y2007" s="237"/>
      <c r="AN2007" s="236"/>
      <c r="AO2007" s="237"/>
      <c r="AQ2007" s="236"/>
    </row>
    <row r="2008" spans="1:43" ht="12.75">
      <c r="A2008" s="236"/>
      <c r="C2008" s="236"/>
      <c r="V2008" s="236"/>
      <c r="W2008" s="236"/>
      <c r="Y2008" s="237"/>
      <c r="AN2008" s="236"/>
      <c r="AO2008" s="237"/>
      <c r="AQ2008" s="236"/>
    </row>
    <row r="2009" spans="1:43" ht="12.75">
      <c r="A2009" s="236"/>
      <c r="C2009" s="236"/>
      <c r="V2009" s="236"/>
      <c r="W2009" s="236"/>
      <c r="Y2009" s="237"/>
      <c r="AN2009" s="236"/>
      <c r="AO2009" s="237"/>
      <c r="AQ2009" s="236"/>
    </row>
    <row r="2010" spans="1:43" ht="12.75">
      <c r="A2010" s="236"/>
      <c r="C2010" s="236"/>
      <c r="V2010" s="236"/>
      <c r="W2010" s="236"/>
      <c r="Y2010" s="237"/>
      <c r="AN2010" s="236"/>
      <c r="AO2010" s="237"/>
      <c r="AQ2010" s="236"/>
    </row>
    <row r="2011" spans="1:43" ht="12.75">
      <c r="A2011" s="236"/>
      <c r="C2011" s="236"/>
      <c r="V2011" s="236"/>
      <c r="W2011" s="236"/>
      <c r="Y2011" s="237"/>
      <c r="AN2011" s="236"/>
      <c r="AO2011" s="237"/>
      <c r="AQ2011" s="236"/>
    </row>
    <row r="2012" spans="1:43" ht="12.75">
      <c r="A2012" s="236"/>
      <c r="C2012" s="236"/>
      <c r="V2012" s="236"/>
      <c r="W2012" s="236"/>
      <c r="Y2012" s="237"/>
      <c r="AN2012" s="236"/>
      <c r="AO2012" s="237"/>
      <c r="AQ2012" s="236"/>
    </row>
    <row r="2013" spans="1:43" ht="12.75">
      <c r="A2013" s="236"/>
      <c r="C2013" s="236"/>
      <c r="V2013" s="236"/>
      <c r="W2013" s="236"/>
      <c r="Y2013" s="237"/>
      <c r="AN2013" s="236"/>
      <c r="AO2013" s="237"/>
      <c r="AQ2013" s="236"/>
    </row>
    <row r="2014" spans="1:43" ht="12.75">
      <c r="A2014" s="236"/>
      <c r="C2014" s="236"/>
      <c r="V2014" s="236"/>
      <c r="W2014" s="236"/>
      <c r="Y2014" s="237"/>
      <c r="AN2014" s="236"/>
      <c r="AO2014" s="237"/>
      <c r="AQ2014" s="236"/>
    </row>
    <row r="2015" spans="1:43" ht="12.75">
      <c r="A2015" s="236"/>
      <c r="C2015" s="236"/>
      <c r="V2015" s="236"/>
      <c r="W2015" s="236"/>
      <c r="Y2015" s="237"/>
      <c r="AN2015" s="236"/>
      <c r="AO2015" s="237"/>
      <c r="AQ2015" s="236"/>
    </row>
    <row r="2016" spans="1:43" ht="12.75">
      <c r="A2016" s="236"/>
      <c r="C2016" s="236"/>
      <c r="V2016" s="236"/>
      <c r="W2016" s="236"/>
      <c r="Y2016" s="237"/>
      <c r="AN2016" s="236"/>
      <c r="AO2016" s="237"/>
      <c r="AQ2016" s="236"/>
    </row>
    <row r="2017" spans="1:43" ht="12.75">
      <c r="A2017" s="236"/>
      <c r="C2017" s="236"/>
      <c r="V2017" s="236"/>
      <c r="W2017" s="236"/>
      <c r="Y2017" s="237"/>
      <c r="AN2017" s="236"/>
      <c r="AO2017" s="237"/>
      <c r="AQ2017" s="236"/>
    </row>
    <row r="2018" spans="1:43" ht="12.75">
      <c r="A2018" s="236"/>
      <c r="C2018" s="236"/>
      <c r="V2018" s="236"/>
      <c r="W2018" s="236"/>
      <c r="Y2018" s="237"/>
      <c r="AN2018" s="236"/>
      <c r="AO2018" s="237"/>
      <c r="AQ2018" s="236"/>
    </row>
    <row r="2019" spans="1:43" ht="12.75">
      <c r="A2019" s="236"/>
      <c r="C2019" s="236"/>
      <c r="V2019" s="236"/>
      <c r="W2019" s="236"/>
      <c r="Y2019" s="237"/>
      <c r="AN2019" s="236"/>
      <c r="AO2019" s="237"/>
      <c r="AQ2019" s="236"/>
    </row>
    <row r="2020" spans="1:43" ht="12.75">
      <c r="A2020" s="236"/>
      <c r="C2020" s="236"/>
      <c r="V2020" s="236"/>
      <c r="W2020" s="236"/>
      <c r="Y2020" s="237"/>
      <c r="AN2020" s="236"/>
      <c r="AO2020" s="237"/>
      <c r="AQ2020" s="236"/>
    </row>
    <row r="2021" spans="1:43" ht="12.75">
      <c r="A2021" s="236"/>
      <c r="C2021" s="236"/>
      <c r="V2021" s="236"/>
      <c r="W2021" s="236"/>
      <c r="Y2021" s="237"/>
      <c r="AN2021" s="236"/>
      <c r="AO2021" s="237"/>
      <c r="AQ2021" s="236"/>
    </row>
    <row r="2022" spans="1:43" ht="12.75">
      <c r="A2022" s="236"/>
      <c r="C2022" s="236"/>
      <c r="V2022" s="236"/>
      <c r="W2022" s="236"/>
      <c r="Y2022" s="237"/>
      <c r="AN2022" s="236"/>
      <c r="AO2022" s="237"/>
      <c r="AQ2022" s="236"/>
    </row>
    <row r="2023" spans="1:43" ht="12.75">
      <c r="A2023" s="236"/>
      <c r="C2023" s="236"/>
      <c r="V2023" s="236"/>
      <c r="W2023" s="236"/>
      <c r="Y2023" s="237"/>
      <c r="AN2023" s="236"/>
      <c r="AO2023" s="237"/>
      <c r="AQ2023" s="236"/>
    </row>
    <row r="2024" spans="1:43" ht="12.75">
      <c r="A2024" s="236"/>
      <c r="C2024" s="236"/>
      <c r="V2024" s="236"/>
      <c r="W2024" s="236"/>
      <c r="Y2024" s="237"/>
      <c r="AN2024" s="236"/>
      <c r="AO2024" s="237"/>
      <c r="AQ2024" s="236"/>
    </row>
    <row r="2025" spans="1:43" ht="12.75">
      <c r="A2025" s="236"/>
      <c r="C2025" s="236"/>
      <c r="V2025" s="236"/>
      <c r="W2025" s="236"/>
      <c r="Y2025" s="237"/>
      <c r="AN2025" s="236"/>
      <c r="AO2025" s="237"/>
      <c r="AQ2025" s="236"/>
    </row>
    <row r="2026" spans="1:43" ht="12.75">
      <c r="A2026" s="236"/>
      <c r="C2026" s="236"/>
      <c r="V2026" s="236"/>
      <c r="W2026" s="236"/>
      <c r="Y2026" s="237"/>
      <c r="AN2026" s="236"/>
      <c r="AO2026" s="237"/>
      <c r="AQ2026" s="236"/>
    </row>
    <row r="2027" spans="1:43" ht="12.75">
      <c r="A2027" s="236"/>
      <c r="C2027" s="236"/>
      <c r="V2027" s="236"/>
      <c r="W2027" s="236"/>
      <c r="Y2027" s="237"/>
      <c r="AN2027" s="236"/>
      <c r="AO2027" s="237"/>
      <c r="AQ2027" s="236"/>
    </row>
    <row r="2028" spans="1:43" ht="12.75">
      <c r="A2028" s="236"/>
      <c r="C2028" s="236"/>
      <c r="V2028" s="236"/>
      <c r="W2028" s="236"/>
      <c r="Y2028" s="237"/>
      <c r="AN2028" s="236"/>
      <c r="AO2028" s="237"/>
      <c r="AQ2028" s="236"/>
    </row>
    <row r="2029" spans="1:43" ht="12.75">
      <c r="A2029" s="236"/>
      <c r="C2029" s="236"/>
      <c r="V2029" s="236"/>
      <c r="W2029" s="236"/>
      <c r="Y2029" s="237"/>
      <c r="AN2029" s="236"/>
      <c r="AO2029" s="237"/>
      <c r="AQ2029" s="236"/>
    </row>
    <row r="2030" spans="1:43" ht="12.75">
      <c r="A2030" s="236"/>
      <c r="C2030" s="236"/>
      <c r="V2030" s="236"/>
      <c r="W2030" s="236"/>
      <c r="Y2030" s="237"/>
      <c r="AN2030" s="236"/>
      <c r="AO2030" s="237"/>
      <c r="AQ2030" s="236"/>
    </row>
    <row r="2031" spans="1:43" ht="12.75">
      <c r="A2031" s="236"/>
      <c r="C2031" s="236"/>
      <c r="V2031" s="236"/>
      <c r="W2031" s="236"/>
      <c r="Y2031" s="237"/>
      <c r="AN2031" s="236"/>
      <c r="AO2031" s="237"/>
      <c r="AQ2031" s="236"/>
    </row>
    <row r="2032" spans="1:43" ht="12.75">
      <c r="A2032" s="236"/>
      <c r="C2032" s="236"/>
      <c r="V2032" s="236"/>
      <c r="W2032" s="236"/>
      <c r="Y2032" s="237"/>
      <c r="AN2032" s="236"/>
      <c r="AO2032" s="237"/>
      <c r="AQ2032" s="236"/>
    </row>
    <row r="2033" spans="1:43" ht="12.75">
      <c r="A2033" s="236"/>
      <c r="C2033" s="236"/>
      <c r="V2033" s="236"/>
      <c r="W2033" s="236"/>
      <c r="Y2033" s="237"/>
      <c r="AN2033" s="236"/>
      <c r="AO2033" s="237"/>
      <c r="AQ2033" s="236"/>
    </row>
    <row r="2034" spans="1:43" ht="12.75">
      <c r="A2034" s="236"/>
      <c r="C2034" s="236"/>
      <c r="V2034" s="236"/>
      <c r="W2034" s="236"/>
      <c r="Y2034" s="237"/>
      <c r="AN2034" s="236"/>
      <c r="AO2034" s="237"/>
      <c r="AQ2034" s="236"/>
    </row>
    <row r="2035" spans="1:43" ht="12.75">
      <c r="A2035" s="236"/>
      <c r="C2035" s="236"/>
      <c r="V2035" s="236"/>
      <c r="W2035" s="236"/>
      <c r="Y2035" s="237"/>
      <c r="AN2035" s="236"/>
      <c r="AO2035" s="237"/>
      <c r="AQ2035" s="236"/>
    </row>
    <row r="2036" spans="1:43" ht="12.75">
      <c r="A2036" s="236"/>
      <c r="C2036" s="236"/>
      <c r="V2036" s="236"/>
      <c r="W2036" s="236"/>
      <c r="Y2036" s="237"/>
      <c r="AN2036" s="236"/>
      <c r="AO2036" s="237"/>
      <c r="AQ2036" s="236"/>
    </row>
    <row r="2037" spans="1:43" ht="12.75">
      <c r="A2037" s="236"/>
      <c r="C2037" s="236"/>
      <c r="V2037" s="236"/>
      <c r="W2037" s="236"/>
      <c r="Y2037" s="237"/>
      <c r="AN2037" s="236"/>
      <c r="AO2037" s="237"/>
      <c r="AQ2037" s="236"/>
    </row>
    <row r="2038" spans="1:43" ht="12.75">
      <c r="A2038" s="236"/>
      <c r="C2038" s="236"/>
      <c r="V2038" s="236"/>
      <c r="W2038" s="236"/>
      <c r="Y2038" s="237"/>
      <c r="AN2038" s="236"/>
      <c r="AO2038" s="237"/>
      <c r="AQ2038" s="236"/>
    </row>
    <row r="2039" spans="1:43" ht="12.75">
      <c r="A2039" s="236"/>
      <c r="C2039" s="236"/>
      <c r="V2039" s="236"/>
      <c r="W2039" s="236"/>
      <c r="Y2039" s="237"/>
      <c r="AN2039" s="236"/>
      <c r="AO2039" s="237"/>
      <c r="AQ2039" s="236"/>
    </row>
    <row r="2040" spans="1:43" ht="12.75">
      <c r="A2040" s="236"/>
      <c r="C2040" s="236"/>
      <c r="V2040" s="236"/>
      <c r="W2040" s="236"/>
      <c r="Y2040" s="237"/>
      <c r="AN2040" s="236"/>
      <c r="AO2040" s="237"/>
      <c r="AQ2040" s="236"/>
    </row>
    <row r="2041" spans="1:43" ht="12.75">
      <c r="A2041" s="236"/>
      <c r="C2041" s="236"/>
      <c r="V2041" s="236"/>
      <c r="W2041" s="236"/>
      <c r="Y2041" s="237"/>
      <c r="AN2041" s="236"/>
      <c r="AO2041" s="237"/>
      <c r="AQ2041" s="236"/>
    </row>
    <row r="2042" spans="1:43" ht="12.75">
      <c r="A2042" s="236"/>
      <c r="C2042" s="236"/>
      <c r="V2042" s="236"/>
      <c r="W2042" s="236"/>
      <c r="Y2042" s="237"/>
      <c r="AN2042" s="236"/>
      <c r="AO2042" s="237"/>
      <c r="AQ2042" s="236"/>
    </row>
    <row r="2043" spans="1:43" ht="12.75">
      <c r="A2043" s="236"/>
      <c r="C2043" s="236"/>
      <c r="V2043" s="236"/>
      <c r="W2043" s="236"/>
      <c r="Y2043" s="237"/>
      <c r="AN2043" s="236"/>
      <c r="AO2043" s="237"/>
      <c r="AQ2043" s="236"/>
    </row>
    <row r="2044" spans="1:43" ht="12.75">
      <c r="A2044" s="236"/>
      <c r="C2044" s="236"/>
      <c r="V2044" s="236"/>
      <c r="W2044" s="236"/>
      <c r="Y2044" s="237"/>
      <c r="AN2044" s="236"/>
      <c r="AO2044" s="237"/>
      <c r="AQ2044" s="236"/>
    </row>
    <row r="2045" spans="1:43" ht="12.75">
      <c r="A2045" s="236"/>
      <c r="C2045" s="236"/>
      <c r="V2045" s="236"/>
      <c r="W2045" s="236"/>
      <c r="Y2045" s="237"/>
      <c r="AN2045" s="236"/>
      <c r="AO2045" s="237"/>
      <c r="AQ2045" s="236"/>
    </row>
    <row r="2046" spans="1:43" ht="12.75">
      <c r="A2046" s="236"/>
      <c r="C2046" s="236"/>
      <c r="V2046" s="236"/>
      <c r="W2046" s="236"/>
      <c r="Y2046" s="237"/>
      <c r="AN2046" s="236"/>
      <c r="AO2046" s="237"/>
      <c r="AQ2046" s="236"/>
    </row>
    <row r="2047" spans="1:43" ht="12.75">
      <c r="A2047" s="236"/>
      <c r="C2047" s="236"/>
      <c r="V2047" s="236"/>
      <c r="W2047" s="236"/>
      <c r="Y2047" s="237"/>
      <c r="AN2047" s="236"/>
      <c r="AO2047" s="237"/>
      <c r="AQ2047" s="236"/>
    </row>
    <row r="2048" spans="1:43" ht="12.75">
      <c r="A2048" s="236"/>
      <c r="C2048" s="236"/>
      <c r="V2048" s="236"/>
      <c r="W2048" s="236"/>
      <c r="Y2048" s="237"/>
      <c r="AN2048" s="236"/>
      <c r="AO2048" s="237"/>
      <c r="AQ2048" s="236"/>
    </row>
    <row r="2049" spans="1:43" ht="12.75">
      <c r="A2049" s="236"/>
      <c r="C2049" s="236"/>
      <c r="V2049" s="236"/>
      <c r="W2049" s="236"/>
      <c r="Y2049" s="237"/>
      <c r="AN2049" s="236"/>
      <c r="AO2049" s="237"/>
      <c r="AQ2049" s="236"/>
    </row>
    <row r="2050" spans="1:43" ht="12.75">
      <c r="A2050" s="236"/>
      <c r="C2050" s="236"/>
      <c r="V2050" s="236"/>
      <c r="W2050" s="236"/>
      <c r="Y2050" s="237"/>
      <c r="AN2050" s="236"/>
      <c r="AO2050" s="237"/>
      <c r="AQ2050" s="236"/>
    </row>
    <row r="2051" spans="1:43" ht="12.75">
      <c r="A2051" s="236"/>
      <c r="C2051" s="236"/>
      <c r="V2051" s="236"/>
      <c r="W2051" s="236"/>
      <c r="Y2051" s="237"/>
      <c r="AN2051" s="236"/>
      <c r="AO2051" s="237"/>
      <c r="AQ2051" s="236"/>
    </row>
    <row r="2052" spans="1:43" ht="12.75">
      <c r="A2052" s="236"/>
      <c r="C2052" s="236"/>
      <c r="V2052" s="236"/>
      <c r="W2052" s="236"/>
      <c r="Y2052" s="237"/>
      <c r="AN2052" s="236"/>
      <c r="AO2052" s="237"/>
      <c r="AQ2052" s="236"/>
    </row>
    <row r="2053" spans="1:43" ht="12.75">
      <c r="A2053" s="236"/>
      <c r="C2053" s="236"/>
      <c r="V2053" s="236"/>
      <c r="W2053" s="236"/>
      <c r="Y2053" s="237"/>
      <c r="AN2053" s="236"/>
      <c r="AO2053" s="237"/>
      <c r="AQ2053" s="236"/>
    </row>
    <row r="2054" spans="1:43" ht="12.75">
      <c r="A2054" s="236"/>
      <c r="C2054" s="236"/>
      <c r="V2054" s="236"/>
      <c r="W2054" s="236"/>
      <c r="Y2054" s="237"/>
      <c r="AN2054" s="236"/>
      <c r="AO2054" s="237"/>
      <c r="AQ2054" s="236"/>
    </row>
    <row r="2055" spans="1:43" ht="12.75">
      <c r="A2055" s="236"/>
      <c r="C2055" s="236"/>
      <c r="V2055" s="236"/>
      <c r="W2055" s="236"/>
      <c r="Y2055" s="237"/>
      <c r="AN2055" s="236"/>
      <c r="AO2055" s="237"/>
      <c r="AQ2055" s="236"/>
    </row>
    <row r="2056" spans="1:43" ht="12.75">
      <c r="A2056" s="236"/>
      <c r="C2056" s="236"/>
      <c r="V2056" s="236"/>
      <c r="W2056" s="236"/>
      <c r="Y2056" s="237"/>
      <c r="AN2056" s="236"/>
      <c r="AO2056" s="237"/>
      <c r="AQ2056" s="236"/>
    </row>
    <row r="2057" spans="1:43" ht="12.75">
      <c r="A2057" s="236"/>
      <c r="C2057" s="236"/>
      <c r="V2057" s="236"/>
      <c r="W2057" s="236"/>
      <c r="Y2057" s="237"/>
      <c r="AN2057" s="236"/>
      <c r="AO2057" s="237"/>
      <c r="AQ2057" s="236"/>
    </row>
    <row r="2058" spans="1:43" ht="12.75">
      <c r="A2058" s="236"/>
      <c r="C2058" s="236"/>
      <c r="V2058" s="236"/>
      <c r="W2058" s="236"/>
      <c r="Y2058" s="237"/>
      <c r="AN2058" s="236"/>
      <c r="AO2058" s="237"/>
      <c r="AQ2058" s="236"/>
    </row>
    <row r="2059" spans="1:43" ht="12.75">
      <c r="A2059" s="236"/>
      <c r="C2059" s="236"/>
      <c r="V2059" s="236"/>
      <c r="W2059" s="236"/>
      <c r="Y2059" s="237"/>
      <c r="AN2059" s="236"/>
      <c r="AO2059" s="237"/>
      <c r="AQ2059" s="236"/>
    </row>
    <row r="2060" spans="1:43" ht="12.75">
      <c r="A2060" s="236"/>
      <c r="C2060" s="236"/>
      <c r="V2060" s="236"/>
      <c r="W2060" s="236"/>
      <c r="Y2060" s="237"/>
      <c r="AN2060" s="236"/>
      <c r="AO2060" s="237"/>
      <c r="AQ2060" s="236"/>
    </row>
    <row r="2061" spans="1:43" ht="12.75">
      <c r="A2061" s="236"/>
      <c r="C2061" s="236"/>
      <c r="V2061" s="236"/>
      <c r="W2061" s="236"/>
      <c r="Y2061" s="237"/>
      <c r="AN2061" s="236"/>
      <c r="AO2061" s="237"/>
      <c r="AQ2061" s="236"/>
    </row>
    <row r="2062" spans="1:43" ht="12.75">
      <c r="A2062" s="236"/>
      <c r="C2062" s="236"/>
      <c r="V2062" s="236"/>
      <c r="W2062" s="236"/>
      <c r="Y2062" s="237"/>
      <c r="AN2062" s="236"/>
      <c r="AO2062" s="237"/>
      <c r="AQ2062" s="236"/>
    </row>
    <row r="2063" spans="1:43" ht="12.75">
      <c r="A2063" s="236"/>
      <c r="C2063" s="236"/>
      <c r="V2063" s="236"/>
      <c r="W2063" s="236"/>
      <c r="Y2063" s="237"/>
      <c r="AN2063" s="236"/>
      <c r="AO2063" s="237"/>
      <c r="AQ2063" s="236"/>
    </row>
    <row r="2064" spans="1:43" ht="12.75">
      <c r="A2064" s="236"/>
      <c r="C2064" s="236"/>
      <c r="V2064" s="236"/>
      <c r="W2064" s="236"/>
      <c r="Y2064" s="237"/>
      <c r="AN2064" s="236"/>
      <c r="AO2064" s="237"/>
      <c r="AQ2064" s="236"/>
    </row>
    <row r="2065" spans="1:43" ht="12.75">
      <c r="A2065" s="236"/>
      <c r="C2065" s="236"/>
      <c r="V2065" s="236"/>
      <c r="W2065" s="236"/>
      <c r="Y2065" s="237"/>
      <c r="AN2065" s="236"/>
      <c r="AO2065" s="237"/>
      <c r="AQ2065" s="236"/>
    </row>
    <row r="2066" spans="1:43" ht="12.75">
      <c r="A2066" s="236"/>
      <c r="C2066" s="236"/>
      <c r="V2066" s="236"/>
      <c r="W2066" s="236"/>
      <c r="Y2066" s="237"/>
      <c r="AN2066" s="236"/>
      <c r="AO2066" s="237"/>
      <c r="AQ2066" s="236"/>
    </row>
    <row r="2067" spans="1:43" ht="12.75">
      <c r="A2067" s="236"/>
      <c r="C2067" s="236"/>
      <c r="V2067" s="236"/>
      <c r="W2067" s="236"/>
      <c r="Y2067" s="237"/>
      <c r="AN2067" s="236"/>
      <c r="AO2067" s="237"/>
      <c r="AQ2067" s="236"/>
    </row>
    <row r="2068" spans="1:43" ht="12.75">
      <c r="A2068" s="236"/>
      <c r="C2068" s="236"/>
      <c r="V2068" s="236"/>
      <c r="W2068" s="236"/>
      <c r="Y2068" s="237"/>
      <c r="AN2068" s="236"/>
      <c r="AO2068" s="237"/>
      <c r="AQ2068" s="236"/>
    </row>
    <row r="2069" spans="1:43" ht="12.75">
      <c r="A2069" s="236"/>
      <c r="C2069" s="236"/>
      <c r="V2069" s="236"/>
      <c r="W2069" s="236"/>
      <c r="Y2069" s="237"/>
      <c r="AN2069" s="236"/>
      <c r="AO2069" s="237"/>
      <c r="AQ2069" s="236"/>
    </row>
    <row r="2070" spans="1:43" ht="12.75">
      <c r="A2070" s="236"/>
      <c r="C2070" s="236"/>
      <c r="V2070" s="236"/>
      <c r="W2070" s="236"/>
      <c r="Y2070" s="237"/>
      <c r="AN2070" s="236"/>
      <c r="AO2070" s="237"/>
      <c r="AQ2070" s="236"/>
    </row>
    <row r="2071" spans="1:43" ht="12.75">
      <c r="A2071" s="236"/>
      <c r="C2071" s="236"/>
      <c r="V2071" s="236"/>
      <c r="W2071" s="236"/>
      <c r="Y2071" s="237"/>
      <c r="AN2071" s="236"/>
      <c r="AO2071" s="237"/>
      <c r="AQ2071" s="236"/>
    </row>
    <row r="2072" spans="1:43" ht="12.75">
      <c r="A2072" s="236"/>
      <c r="C2072" s="236"/>
      <c r="V2072" s="236"/>
      <c r="W2072" s="236"/>
      <c r="Y2072" s="237"/>
      <c r="AN2072" s="236"/>
      <c r="AO2072" s="237"/>
      <c r="AQ2072" s="236"/>
    </row>
    <row r="2073" spans="1:43" ht="12.75">
      <c r="A2073" s="236"/>
      <c r="C2073" s="236"/>
      <c r="V2073" s="236"/>
      <c r="W2073" s="236"/>
      <c r="Y2073" s="237"/>
      <c r="AN2073" s="236"/>
      <c r="AO2073" s="237"/>
      <c r="AQ2073" s="236"/>
    </row>
    <row r="2074" spans="1:43" ht="12.75">
      <c r="A2074" s="236"/>
      <c r="C2074" s="236"/>
      <c r="V2074" s="236"/>
      <c r="W2074" s="236"/>
      <c r="Y2074" s="237"/>
      <c r="AN2074" s="236"/>
      <c r="AO2074" s="237"/>
      <c r="AQ2074" s="236"/>
    </row>
    <row r="2075" spans="1:43" ht="12.75">
      <c r="A2075" s="236"/>
      <c r="C2075" s="236"/>
      <c r="V2075" s="236"/>
      <c r="W2075" s="236"/>
      <c r="Y2075" s="237"/>
      <c r="AN2075" s="236"/>
      <c r="AO2075" s="237"/>
      <c r="AQ2075" s="236"/>
    </row>
    <row r="2076" spans="1:43" ht="12.75">
      <c r="A2076" s="236"/>
      <c r="C2076" s="236"/>
      <c r="V2076" s="236"/>
      <c r="W2076" s="236"/>
      <c r="Y2076" s="237"/>
      <c r="AN2076" s="236"/>
      <c r="AO2076" s="237"/>
      <c r="AQ2076" s="236"/>
    </row>
    <row r="2077" spans="1:43" ht="12.75">
      <c r="A2077" s="236"/>
      <c r="C2077" s="236"/>
      <c r="V2077" s="236"/>
      <c r="W2077" s="236"/>
      <c r="Y2077" s="237"/>
      <c r="AN2077" s="236"/>
      <c r="AO2077" s="237"/>
      <c r="AQ2077" s="236"/>
    </row>
    <row r="2078" spans="1:43" ht="12.75">
      <c r="A2078" s="236"/>
      <c r="C2078" s="236"/>
      <c r="V2078" s="236"/>
      <c r="W2078" s="236"/>
      <c r="Y2078" s="237"/>
      <c r="AN2078" s="236"/>
      <c r="AO2078" s="237"/>
      <c r="AQ2078" s="236"/>
    </row>
    <row r="2079" spans="1:43" ht="12.75">
      <c r="A2079" s="236"/>
      <c r="C2079" s="236"/>
      <c r="V2079" s="236"/>
      <c r="W2079" s="236"/>
      <c r="Y2079" s="237"/>
      <c r="AN2079" s="236"/>
      <c r="AO2079" s="237"/>
      <c r="AQ2079" s="236"/>
    </row>
    <row r="2080" spans="1:43" ht="12.75">
      <c r="A2080" s="236"/>
      <c r="C2080" s="236"/>
      <c r="V2080" s="236"/>
      <c r="W2080" s="236"/>
      <c r="Y2080" s="237"/>
      <c r="AN2080" s="236"/>
      <c r="AO2080" s="237"/>
      <c r="AQ2080" s="236"/>
    </row>
    <row r="2081" spans="1:43" ht="12.75">
      <c r="A2081" s="236"/>
      <c r="C2081" s="236"/>
      <c r="V2081" s="236"/>
      <c r="W2081" s="236"/>
      <c r="Y2081" s="237"/>
      <c r="AN2081" s="236"/>
      <c r="AO2081" s="237"/>
      <c r="AQ2081" s="236"/>
    </row>
    <row r="2082" spans="1:43" ht="12.75">
      <c r="A2082" s="236"/>
      <c r="C2082" s="236"/>
      <c r="V2082" s="236"/>
      <c r="W2082" s="236"/>
      <c r="Y2082" s="237"/>
      <c r="AN2082" s="236"/>
      <c r="AO2082" s="237"/>
      <c r="AQ2082" s="236"/>
    </row>
    <row r="2083" spans="1:43" ht="12.75">
      <c r="A2083" s="236"/>
      <c r="C2083" s="236"/>
      <c r="V2083" s="236"/>
      <c r="W2083" s="236"/>
      <c r="Y2083" s="237"/>
      <c r="AN2083" s="236"/>
      <c r="AO2083" s="237"/>
      <c r="AQ2083" s="236"/>
    </row>
    <row r="2084" spans="1:43" ht="12.75">
      <c r="A2084" s="236"/>
      <c r="C2084" s="236"/>
      <c r="V2084" s="236"/>
      <c r="W2084" s="236"/>
      <c r="Y2084" s="237"/>
      <c r="AN2084" s="236"/>
      <c r="AO2084" s="237"/>
      <c r="AQ2084" s="236"/>
    </row>
    <row r="2085" spans="1:43" ht="12.75">
      <c r="A2085" s="236"/>
      <c r="C2085" s="236"/>
      <c r="V2085" s="236"/>
      <c r="W2085" s="236"/>
      <c r="Y2085" s="237"/>
      <c r="AN2085" s="236"/>
      <c r="AO2085" s="237"/>
      <c r="AQ2085" s="236"/>
    </row>
    <row r="2086" spans="1:43" ht="12.75">
      <c r="A2086" s="236"/>
      <c r="C2086" s="236"/>
      <c r="V2086" s="236"/>
      <c r="W2086" s="236"/>
      <c r="Y2086" s="237"/>
      <c r="AN2086" s="236"/>
      <c r="AO2086" s="237"/>
      <c r="AQ2086" s="236"/>
    </row>
    <row r="2087" spans="1:43" ht="12.75">
      <c r="A2087" s="236"/>
      <c r="C2087" s="236"/>
      <c r="V2087" s="236"/>
      <c r="W2087" s="236"/>
      <c r="Y2087" s="237"/>
      <c r="AN2087" s="236"/>
      <c r="AO2087" s="237"/>
      <c r="AQ2087" s="236"/>
    </row>
    <row r="2088" spans="1:43" ht="12.75">
      <c r="A2088" s="236"/>
      <c r="C2088" s="236"/>
      <c r="V2088" s="236"/>
      <c r="W2088" s="236"/>
      <c r="Y2088" s="237"/>
      <c r="AN2088" s="236"/>
      <c r="AO2088" s="237"/>
      <c r="AQ2088" s="236"/>
    </row>
    <row r="2089" spans="1:43" ht="12.75">
      <c r="A2089" s="236"/>
      <c r="C2089" s="236"/>
      <c r="V2089" s="236"/>
      <c r="W2089" s="236"/>
      <c r="Y2089" s="237"/>
      <c r="AN2089" s="236"/>
      <c r="AO2089" s="237"/>
      <c r="AQ2089" s="236"/>
    </row>
    <row r="2090" spans="1:43" ht="12.75">
      <c r="A2090" s="236"/>
      <c r="C2090" s="236"/>
      <c r="V2090" s="236"/>
      <c r="W2090" s="236"/>
      <c r="Y2090" s="237"/>
      <c r="AN2090" s="236"/>
      <c r="AO2090" s="237"/>
      <c r="AQ2090" s="236"/>
    </row>
    <row r="2091" spans="1:43" ht="12.75">
      <c r="A2091" s="236"/>
      <c r="C2091" s="236"/>
      <c r="V2091" s="236"/>
      <c r="W2091" s="236"/>
      <c r="Y2091" s="237"/>
      <c r="AN2091" s="236"/>
      <c r="AO2091" s="237"/>
      <c r="AQ2091" s="236"/>
    </row>
    <row r="2092" spans="1:43" ht="12.75">
      <c r="A2092" s="236"/>
      <c r="C2092" s="236"/>
      <c r="V2092" s="236"/>
      <c r="W2092" s="236"/>
      <c r="Y2092" s="237"/>
      <c r="AN2092" s="236"/>
      <c r="AO2092" s="237"/>
      <c r="AQ2092" s="236"/>
    </row>
    <row r="2093" spans="1:43" ht="12.75">
      <c r="A2093" s="236"/>
      <c r="C2093" s="236"/>
      <c r="V2093" s="236"/>
      <c r="W2093" s="236"/>
      <c r="Y2093" s="237"/>
      <c r="AN2093" s="236"/>
      <c r="AO2093" s="237"/>
      <c r="AQ2093" s="236"/>
    </row>
    <row r="2094" spans="1:43" ht="12.75">
      <c r="A2094" s="236"/>
      <c r="C2094" s="236"/>
      <c r="V2094" s="236"/>
      <c r="W2094" s="236"/>
      <c r="Y2094" s="237"/>
      <c r="AN2094" s="236"/>
      <c r="AO2094" s="237"/>
      <c r="AQ2094" s="236"/>
    </row>
    <row r="2095" spans="1:43" ht="12.75">
      <c r="A2095" s="236"/>
      <c r="C2095" s="236"/>
      <c r="V2095" s="236"/>
      <c r="W2095" s="236"/>
      <c r="Y2095" s="237"/>
      <c r="AN2095" s="236"/>
      <c r="AO2095" s="237"/>
      <c r="AQ2095" s="236"/>
    </row>
    <row r="2096" spans="1:43" ht="12.75">
      <c r="A2096" s="236"/>
      <c r="C2096" s="236"/>
      <c r="V2096" s="236"/>
      <c r="W2096" s="236"/>
      <c r="Y2096" s="237"/>
      <c r="AN2096" s="236"/>
      <c r="AO2096" s="237"/>
      <c r="AQ2096" s="236"/>
    </row>
    <row r="2097" spans="1:43" ht="12.75">
      <c r="A2097" s="236"/>
      <c r="C2097" s="236"/>
      <c r="V2097" s="236"/>
      <c r="W2097" s="236"/>
      <c r="Y2097" s="237"/>
      <c r="AN2097" s="236"/>
      <c r="AO2097" s="237"/>
      <c r="AQ2097" s="236"/>
    </row>
    <row r="2098" spans="1:43" ht="12.75">
      <c r="A2098" s="236"/>
      <c r="C2098" s="236"/>
      <c r="V2098" s="236"/>
      <c r="W2098" s="236"/>
      <c r="Y2098" s="237"/>
      <c r="AN2098" s="236"/>
      <c r="AO2098" s="237"/>
      <c r="AQ2098" s="236"/>
    </row>
    <row r="2099" spans="1:43" ht="12.75">
      <c r="A2099" s="236"/>
      <c r="C2099" s="236"/>
      <c r="V2099" s="236"/>
      <c r="W2099" s="236"/>
      <c r="Y2099" s="237"/>
      <c r="AN2099" s="236"/>
      <c r="AO2099" s="237"/>
      <c r="AQ2099" s="236"/>
    </row>
    <row r="2100" spans="1:43" ht="12.75">
      <c r="A2100" s="236"/>
      <c r="C2100" s="236"/>
      <c r="V2100" s="236"/>
      <c r="W2100" s="236"/>
      <c r="Y2100" s="237"/>
      <c r="AN2100" s="236"/>
      <c r="AO2100" s="237"/>
      <c r="AQ2100" s="236"/>
    </row>
    <row r="2101" spans="1:43" ht="12.75">
      <c r="A2101" s="236"/>
      <c r="C2101" s="236"/>
      <c r="V2101" s="236"/>
      <c r="W2101" s="236"/>
      <c r="Y2101" s="237"/>
      <c r="AN2101" s="236"/>
      <c r="AO2101" s="237"/>
      <c r="AQ2101" s="236"/>
    </row>
    <row r="2102" spans="1:43" ht="12.75">
      <c r="A2102" s="236"/>
      <c r="C2102" s="236"/>
      <c r="V2102" s="236"/>
      <c r="W2102" s="236"/>
      <c r="Y2102" s="237"/>
      <c r="AN2102" s="236"/>
      <c r="AO2102" s="237"/>
      <c r="AQ2102" s="236"/>
    </row>
    <row r="2103" spans="1:43" ht="12.75">
      <c r="A2103" s="236"/>
      <c r="C2103" s="236"/>
      <c r="V2103" s="236"/>
      <c r="W2103" s="236"/>
      <c r="Y2103" s="237"/>
      <c r="AN2103" s="236"/>
      <c r="AO2103" s="237"/>
      <c r="AQ2103" s="236"/>
    </row>
    <row r="2104" spans="1:43" ht="12.75">
      <c r="A2104" s="236"/>
      <c r="C2104" s="236"/>
      <c r="V2104" s="236"/>
      <c r="W2104" s="236"/>
      <c r="Y2104" s="237"/>
      <c r="AN2104" s="236"/>
      <c r="AO2104" s="237"/>
      <c r="AQ2104" s="236"/>
    </row>
    <row r="2105" spans="1:43" ht="12.75">
      <c r="A2105" s="236"/>
      <c r="C2105" s="236"/>
      <c r="V2105" s="236"/>
      <c r="W2105" s="236"/>
      <c r="Y2105" s="237"/>
      <c r="AN2105" s="236"/>
      <c r="AO2105" s="237"/>
      <c r="AQ2105" s="236"/>
    </row>
    <row r="2106" spans="1:43" ht="12.75">
      <c r="A2106" s="236"/>
      <c r="C2106" s="236"/>
      <c r="V2106" s="236"/>
      <c r="W2106" s="236"/>
      <c r="Y2106" s="237"/>
      <c r="AN2106" s="236"/>
      <c r="AO2106" s="237"/>
      <c r="AQ2106" s="236"/>
    </row>
    <row r="2107" spans="1:43" ht="12.75">
      <c r="A2107" s="236"/>
      <c r="C2107" s="236"/>
      <c r="V2107" s="236"/>
      <c r="W2107" s="236"/>
      <c r="Y2107" s="237"/>
      <c r="AN2107" s="236"/>
      <c r="AO2107" s="237"/>
      <c r="AQ2107" s="236"/>
    </row>
    <row r="2108" spans="1:43" ht="12.75">
      <c r="A2108" s="236"/>
      <c r="C2108" s="236"/>
      <c r="V2108" s="236"/>
      <c r="W2108" s="236"/>
      <c r="Y2108" s="237"/>
      <c r="AN2108" s="236"/>
      <c r="AO2108" s="237"/>
      <c r="AQ2108" s="236"/>
    </row>
    <row r="2109" spans="1:43" ht="12.75">
      <c r="A2109" s="236"/>
      <c r="C2109" s="236"/>
      <c r="V2109" s="236"/>
      <c r="W2109" s="236"/>
      <c r="Y2109" s="237"/>
      <c r="AN2109" s="236"/>
      <c r="AO2109" s="237"/>
      <c r="AQ2109" s="236"/>
    </row>
    <row r="2110" spans="1:43" ht="12.75">
      <c r="A2110" s="236"/>
      <c r="C2110" s="236"/>
      <c r="V2110" s="236"/>
      <c r="W2110" s="236"/>
      <c r="Y2110" s="237"/>
      <c r="AN2110" s="236"/>
      <c r="AO2110" s="237"/>
      <c r="AQ2110" s="236"/>
    </row>
    <row r="2111" spans="1:43" ht="12.75">
      <c r="A2111" s="236"/>
      <c r="C2111" s="236"/>
      <c r="V2111" s="236"/>
      <c r="W2111" s="236"/>
      <c r="Y2111" s="237"/>
      <c r="AN2111" s="236"/>
      <c r="AO2111" s="237"/>
      <c r="AQ2111" s="236"/>
    </row>
    <row r="2112" spans="1:43" ht="12.75">
      <c r="A2112" s="236"/>
      <c r="C2112" s="236"/>
      <c r="V2112" s="236"/>
      <c r="W2112" s="236"/>
      <c r="Y2112" s="237"/>
      <c r="AN2112" s="236"/>
      <c r="AO2112" s="237"/>
      <c r="AQ2112" s="236"/>
    </row>
    <row r="2113" spans="1:43" ht="12.75">
      <c r="A2113" s="236"/>
      <c r="C2113" s="236"/>
      <c r="V2113" s="236"/>
      <c r="W2113" s="236"/>
      <c r="Y2113" s="237"/>
      <c r="AN2113" s="236"/>
      <c r="AO2113" s="237"/>
      <c r="AQ2113" s="236"/>
    </row>
    <row r="2114" spans="1:43" ht="12.75">
      <c r="A2114" s="236"/>
      <c r="C2114" s="236"/>
      <c r="V2114" s="236"/>
      <c r="W2114" s="236"/>
      <c r="Y2114" s="237"/>
      <c r="AN2114" s="236"/>
      <c r="AO2114" s="237"/>
      <c r="AQ2114" s="236"/>
    </row>
    <row r="2115" spans="1:43" ht="12.75">
      <c r="A2115" s="236"/>
      <c r="C2115" s="236"/>
      <c r="V2115" s="236"/>
      <c r="W2115" s="236"/>
      <c r="Y2115" s="237"/>
      <c r="AN2115" s="236"/>
      <c r="AO2115" s="237"/>
      <c r="AQ2115" s="236"/>
    </row>
    <row r="2116" spans="1:43" ht="12.75">
      <c r="A2116" s="236"/>
      <c r="C2116" s="236"/>
      <c r="V2116" s="236"/>
      <c r="W2116" s="236"/>
      <c r="Y2116" s="237"/>
      <c r="AN2116" s="236"/>
      <c r="AO2116" s="237"/>
      <c r="AQ2116" s="236"/>
    </row>
    <row r="2117" spans="1:43" ht="12.75">
      <c r="A2117" s="236"/>
      <c r="C2117" s="236"/>
      <c r="V2117" s="236"/>
      <c r="W2117" s="236"/>
      <c r="Y2117" s="237"/>
      <c r="AN2117" s="236"/>
      <c r="AO2117" s="237"/>
      <c r="AQ2117" s="236"/>
    </row>
    <row r="2118" spans="1:43" ht="12.75">
      <c r="A2118" s="236"/>
      <c r="C2118" s="236"/>
      <c r="V2118" s="236"/>
      <c r="W2118" s="236"/>
      <c r="Y2118" s="237"/>
      <c r="AN2118" s="236"/>
      <c r="AO2118" s="237"/>
      <c r="AQ2118" s="236"/>
    </row>
    <row r="2119" spans="1:43" ht="12.75">
      <c r="A2119" s="236"/>
      <c r="C2119" s="236"/>
      <c r="V2119" s="236"/>
      <c r="W2119" s="236"/>
      <c r="Y2119" s="237"/>
      <c r="AN2119" s="236"/>
      <c r="AO2119" s="237"/>
      <c r="AQ2119" s="236"/>
    </row>
    <row r="2120" spans="1:43" ht="12.75">
      <c r="A2120" s="236"/>
      <c r="C2120" s="236"/>
      <c r="V2120" s="236"/>
      <c r="W2120" s="236"/>
      <c r="Y2120" s="237"/>
      <c r="AN2120" s="236"/>
      <c r="AO2120" s="237"/>
      <c r="AQ2120" s="236"/>
    </row>
    <row r="2121" spans="1:43" ht="12.75">
      <c r="A2121" s="236"/>
      <c r="C2121" s="236"/>
      <c r="V2121" s="236"/>
      <c r="W2121" s="236"/>
      <c r="Y2121" s="237"/>
      <c r="AN2121" s="236"/>
      <c r="AO2121" s="237"/>
      <c r="AQ2121" s="236"/>
    </row>
    <row r="2122" spans="1:43" ht="12.75">
      <c r="A2122" s="236"/>
      <c r="C2122" s="236"/>
      <c r="V2122" s="236"/>
      <c r="W2122" s="236"/>
      <c r="Y2122" s="237"/>
      <c r="AN2122" s="236"/>
      <c r="AO2122" s="237"/>
      <c r="AQ2122" s="236"/>
    </row>
    <row r="2123" spans="1:43" ht="12.75">
      <c r="A2123" s="236"/>
      <c r="C2123" s="236"/>
      <c r="V2123" s="236"/>
      <c r="W2123" s="236"/>
      <c r="Y2123" s="237"/>
      <c r="AN2123" s="236"/>
      <c r="AO2123" s="237"/>
      <c r="AQ2123" s="236"/>
    </row>
    <row r="2124" spans="1:43" ht="12.75">
      <c r="A2124" s="236"/>
      <c r="C2124" s="236"/>
      <c r="V2124" s="236"/>
      <c r="W2124" s="236"/>
      <c r="Y2124" s="237"/>
      <c r="AN2124" s="236"/>
      <c r="AO2124" s="237"/>
      <c r="AQ2124" s="236"/>
    </row>
    <row r="2125" spans="1:43" ht="12.75">
      <c r="A2125" s="236"/>
      <c r="C2125" s="236"/>
      <c r="V2125" s="236"/>
      <c r="W2125" s="236"/>
      <c r="Y2125" s="237"/>
      <c r="AN2125" s="236"/>
      <c r="AO2125" s="237"/>
      <c r="AQ2125" s="236"/>
    </row>
    <row r="2126" spans="1:43" ht="12.75">
      <c r="A2126" s="236"/>
      <c r="C2126" s="236"/>
      <c r="V2126" s="236"/>
      <c r="W2126" s="236"/>
      <c r="Y2126" s="237"/>
      <c r="AN2126" s="236"/>
      <c r="AO2126" s="237"/>
      <c r="AQ2126" s="236"/>
    </row>
    <row r="2127" spans="1:43" ht="12.75">
      <c r="A2127" s="236"/>
      <c r="C2127" s="236"/>
      <c r="V2127" s="236"/>
      <c r="W2127" s="236"/>
      <c r="Y2127" s="237"/>
      <c r="AN2127" s="236"/>
      <c r="AO2127" s="237"/>
      <c r="AQ2127" s="236"/>
    </row>
    <row r="2128" spans="1:43" ht="12.75">
      <c r="A2128" s="236"/>
      <c r="C2128" s="236"/>
      <c r="V2128" s="236"/>
      <c r="W2128" s="236"/>
      <c r="Y2128" s="237"/>
      <c r="AN2128" s="236"/>
      <c r="AO2128" s="237"/>
      <c r="AQ2128" s="236"/>
    </row>
    <row r="2129" spans="1:43" ht="12.75">
      <c r="A2129" s="236"/>
      <c r="C2129" s="236"/>
      <c r="V2129" s="236"/>
      <c r="W2129" s="236"/>
      <c r="Y2129" s="237"/>
      <c r="AN2129" s="236"/>
      <c r="AO2129" s="237"/>
      <c r="AQ2129" s="236"/>
    </row>
    <row r="2130" spans="1:43" ht="12.75">
      <c r="A2130" s="236"/>
      <c r="C2130" s="236"/>
      <c r="V2130" s="236"/>
      <c r="W2130" s="236"/>
      <c r="Y2130" s="237"/>
      <c r="AN2130" s="236"/>
      <c r="AO2130" s="237"/>
      <c r="AQ2130" s="236"/>
    </row>
    <row r="2131" spans="1:43" ht="12.75">
      <c r="A2131" s="236"/>
      <c r="C2131" s="236"/>
      <c r="V2131" s="236"/>
      <c r="W2131" s="236"/>
      <c r="Y2131" s="237"/>
      <c r="AN2131" s="236"/>
      <c r="AO2131" s="237"/>
      <c r="AQ2131" s="236"/>
    </row>
    <row r="2132" spans="1:43" ht="12.75">
      <c r="A2132" s="236"/>
      <c r="C2132" s="236"/>
      <c r="V2132" s="236"/>
      <c r="W2132" s="236"/>
      <c r="Y2132" s="237"/>
      <c r="AN2132" s="236"/>
      <c r="AO2132" s="237"/>
      <c r="AQ2132" s="236"/>
    </row>
    <row r="2133" spans="1:43" ht="12.75">
      <c r="A2133" s="236"/>
      <c r="C2133" s="236"/>
      <c r="V2133" s="236"/>
      <c r="W2133" s="236"/>
      <c r="Y2133" s="237"/>
      <c r="AN2133" s="236"/>
      <c r="AO2133" s="237"/>
      <c r="AQ2133" s="236"/>
    </row>
    <row r="2134" spans="1:43" ht="12.75">
      <c r="A2134" s="236"/>
      <c r="C2134" s="236"/>
      <c r="V2134" s="236"/>
      <c r="W2134" s="236"/>
      <c r="Y2134" s="237"/>
      <c r="AN2134" s="236"/>
      <c r="AO2134" s="237"/>
      <c r="AQ2134" s="236"/>
    </row>
    <row r="2135" spans="1:43" ht="12.75">
      <c r="A2135" s="236"/>
      <c r="C2135" s="236"/>
      <c r="V2135" s="236"/>
      <c r="W2135" s="236"/>
      <c r="Y2135" s="237"/>
      <c r="AN2135" s="236"/>
      <c r="AO2135" s="237"/>
      <c r="AQ2135" s="236"/>
    </row>
    <row r="2136" spans="1:43" ht="12.75">
      <c r="A2136" s="236"/>
      <c r="C2136" s="236"/>
      <c r="V2136" s="236"/>
      <c r="W2136" s="236"/>
      <c r="Y2136" s="237"/>
      <c r="AN2136" s="236"/>
      <c r="AO2136" s="237"/>
      <c r="AQ2136" s="236"/>
    </row>
    <row r="2137" spans="1:43" ht="12.75">
      <c r="A2137" s="236"/>
      <c r="C2137" s="236"/>
      <c r="V2137" s="236"/>
      <c r="W2137" s="236"/>
      <c r="Y2137" s="237"/>
      <c r="AN2137" s="236"/>
      <c r="AO2137" s="237"/>
      <c r="AQ2137" s="236"/>
    </row>
    <row r="2138" spans="1:43" ht="12.75">
      <c r="A2138" s="236"/>
      <c r="C2138" s="236"/>
      <c r="V2138" s="236"/>
      <c r="W2138" s="236"/>
      <c r="Y2138" s="237"/>
      <c r="AN2138" s="236"/>
      <c r="AO2138" s="237"/>
      <c r="AQ2138" s="236"/>
    </row>
    <row r="2139" spans="1:43" ht="12.75">
      <c r="A2139" s="236"/>
      <c r="C2139" s="236"/>
      <c r="V2139" s="236"/>
      <c r="W2139" s="236"/>
      <c r="Y2139" s="237"/>
      <c r="AN2139" s="236"/>
      <c r="AO2139" s="237"/>
      <c r="AQ2139" s="236"/>
    </row>
    <row r="2140" spans="1:43" ht="12.75">
      <c r="A2140" s="236"/>
      <c r="C2140" s="236"/>
      <c r="V2140" s="236"/>
      <c r="W2140" s="236"/>
      <c r="Y2140" s="237"/>
      <c r="AN2140" s="236"/>
      <c r="AO2140" s="237"/>
      <c r="AQ2140" s="236"/>
    </row>
    <row r="2141" spans="1:43" ht="12.75">
      <c r="A2141" s="236"/>
      <c r="C2141" s="236"/>
      <c r="V2141" s="236"/>
      <c r="W2141" s="236"/>
      <c r="Y2141" s="237"/>
      <c r="AN2141" s="236"/>
      <c r="AO2141" s="237"/>
      <c r="AQ2141" s="236"/>
    </row>
    <row r="2142" spans="1:43" ht="12.75">
      <c r="A2142" s="236"/>
      <c r="C2142" s="236"/>
      <c r="V2142" s="236"/>
      <c r="W2142" s="236"/>
      <c r="Y2142" s="237"/>
      <c r="AN2142" s="236"/>
      <c r="AO2142" s="237"/>
      <c r="AQ2142" s="236"/>
    </row>
    <row r="2143" spans="1:43" ht="12.75">
      <c r="A2143" s="236"/>
      <c r="C2143" s="236"/>
      <c r="V2143" s="236"/>
      <c r="W2143" s="236"/>
      <c r="Y2143" s="237"/>
      <c r="AN2143" s="236"/>
      <c r="AO2143" s="237"/>
      <c r="AQ2143" s="236"/>
    </row>
    <row r="2144" spans="1:43" ht="12.75">
      <c r="A2144" s="236"/>
      <c r="C2144" s="236"/>
      <c r="V2144" s="236"/>
      <c r="W2144" s="236"/>
      <c r="Y2144" s="237"/>
      <c r="AN2144" s="236"/>
      <c r="AO2144" s="237"/>
      <c r="AQ2144" s="236"/>
    </row>
    <row r="2145" spans="1:43" ht="12.75">
      <c r="A2145" s="236"/>
      <c r="C2145" s="236"/>
      <c r="V2145" s="236"/>
      <c r="W2145" s="236"/>
      <c r="Y2145" s="237"/>
      <c r="AN2145" s="236"/>
      <c r="AO2145" s="237"/>
      <c r="AQ2145" s="236"/>
    </row>
    <row r="2146" spans="1:43" ht="12.75">
      <c r="A2146" s="236"/>
      <c r="C2146" s="236"/>
      <c r="V2146" s="236"/>
      <c r="W2146" s="236"/>
      <c r="Y2146" s="237"/>
      <c r="AN2146" s="236"/>
      <c r="AO2146" s="237"/>
      <c r="AQ2146" s="236"/>
    </row>
    <row r="2147" spans="1:43" ht="12.75">
      <c r="A2147" s="236"/>
      <c r="C2147" s="236"/>
      <c r="V2147" s="236"/>
      <c r="W2147" s="236"/>
      <c r="Y2147" s="237"/>
      <c r="AN2147" s="236"/>
      <c r="AO2147" s="237"/>
      <c r="AQ2147" s="236"/>
    </row>
    <row r="2148" spans="1:43" ht="12.75">
      <c r="A2148" s="236"/>
      <c r="C2148" s="236"/>
      <c r="V2148" s="236"/>
      <c r="W2148" s="236"/>
      <c r="Y2148" s="237"/>
      <c r="AN2148" s="236"/>
      <c r="AO2148" s="237"/>
      <c r="AQ2148" s="236"/>
    </row>
    <row r="2149" spans="1:43" ht="12.75">
      <c r="A2149" s="236"/>
      <c r="C2149" s="236"/>
      <c r="V2149" s="236"/>
      <c r="W2149" s="236"/>
      <c r="Y2149" s="237"/>
      <c r="AN2149" s="236"/>
      <c r="AO2149" s="237"/>
      <c r="AQ2149" s="236"/>
    </row>
    <row r="2150" spans="1:43" ht="12.75">
      <c r="A2150" s="236"/>
      <c r="C2150" s="236"/>
      <c r="V2150" s="236"/>
      <c r="W2150" s="236"/>
      <c r="Y2150" s="237"/>
      <c r="AN2150" s="236"/>
      <c r="AO2150" s="237"/>
      <c r="AQ2150" s="236"/>
    </row>
    <row r="2151" spans="1:43" ht="12.75">
      <c r="A2151" s="236"/>
      <c r="C2151" s="236"/>
      <c r="V2151" s="236"/>
      <c r="W2151" s="236"/>
      <c r="Y2151" s="237"/>
      <c r="AN2151" s="236"/>
      <c r="AO2151" s="237"/>
      <c r="AQ2151" s="236"/>
    </row>
    <row r="2152" spans="1:43" ht="12.75">
      <c r="A2152" s="236"/>
      <c r="C2152" s="236"/>
      <c r="V2152" s="236"/>
      <c r="W2152" s="236"/>
      <c r="Y2152" s="237"/>
      <c r="AN2152" s="236"/>
      <c r="AO2152" s="237"/>
      <c r="AQ2152" s="236"/>
    </row>
    <row r="2153" spans="1:43" ht="12.75">
      <c r="A2153" s="236"/>
      <c r="C2153" s="236"/>
      <c r="V2153" s="236"/>
      <c r="W2153" s="236"/>
      <c r="Y2153" s="237"/>
      <c r="AN2153" s="236"/>
      <c r="AO2153" s="237"/>
      <c r="AQ2153" s="236"/>
    </row>
    <row r="2154" spans="1:43" ht="12.75">
      <c r="A2154" s="236"/>
      <c r="C2154" s="236"/>
      <c r="V2154" s="236"/>
      <c r="W2154" s="236"/>
      <c r="Y2154" s="237"/>
      <c r="AN2154" s="236"/>
      <c r="AO2154" s="237"/>
      <c r="AQ2154" s="236"/>
    </row>
    <row r="2155" spans="1:43" ht="12.75">
      <c r="A2155" s="236"/>
      <c r="C2155" s="236"/>
      <c r="V2155" s="236"/>
      <c r="W2155" s="236"/>
      <c r="Y2155" s="237"/>
      <c r="AN2155" s="236"/>
      <c r="AO2155" s="237"/>
      <c r="AQ2155" s="236"/>
    </row>
    <row r="2156" spans="1:43" ht="12.75">
      <c r="A2156" s="236"/>
      <c r="C2156" s="236"/>
      <c r="V2156" s="236"/>
      <c r="W2156" s="236"/>
      <c r="Y2156" s="237"/>
      <c r="AN2156" s="236"/>
      <c r="AO2156" s="237"/>
      <c r="AQ2156" s="236"/>
    </row>
    <row r="2157" spans="1:43" ht="12.75">
      <c r="A2157" s="236"/>
      <c r="C2157" s="236"/>
      <c r="V2157" s="236"/>
      <c r="W2157" s="236"/>
      <c r="Y2157" s="237"/>
      <c r="AN2157" s="236"/>
      <c r="AO2157" s="237"/>
      <c r="AQ2157" s="236"/>
    </row>
    <row r="2158" spans="1:43" ht="12.75">
      <c r="A2158" s="236"/>
      <c r="C2158" s="236"/>
      <c r="V2158" s="236"/>
      <c r="W2158" s="236"/>
      <c r="Y2158" s="237"/>
      <c r="AN2158" s="236"/>
      <c r="AO2158" s="237"/>
      <c r="AQ2158" s="236"/>
    </row>
    <row r="2159" spans="1:43" ht="12.75">
      <c r="A2159" s="236"/>
      <c r="C2159" s="236"/>
      <c r="V2159" s="236"/>
      <c r="W2159" s="236"/>
      <c r="Y2159" s="237"/>
      <c r="AN2159" s="236"/>
      <c r="AO2159" s="237"/>
      <c r="AQ2159" s="236"/>
    </row>
    <row r="2160" spans="1:43" ht="12.75">
      <c r="A2160" s="236"/>
      <c r="C2160" s="236"/>
      <c r="V2160" s="236"/>
      <c r="W2160" s="236"/>
      <c r="Y2160" s="237"/>
      <c r="AN2160" s="236"/>
      <c r="AO2160" s="237"/>
      <c r="AQ2160" s="236"/>
    </row>
    <row r="2161" spans="1:43" ht="12.75">
      <c r="A2161" s="236"/>
      <c r="C2161" s="236"/>
      <c r="V2161" s="236"/>
      <c r="W2161" s="236"/>
      <c r="Y2161" s="237"/>
      <c r="AN2161" s="236"/>
      <c r="AO2161" s="237"/>
      <c r="AQ2161" s="236"/>
    </row>
    <row r="2162" spans="1:43" ht="12.75">
      <c r="A2162" s="236"/>
      <c r="C2162" s="236"/>
      <c r="V2162" s="236"/>
      <c r="W2162" s="236"/>
      <c r="Y2162" s="237"/>
      <c r="AN2162" s="236"/>
      <c r="AO2162" s="237"/>
      <c r="AQ2162" s="236"/>
    </row>
    <row r="2163" spans="1:43" ht="12.75">
      <c r="A2163" s="236"/>
      <c r="C2163" s="236"/>
      <c r="V2163" s="236"/>
      <c r="W2163" s="236"/>
      <c r="Y2163" s="237"/>
      <c r="AN2163" s="236"/>
      <c r="AO2163" s="237"/>
      <c r="AQ2163" s="236"/>
    </row>
    <row r="2164" spans="1:43" ht="12.75">
      <c r="A2164" s="236"/>
      <c r="C2164" s="236"/>
      <c r="V2164" s="236"/>
      <c r="W2164" s="236"/>
      <c r="Y2164" s="237"/>
      <c r="AN2164" s="236"/>
      <c r="AO2164" s="237"/>
      <c r="AQ2164" s="236"/>
    </row>
    <row r="2165" spans="1:43" ht="12.75">
      <c r="A2165" s="236"/>
      <c r="C2165" s="236"/>
      <c r="V2165" s="236"/>
      <c r="W2165" s="236"/>
      <c r="Y2165" s="237"/>
      <c r="AN2165" s="236"/>
      <c r="AO2165" s="237"/>
      <c r="AQ2165" s="236"/>
    </row>
    <row r="2166" spans="1:43" ht="12.75">
      <c r="A2166" s="236"/>
      <c r="C2166" s="236"/>
      <c r="V2166" s="236"/>
      <c r="W2166" s="236"/>
      <c r="Y2166" s="237"/>
      <c r="AN2166" s="236"/>
      <c r="AO2166" s="237"/>
      <c r="AQ2166" s="236"/>
    </row>
    <row r="2167" spans="1:43" ht="12.75">
      <c r="A2167" s="236"/>
      <c r="C2167" s="236"/>
      <c r="V2167" s="236"/>
      <c r="W2167" s="236"/>
      <c r="Y2167" s="237"/>
      <c r="AN2167" s="236"/>
      <c r="AO2167" s="237"/>
      <c r="AQ2167" s="236"/>
    </row>
    <row r="2168" spans="1:43" ht="12.75">
      <c r="A2168" s="236"/>
      <c r="C2168" s="236"/>
      <c r="V2168" s="236"/>
      <c r="W2168" s="236"/>
      <c r="Y2168" s="237"/>
      <c r="AN2168" s="236"/>
      <c r="AO2168" s="237"/>
      <c r="AQ2168" s="236"/>
    </row>
    <row r="2169" spans="1:43" ht="12.75">
      <c r="A2169" s="236"/>
      <c r="C2169" s="236"/>
      <c r="V2169" s="236"/>
      <c r="W2169" s="236"/>
      <c r="Y2169" s="237"/>
      <c r="AN2169" s="236"/>
      <c r="AO2169" s="237"/>
      <c r="AQ2169" s="236"/>
    </row>
    <row r="2170" spans="1:43" ht="12.75">
      <c r="A2170" s="236"/>
      <c r="C2170" s="236"/>
      <c r="V2170" s="236"/>
      <c r="W2170" s="236"/>
      <c r="Y2170" s="237"/>
      <c r="AN2170" s="236"/>
      <c r="AO2170" s="237"/>
      <c r="AQ2170" s="236"/>
    </row>
    <row r="2171" spans="1:43" ht="12.75">
      <c r="A2171" s="236"/>
      <c r="C2171" s="236"/>
      <c r="V2171" s="236"/>
      <c r="W2171" s="236"/>
      <c r="Y2171" s="237"/>
      <c r="AN2171" s="236"/>
      <c r="AO2171" s="237"/>
      <c r="AQ2171" s="236"/>
    </row>
    <row r="2172" spans="1:43" ht="12.75">
      <c r="A2172" s="236"/>
      <c r="C2172" s="236"/>
      <c r="V2172" s="236"/>
      <c r="W2172" s="236"/>
      <c r="Y2172" s="237"/>
      <c r="AN2172" s="236"/>
      <c r="AO2172" s="237"/>
      <c r="AQ2172" s="236"/>
    </row>
    <row r="2173" spans="1:43" ht="12.75">
      <c r="A2173" s="236"/>
      <c r="C2173" s="236"/>
      <c r="V2173" s="236"/>
      <c r="W2173" s="236"/>
      <c r="Y2173" s="237"/>
      <c r="AN2173" s="236"/>
      <c r="AO2173" s="237"/>
      <c r="AQ2173" s="236"/>
    </row>
    <row r="2174" spans="1:43" ht="12.75">
      <c r="A2174" s="236"/>
      <c r="C2174" s="236"/>
      <c r="V2174" s="236"/>
      <c r="W2174" s="236"/>
      <c r="Y2174" s="237"/>
      <c r="AN2174" s="236"/>
      <c r="AO2174" s="237"/>
      <c r="AQ2174" s="236"/>
    </row>
    <row r="2175" spans="1:43" ht="12.75">
      <c r="A2175" s="236"/>
      <c r="C2175" s="236"/>
      <c r="V2175" s="236"/>
      <c r="W2175" s="236"/>
      <c r="Y2175" s="237"/>
      <c r="AN2175" s="236"/>
      <c r="AO2175" s="237"/>
      <c r="AQ2175" s="236"/>
    </row>
    <row r="2176" spans="1:43" ht="12.75">
      <c r="A2176" s="236"/>
      <c r="C2176" s="236"/>
      <c r="V2176" s="236"/>
      <c r="W2176" s="236"/>
      <c r="Y2176" s="237"/>
      <c r="AN2176" s="236"/>
      <c r="AO2176" s="237"/>
      <c r="AQ2176" s="236"/>
    </row>
    <row r="2177" spans="1:43" ht="12.75">
      <c r="A2177" s="236"/>
      <c r="C2177" s="236"/>
      <c r="V2177" s="236"/>
      <c r="W2177" s="236"/>
      <c r="Y2177" s="237"/>
      <c r="AN2177" s="236"/>
      <c r="AO2177" s="237"/>
      <c r="AQ2177" s="236"/>
    </row>
    <row r="2178" spans="1:43" ht="12.75">
      <c r="A2178" s="236"/>
      <c r="C2178" s="236"/>
      <c r="V2178" s="236"/>
      <c r="W2178" s="236"/>
      <c r="Y2178" s="237"/>
      <c r="AN2178" s="236"/>
      <c r="AO2178" s="237"/>
      <c r="AQ2178" s="236"/>
    </row>
    <row r="2179" spans="1:43" ht="12.75">
      <c r="A2179" s="236"/>
      <c r="C2179" s="236"/>
      <c r="V2179" s="236"/>
      <c r="W2179" s="236"/>
      <c r="Y2179" s="237"/>
      <c r="AN2179" s="236"/>
      <c r="AO2179" s="237"/>
      <c r="AQ2179" s="236"/>
    </row>
    <row r="2180" spans="1:43" ht="12.75">
      <c r="A2180" s="236"/>
      <c r="C2180" s="236"/>
      <c r="V2180" s="236"/>
      <c r="W2180" s="236"/>
      <c r="Y2180" s="237"/>
      <c r="AN2180" s="236"/>
      <c r="AO2180" s="237"/>
      <c r="AQ2180" s="236"/>
    </row>
    <row r="2181" spans="1:43" ht="12.75">
      <c r="A2181" s="236"/>
      <c r="C2181" s="236"/>
      <c r="V2181" s="236"/>
      <c r="W2181" s="236"/>
      <c r="Y2181" s="237"/>
      <c r="AN2181" s="236"/>
      <c r="AO2181" s="237"/>
      <c r="AQ2181" s="236"/>
    </row>
    <row r="2182" spans="1:43" ht="12.75">
      <c r="A2182" s="236"/>
      <c r="C2182" s="236"/>
      <c r="V2182" s="236"/>
      <c r="W2182" s="236"/>
      <c r="Y2182" s="237"/>
      <c r="AN2182" s="236"/>
      <c r="AO2182" s="237"/>
      <c r="AQ2182" s="236"/>
    </row>
    <row r="2183" spans="1:43" ht="12.75">
      <c r="A2183" s="236"/>
      <c r="C2183" s="236"/>
      <c r="V2183" s="236"/>
      <c r="W2183" s="236"/>
      <c r="Y2183" s="237"/>
      <c r="AN2183" s="236"/>
      <c r="AO2183" s="237"/>
      <c r="AQ2183" s="236"/>
    </row>
    <row r="2184" spans="1:43" ht="12.75">
      <c r="A2184" s="236"/>
      <c r="C2184" s="236"/>
      <c r="V2184" s="236"/>
      <c r="W2184" s="236"/>
      <c r="Y2184" s="237"/>
      <c r="AN2184" s="236"/>
      <c r="AO2184" s="237"/>
      <c r="AQ2184" s="236"/>
    </row>
    <row r="2185" spans="1:43" ht="12.75">
      <c r="A2185" s="236"/>
      <c r="C2185" s="236"/>
      <c r="V2185" s="236"/>
      <c r="W2185" s="236"/>
      <c r="Y2185" s="237"/>
      <c r="AN2185" s="236"/>
      <c r="AO2185" s="237"/>
      <c r="AQ2185" s="236"/>
    </row>
    <row r="2186" spans="1:43" ht="12.75">
      <c r="A2186" s="236"/>
      <c r="C2186" s="236"/>
      <c r="V2186" s="236"/>
      <c r="W2186" s="236"/>
      <c r="Y2186" s="237"/>
      <c r="AN2186" s="236"/>
      <c r="AO2186" s="237"/>
      <c r="AQ2186" s="236"/>
    </row>
    <row r="2187" spans="1:43" ht="12.75">
      <c r="A2187" s="236"/>
      <c r="C2187" s="236"/>
      <c r="V2187" s="236"/>
      <c r="W2187" s="236"/>
      <c r="Y2187" s="237"/>
      <c r="AN2187" s="236"/>
      <c r="AO2187" s="237"/>
      <c r="AQ2187" s="236"/>
    </row>
    <row r="2188" spans="1:43" ht="12.75">
      <c r="A2188" s="236"/>
      <c r="C2188" s="236"/>
      <c r="V2188" s="236"/>
      <c r="W2188" s="236"/>
      <c r="Y2188" s="237"/>
      <c r="AN2188" s="236"/>
      <c r="AO2188" s="237"/>
      <c r="AQ2188" s="236"/>
    </row>
    <row r="2189" spans="1:43" ht="12.75">
      <c r="A2189" s="236"/>
      <c r="C2189" s="236"/>
      <c r="V2189" s="236"/>
      <c r="W2189" s="236"/>
      <c r="Y2189" s="237"/>
      <c r="AN2189" s="236"/>
      <c r="AO2189" s="237"/>
      <c r="AQ2189" s="236"/>
    </row>
    <row r="2190" spans="1:43" ht="12.75">
      <c r="A2190" s="236"/>
      <c r="C2190" s="236"/>
      <c r="V2190" s="236"/>
      <c r="W2190" s="236"/>
      <c r="Y2190" s="237"/>
      <c r="AN2190" s="236"/>
      <c r="AO2190" s="237"/>
      <c r="AQ2190" s="236"/>
    </row>
    <row r="2191" spans="1:43" ht="12.75">
      <c r="A2191" s="236"/>
      <c r="C2191" s="236"/>
      <c r="V2191" s="236"/>
      <c r="W2191" s="236"/>
      <c r="Y2191" s="237"/>
      <c r="AN2191" s="236"/>
      <c r="AO2191" s="237"/>
      <c r="AQ2191" s="236"/>
    </row>
    <row r="2192" spans="1:43" ht="12.75">
      <c r="A2192" s="236"/>
      <c r="C2192" s="236"/>
      <c r="V2192" s="236"/>
      <c r="W2192" s="236"/>
      <c r="Y2192" s="237"/>
      <c r="AN2192" s="236"/>
      <c r="AO2192" s="237"/>
      <c r="AQ2192" s="236"/>
    </row>
    <row r="2193" spans="1:43" ht="12.75">
      <c r="A2193" s="236"/>
      <c r="C2193" s="236"/>
      <c r="V2193" s="236"/>
      <c r="W2193" s="236"/>
      <c r="Y2193" s="237"/>
      <c r="AN2193" s="236"/>
      <c r="AO2193" s="237"/>
      <c r="AQ2193" s="236"/>
    </row>
    <row r="2194" spans="1:43" ht="12.75">
      <c r="A2194" s="236"/>
      <c r="C2194" s="236"/>
      <c r="V2194" s="236"/>
      <c r="W2194" s="236"/>
      <c r="Y2194" s="237"/>
      <c r="AN2194" s="236"/>
      <c r="AO2194" s="237"/>
      <c r="AQ2194" s="236"/>
    </row>
    <row r="2195" spans="1:43" ht="12.75">
      <c r="A2195" s="236"/>
      <c r="C2195" s="236"/>
      <c r="V2195" s="236"/>
      <c r="W2195" s="236"/>
      <c r="Y2195" s="237"/>
      <c r="AN2195" s="236"/>
      <c r="AO2195" s="237"/>
      <c r="AQ2195" s="236"/>
    </row>
    <row r="2196" spans="1:43" ht="12.75">
      <c r="A2196" s="236"/>
      <c r="C2196" s="236"/>
      <c r="V2196" s="236"/>
      <c r="W2196" s="236"/>
      <c r="Y2196" s="237"/>
      <c r="AN2196" s="236"/>
      <c r="AO2196" s="237"/>
      <c r="AQ2196" s="236"/>
    </row>
    <row r="2197" spans="1:43" ht="12.75">
      <c r="A2197" s="236"/>
      <c r="C2197" s="236"/>
      <c r="V2197" s="236"/>
      <c r="W2197" s="236"/>
      <c r="Y2197" s="237"/>
      <c r="AN2197" s="236"/>
      <c r="AO2197" s="237"/>
      <c r="AQ2197" s="236"/>
    </row>
    <row r="2198" spans="1:43" ht="12.75">
      <c r="A2198" s="236"/>
      <c r="C2198" s="236"/>
      <c r="V2198" s="236"/>
      <c r="W2198" s="236"/>
      <c r="Y2198" s="237"/>
      <c r="AN2198" s="236"/>
      <c r="AO2198" s="237"/>
      <c r="AQ2198" s="236"/>
    </row>
    <row r="2199" spans="1:43" ht="12.75">
      <c r="A2199" s="236"/>
      <c r="C2199" s="236"/>
      <c r="V2199" s="236"/>
      <c r="W2199" s="236"/>
      <c r="Y2199" s="237"/>
      <c r="AN2199" s="236"/>
      <c r="AO2199" s="237"/>
      <c r="AQ2199" s="236"/>
    </row>
    <row r="2200" spans="1:43" ht="12.75">
      <c r="A2200" s="236"/>
      <c r="C2200" s="236"/>
      <c r="V2200" s="236"/>
      <c r="W2200" s="236"/>
      <c r="Y2200" s="237"/>
      <c r="AN2200" s="236"/>
      <c r="AO2200" s="237"/>
      <c r="AQ2200" s="236"/>
    </row>
    <row r="2201" spans="1:43" ht="12.75">
      <c r="A2201" s="236"/>
      <c r="C2201" s="236"/>
      <c r="V2201" s="236"/>
      <c r="W2201" s="236"/>
      <c r="Y2201" s="237"/>
      <c r="AN2201" s="236"/>
      <c r="AO2201" s="237"/>
      <c r="AQ2201" s="236"/>
    </row>
    <row r="2202" spans="1:43" ht="12.75">
      <c r="A2202" s="236"/>
      <c r="C2202" s="236"/>
      <c r="V2202" s="236"/>
      <c r="W2202" s="236"/>
      <c r="Y2202" s="237"/>
      <c r="AN2202" s="236"/>
      <c r="AO2202" s="237"/>
      <c r="AQ2202" s="236"/>
    </row>
    <row r="2203" spans="1:43" ht="12.75">
      <c r="A2203" s="236"/>
      <c r="C2203" s="236"/>
      <c r="V2203" s="236"/>
      <c r="W2203" s="236"/>
      <c r="Y2203" s="237"/>
      <c r="AN2203" s="236"/>
      <c r="AO2203" s="237"/>
      <c r="AQ2203" s="236"/>
    </row>
    <row r="2204" spans="1:43" ht="12.75">
      <c r="A2204" s="236"/>
      <c r="C2204" s="236"/>
      <c r="V2204" s="236"/>
      <c r="W2204" s="236"/>
      <c r="Y2204" s="237"/>
      <c r="AN2204" s="236"/>
      <c r="AO2204" s="237"/>
      <c r="AQ2204" s="236"/>
    </row>
    <row r="2205" spans="1:43" ht="12.75">
      <c r="A2205" s="236"/>
      <c r="C2205" s="236"/>
      <c r="V2205" s="236"/>
      <c r="W2205" s="236"/>
      <c r="Y2205" s="237"/>
      <c r="AN2205" s="236"/>
      <c r="AO2205" s="237"/>
      <c r="AQ2205" s="236"/>
    </row>
    <row r="2206" spans="1:43" ht="12.75">
      <c r="A2206" s="236"/>
      <c r="C2206" s="236"/>
      <c r="V2206" s="236"/>
      <c r="W2206" s="236"/>
      <c r="Y2206" s="237"/>
      <c r="AN2206" s="236"/>
      <c r="AO2206" s="237"/>
      <c r="AQ2206" s="236"/>
    </row>
    <row r="2207" spans="1:43" ht="12.75">
      <c r="A2207" s="236"/>
      <c r="C2207" s="236"/>
      <c r="V2207" s="236"/>
      <c r="W2207" s="236"/>
      <c r="Y2207" s="237"/>
      <c r="AN2207" s="236"/>
      <c r="AO2207" s="237"/>
      <c r="AQ2207" s="236"/>
    </row>
    <row r="2208" spans="1:43" ht="12.75">
      <c r="A2208" s="236"/>
      <c r="C2208" s="236"/>
      <c r="V2208" s="236"/>
      <c r="W2208" s="236"/>
      <c r="Y2208" s="237"/>
      <c r="AN2208" s="236"/>
      <c r="AO2208" s="237"/>
      <c r="AQ2208" s="236"/>
    </row>
    <row r="2209" spans="1:43" ht="12.75">
      <c r="A2209" s="236"/>
      <c r="C2209" s="236"/>
      <c r="V2209" s="236"/>
      <c r="W2209" s="236"/>
      <c r="Y2209" s="237"/>
      <c r="AN2209" s="236"/>
      <c r="AO2209" s="237"/>
      <c r="AQ2209" s="236"/>
    </row>
    <row r="2210" spans="1:43" ht="12.75">
      <c r="A2210" s="236"/>
      <c r="C2210" s="236"/>
      <c r="V2210" s="236"/>
      <c r="W2210" s="236"/>
      <c r="Y2210" s="237"/>
      <c r="AN2210" s="236"/>
      <c r="AO2210" s="237"/>
      <c r="AQ2210" s="236"/>
    </row>
    <row r="2211" spans="1:43" ht="12.75">
      <c r="A2211" s="236"/>
      <c r="C2211" s="236"/>
      <c r="V2211" s="236"/>
      <c r="W2211" s="236"/>
      <c r="Y2211" s="237"/>
      <c r="AN2211" s="236"/>
      <c r="AO2211" s="237"/>
      <c r="AQ2211" s="236"/>
    </row>
    <row r="2212" spans="1:43" ht="12.75">
      <c r="A2212" s="236"/>
      <c r="C2212" s="236"/>
      <c r="V2212" s="236"/>
      <c r="W2212" s="236"/>
      <c r="Y2212" s="237"/>
      <c r="AN2212" s="236"/>
      <c r="AO2212" s="237"/>
      <c r="AQ2212" s="236"/>
    </row>
    <row r="2213" spans="1:43" ht="12.75">
      <c r="A2213" s="236"/>
      <c r="C2213" s="236"/>
      <c r="V2213" s="236"/>
      <c r="W2213" s="236"/>
      <c r="Y2213" s="237"/>
      <c r="AN2213" s="236"/>
      <c r="AO2213" s="237"/>
      <c r="AQ2213" s="236"/>
    </row>
    <row r="2214" spans="1:43" ht="12.75">
      <c r="A2214" s="236"/>
      <c r="C2214" s="236"/>
      <c r="V2214" s="236"/>
      <c r="W2214" s="236"/>
      <c r="Y2214" s="237"/>
      <c r="AN2214" s="236"/>
      <c r="AO2214" s="237"/>
      <c r="AQ2214" s="236"/>
    </row>
    <row r="2215" spans="1:43" ht="12.75">
      <c r="A2215" s="236"/>
      <c r="C2215" s="236"/>
      <c r="V2215" s="236"/>
      <c r="W2215" s="236"/>
      <c r="Y2215" s="237"/>
      <c r="AN2215" s="236"/>
      <c r="AO2215" s="237"/>
      <c r="AQ2215" s="236"/>
    </row>
    <row r="2216" spans="1:43" ht="12.75">
      <c r="A2216" s="236"/>
      <c r="C2216" s="236"/>
      <c r="V2216" s="236"/>
      <c r="W2216" s="236"/>
      <c r="Y2216" s="237"/>
      <c r="AN2216" s="236"/>
      <c r="AO2216" s="237"/>
      <c r="AQ2216" s="236"/>
    </row>
    <row r="2217" spans="1:43" ht="12.75">
      <c r="A2217" s="236"/>
      <c r="C2217" s="236"/>
      <c r="V2217" s="236"/>
      <c r="W2217" s="236"/>
      <c r="Y2217" s="237"/>
      <c r="AN2217" s="236"/>
      <c r="AO2217" s="237"/>
      <c r="AQ2217" s="236"/>
    </row>
    <row r="2218" spans="1:43" ht="12.75">
      <c r="A2218" s="236"/>
      <c r="C2218" s="236"/>
      <c r="V2218" s="236"/>
      <c r="W2218" s="236"/>
      <c r="Y2218" s="237"/>
      <c r="AN2218" s="236"/>
      <c r="AO2218" s="237"/>
      <c r="AQ2218" s="236"/>
    </row>
    <row r="2219" spans="1:43" ht="12.75">
      <c r="A2219" s="236"/>
      <c r="C2219" s="236"/>
      <c r="V2219" s="236"/>
      <c r="W2219" s="236"/>
      <c r="Y2219" s="237"/>
      <c r="AN2219" s="236"/>
      <c r="AO2219" s="237"/>
      <c r="AQ2219" s="236"/>
    </row>
    <row r="2220" spans="1:43" ht="12.75">
      <c r="A2220" s="236"/>
      <c r="C2220" s="236"/>
      <c r="V2220" s="236"/>
      <c r="W2220" s="236"/>
      <c r="Y2220" s="237"/>
      <c r="AN2220" s="236"/>
      <c r="AO2220" s="237"/>
      <c r="AQ2220" s="236"/>
    </row>
    <row r="2221" spans="1:43" ht="12.75">
      <c r="A2221" s="236"/>
      <c r="C2221" s="236"/>
      <c r="V2221" s="236"/>
      <c r="W2221" s="236"/>
      <c r="Y2221" s="237"/>
      <c r="AN2221" s="236"/>
      <c r="AO2221" s="237"/>
      <c r="AQ2221" s="236"/>
    </row>
    <row r="2222" spans="1:43" ht="12.75">
      <c r="A2222" s="236"/>
      <c r="C2222" s="236"/>
      <c r="V2222" s="236"/>
      <c r="W2222" s="236"/>
      <c r="Y2222" s="237"/>
      <c r="AN2222" s="236"/>
      <c r="AO2222" s="237"/>
      <c r="AQ2222" s="236"/>
    </row>
    <row r="2223" spans="1:43" ht="12.75">
      <c r="A2223" s="236"/>
      <c r="C2223" s="236"/>
      <c r="V2223" s="236"/>
      <c r="W2223" s="236"/>
      <c r="Y2223" s="237"/>
      <c r="AN2223" s="236"/>
      <c r="AO2223" s="237"/>
      <c r="AQ2223" s="236"/>
    </row>
    <row r="2224" spans="1:43" ht="12.75">
      <c r="A2224" s="236"/>
      <c r="C2224" s="236"/>
      <c r="V2224" s="236"/>
      <c r="W2224" s="236"/>
      <c r="Y2224" s="237"/>
      <c r="AN2224" s="236"/>
      <c r="AO2224" s="237"/>
      <c r="AQ2224" s="236"/>
    </row>
    <row r="2225" spans="1:43" ht="12.75">
      <c r="A2225" s="236"/>
      <c r="C2225" s="236"/>
      <c r="V2225" s="236"/>
      <c r="W2225" s="236"/>
      <c r="Y2225" s="237"/>
      <c r="AN2225" s="236"/>
      <c r="AO2225" s="237"/>
      <c r="AQ2225" s="236"/>
    </row>
    <row r="2226" spans="1:43" ht="12.75">
      <c r="A2226" s="236"/>
      <c r="C2226" s="236"/>
      <c r="V2226" s="236"/>
      <c r="W2226" s="236"/>
      <c r="Y2226" s="237"/>
      <c r="AN2226" s="236"/>
      <c r="AO2226" s="237"/>
      <c r="AQ2226" s="236"/>
    </row>
    <row r="2227" spans="1:43" ht="12.75">
      <c r="A2227" s="236"/>
      <c r="C2227" s="236"/>
      <c r="V2227" s="236"/>
      <c r="W2227" s="236"/>
      <c r="Y2227" s="237"/>
      <c r="AN2227" s="236"/>
      <c r="AO2227" s="237"/>
      <c r="AQ2227" s="236"/>
    </row>
    <row r="2228" spans="1:43" ht="12.75">
      <c r="A2228" s="236"/>
      <c r="C2228" s="236"/>
      <c r="V2228" s="236"/>
      <c r="W2228" s="236"/>
      <c r="Y2228" s="237"/>
      <c r="AN2228" s="236"/>
      <c r="AO2228" s="237"/>
      <c r="AQ2228" s="236"/>
    </row>
    <row r="2229" spans="1:43" ht="12.75">
      <c r="A2229" s="236"/>
      <c r="C2229" s="236"/>
      <c r="V2229" s="236"/>
      <c r="W2229" s="236"/>
      <c r="Y2229" s="237"/>
      <c r="AN2229" s="236"/>
      <c r="AO2229" s="237"/>
      <c r="AQ2229" s="236"/>
    </row>
    <row r="2230" spans="1:43" ht="12.75">
      <c r="A2230" s="236"/>
      <c r="C2230" s="236"/>
      <c r="V2230" s="236"/>
      <c r="W2230" s="236"/>
      <c r="Y2230" s="237"/>
      <c r="AN2230" s="236"/>
      <c r="AO2230" s="237"/>
      <c r="AQ2230" s="236"/>
    </row>
    <row r="2231" spans="1:43" ht="12.75">
      <c r="A2231" s="236"/>
      <c r="C2231" s="236"/>
      <c r="V2231" s="236"/>
      <c r="W2231" s="236"/>
      <c r="Y2231" s="237"/>
      <c r="AN2231" s="236"/>
      <c r="AO2231" s="237"/>
      <c r="AQ2231" s="236"/>
    </row>
    <row r="2232" spans="1:43" ht="12.75">
      <c r="A2232" s="236"/>
      <c r="C2232" s="236"/>
      <c r="V2232" s="236"/>
      <c r="W2232" s="236"/>
      <c r="Y2232" s="237"/>
      <c r="AN2232" s="236"/>
      <c r="AO2232" s="237"/>
      <c r="AQ2232" s="236"/>
    </row>
    <row r="2233" spans="1:43" ht="12.75">
      <c r="A2233" s="236"/>
      <c r="C2233" s="236"/>
      <c r="V2233" s="236"/>
      <c r="W2233" s="236"/>
      <c r="Y2233" s="237"/>
      <c r="AN2233" s="236"/>
      <c r="AO2233" s="237"/>
      <c r="AQ2233" s="236"/>
    </row>
    <row r="2234" spans="1:43" ht="12.75">
      <c r="A2234" s="236"/>
      <c r="C2234" s="236"/>
      <c r="V2234" s="236"/>
      <c r="W2234" s="236"/>
      <c r="Y2234" s="237"/>
      <c r="AN2234" s="236"/>
      <c r="AO2234" s="237"/>
      <c r="AQ2234" s="236"/>
    </row>
    <row r="2235" spans="1:43" ht="12.75">
      <c r="A2235" s="236"/>
      <c r="C2235" s="236"/>
      <c r="V2235" s="236"/>
      <c r="W2235" s="236"/>
      <c r="Y2235" s="237"/>
      <c r="AN2235" s="236"/>
      <c r="AO2235" s="237"/>
      <c r="AQ2235" s="236"/>
    </row>
    <row r="2236" spans="1:43" ht="12.75">
      <c r="A2236" s="236"/>
      <c r="C2236" s="236"/>
      <c r="V2236" s="236"/>
      <c r="W2236" s="236"/>
      <c r="Y2236" s="237"/>
      <c r="AN2236" s="236"/>
      <c r="AO2236" s="237"/>
      <c r="AQ2236" s="236"/>
    </row>
    <row r="2237" spans="1:43" ht="12.75">
      <c r="A2237" s="236"/>
      <c r="C2237" s="236"/>
      <c r="V2237" s="236"/>
      <c r="W2237" s="236"/>
      <c r="Y2237" s="237"/>
      <c r="AN2237" s="236"/>
      <c r="AO2237" s="237"/>
      <c r="AQ2237" s="236"/>
    </row>
    <row r="2238" spans="1:43" ht="12.75">
      <c r="A2238" s="236"/>
      <c r="C2238" s="236"/>
      <c r="V2238" s="236"/>
      <c r="W2238" s="236"/>
      <c r="Y2238" s="237"/>
      <c r="AN2238" s="236"/>
      <c r="AO2238" s="237"/>
      <c r="AQ2238" s="236"/>
    </row>
    <row r="2239" spans="1:43" ht="12.75">
      <c r="A2239" s="236"/>
      <c r="C2239" s="236"/>
      <c r="V2239" s="236"/>
      <c r="W2239" s="236"/>
      <c r="Y2239" s="237"/>
      <c r="AN2239" s="236"/>
      <c r="AO2239" s="237"/>
      <c r="AQ2239" s="236"/>
    </row>
    <row r="2240" spans="1:43" ht="12.75">
      <c r="A2240" s="236"/>
      <c r="C2240" s="236"/>
      <c r="V2240" s="236"/>
      <c r="W2240" s="236"/>
      <c r="Y2240" s="237"/>
      <c r="AN2240" s="236"/>
      <c r="AO2240" s="237"/>
      <c r="AQ2240" s="236"/>
    </row>
    <row r="2241" spans="1:43" ht="12.75">
      <c r="A2241" s="236"/>
      <c r="C2241" s="236"/>
      <c r="V2241" s="236"/>
      <c r="W2241" s="236"/>
      <c r="Y2241" s="237"/>
      <c r="AN2241" s="236"/>
      <c r="AO2241" s="237"/>
      <c r="AQ2241" s="236"/>
    </row>
    <row r="2242" spans="1:43" ht="12.75">
      <c r="A2242" s="236"/>
      <c r="C2242" s="236"/>
      <c r="V2242" s="236"/>
      <c r="W2242" s="236"/>
      <c r="Y2242" s="237"/>
      <c r="AN2242" s="236"/>
      <c r="AO2242" s="237"/>
      <c r="AQ2242" s="236"/>
    </row>
    <row r="2243" spans="1:43" ht="12.75">
      <c r="A2243" s="236"/>
      <c r="C2243" s="236"/>
      <c r="V2243" s="236"/>
      <c r="W2243" s="236"/>
      <c r="Y2243" s="237"/>
      <c r="AN2243" s="236"/>
      <c r="AO2243" s="237"/>
      <c r="AQ2243" s="236"/>
    </row>
    <row r="2244" spans="1:43" ht="12.75">
      <c r="A2244" s="236"/>
      <c r="C2244" s="236"/>
      <c r="V2244" s="236"/>
      <c r="W2244" s="236"/>
      <c r="Y2244" s="237"/>
      <c r="AN2244" s="236"/>
      <c r="AO2244" s="237"/>
      <c r="AQ2244" s="236"/>
    </row>
    <row r="2245" spans="1:43" ht="12.75">
      <c r="A2245" s="236"/>
      <c r="C2245" s="236"/>
      <c r="V2245" s="236"/>
      <c r="W2245" s="236"/>
      <c r="Y2245" s="237"/>
      <c r="AN2245" s="236"/>
      <c r="AO2245" s="237"/>
      <c r="AQ2245" s="236"/>
    </row>
    <row r="2246" spans="1:43" ht="12.75">
      <c r="A2246" s="236"/>
      <c r="C2246" s="236"/>
      <c r="V2246" s="236"/>
      <c r="W2246" s="236"/>
      <c r="Y2246" s="237"/>
      <c r="AN2246" s="236"/>
      <c r="AO2246" s="237"/>
      <c r="AQ2246" s="236"/>
    </row>
    <row r="2247" spans="1:43" ht="12.75">
      <c r="A2247" s="236"/>
      <c r="C2247" s="236"/>
      <c r="V2247" s="236"/>
      <c r="W2247" s="236"/>
      <c r="Y2247" s="237"/>
      <c r="AN2247" s="236"/>
      <c r="AO2247" s="237"/>
      <c r="AQ2247" s="236"/>
    </row>
    <row r="2248" spans="1:43" ht="12.75">
      <c r="A2248" s="236"/>
      <c r="C2248" s="236"/>
      <c r="V2248" s="236"/>
      <c r="W2248" s="236"/>
      <c r="Y2248" s="237"/>
      <c r="AN2248" s="236"/>
      <c r="AO2248" s="237"/>
      <c r="AQ2248" s="236"/>
    </row>
    <row r="2249" spans="1:43" ht="12.75">
      <c r="A2249" s="236"/>
      <c r="C2249" s="236"/>
      <c r="V2249" s="236"/>
      <c r="W2249" s="236"/>
      <c r="Y2249" s="237"/>
      <c r="AN2249" s="236"/>
      <c r="AO2249" s="237"/>
      <c r="AQ2249" s="236"/>
    </row>
    <row r="2250" spans="1:43" ht="12.75">
      <c r="A2250" s="236"/>
      <c r="C2250" s="236"/>
      <c r="V2250" s="236"/>
      <c r="W2250" s="236"/>
      <c r="Y2250" s="237"/>
      <c r="AN2250" s="236"/>
      <c r="AO2250" s="237"/>
      <c r="AQ2250" s="236"/>
    </row>
    <row r="2251" spans="1:43" ht="12.75">
      <c r="A2251" s="236"/>
      <c r="C2251" s="236"/>
      <c r="V2251" s="236"/>
      <c r="W2251" s="236"/>
      <c r="Y2251" s="237"/>
      <c r="AN2251" s="236"/>
      <c r="AO2251" s="237"/>
      <c r="AQ2251" s="236"/>
    </row>
    <row r="2252" spans="1:43" ht="12.75">
      <c r="A2252" s="236"/>
      <c r="C2252" s="236"/>
      <c r="V2252" s="236"/>
      <c r="W2252" s="236"/>
      <c r="Y2252" s="237"/>
      <c r="AN2252" s="236"/>
      <c r="AO2252" s="237"/>
      <c r="AQ2252" s="236"/>
    </row>
    <row r="2253" spans="1:43" ht="12.75">
      <c r="A2253" s="236"/>
      <c r="C2253" s="236"/>
      <c r="V2253" s="236"/>
      <c r="W2253" s="236"/>
      <c r="Y2253" s="237"/>
      <c r="AN2253" s="236"/>
      <c r="AO2253" s="237"/>
      <c r="AQ2253" s="236"/>
    </row>
    <row r="2254" spans="1:43" ht="12.75">
      <c r="A2254" s="236"/>
      <c r="C2254" s="236"/>
      <c r="V2254" s="236"/>
      <c r="W2254" s="236"/>
      <c r="Y2254" s="237"/>
      <c r="AN2254" s="236"/>
      <c r="AO2254" s="237"/>
      <c r="AQ2254" s="236"/>
    </row>
    <row r="2255" spans="1:43" ht="12.75">
      <c r="A2255" s="236"/>
      <c r="C2255" s="236"/>
      <c r="V2255" s="236"/>
      <c r="W2255" s="236"/>
      <c r="Y2255" s="237"/>
      <c r="AN2255" s="236"/>
      <c r="AO2255" s="237"/>
      <c r="AQ2255" s="236"/>
    </row>
    <row r="2256" spans="1:43" ht="12.75">
      <c r="A2256" s="236"/>
      <c r="C2256" s="236"/>
      <c r="V2256" s="236"/>
      <c r="W2256" s="236"/>
      <c r="Y2256" s="237"/>
      <c r="AN2256" s="236"/>
      <c r="AO2256" s="237"/>
      <c r="AQ2256" s="236"/>
    </row>
    <row r="2257" spans="1:43" ht="12.75">
      <c r="A2257" s="236"/>
      <c r="C2257" s="236"/>
      <c r="V2257" s="236"/>
      <c r="W2257" s="236"/>
      <c r="Y2257" s="237"/>
      <c r="AN2257" s="236"/>
      <c r="AO2257" s="237"/>
      <c r="AQ2257" s="236"/>
    </row>
    <row r="2258" spans="1:43" ht="12.75">
      <c r="A2258" s="236"/>
      <c r="C2258" s="236"/>
      <c r="V2258" s="236"/>
      <c r="W2258" s="236"/>
      <c r="Y2258" s="237"/>
      <c r="AN2258" s="236"/>
      <c r="AO2258" s="237"/>
      <c r="AQ2258" s="236"/>
    </row>
    <row r="2259" spans="1:43" ht="12.75">
      <c r="A2259" s="236"/>
      <c r="C2259" s="236"/>
      <c r="V2259" s="236"/>
      <c r="W2259" s="236"/>
      <c r="Y2259" s="237"/>
      <c r="AN2259" s="236"/>
      <c r="AO2259" s="237"/>
      <c r="AQ2259" s="236"/>
    </row>
    <row r="2260" spans="1:43" ht="12.75">
      <c r="A2260" s="236"/>
      <c r="C2260" s="236"/>
      <c r="V2260" s="236"/>
      <c r="W2260" s="236"/>
      <c r="Y2260" s="237"/>
      <c r="AN2260" s="236"/>
      <c r="AO2260" s="237"/>
      <c r="AQ2260" s="236"/>
    </row>
    <row r="2261" spans="1:43" ht="12.75">
      <c r="A2261" s="236"/>
      <c r="C2261" s="236"/>
      <c r="V2261" s="236"/>
      <c r="W2261" s="236"/>
      <c r="Y2261" s="237"/>
      <c r="AN2261" s="236"/>
      <c r="AO2261" s="237"/>
      <c r="AQ2261" s="236"/>
    </row>
    <row r="2262" spans="1:43" ht="12.75">
      <c r="A2262" s="236"/>
      <c r="C2262" s="236"/>
      <c r="V2262" s="236"/>
      <c r="W2262" s="236"/>
      <c r="Y2262" s="237"/>
      <c r="AN2262" s="236"/>
      <c r="AO2262" s="237"/>
      <c r="AQ2262" s="236"/>
    </row>
    <row r="2263" spans="1:43" ht="12.75">
      <c r="A2263" s="236"/>
      <c r="C2263" s="236"/>
      <c r="V2263" s="236"/>
      <c r="W2263" s="236"/>
      <c r="Y2263" s="237"/>
      <c r="AN2263" s="236"/>
      <c r="AO2263" s="237"/>
      <c r="AQ2263" s="236"/>
    </row>
    <row r="2264" spans="1:43" ht="12.75">
      <c r="A2264" s="236"/>
      <c r="C2264" s="236"/>
      <c r="V2264" s="236"/>
      <c r="W2264" s="236"/>
      <c r="Y2264" s="237"/>
      <c r="AN2264" s="236"/>
      <c r="AO2264" s="237"/>
      <c r="AQ2264" s="236"/>
    </row>
    <row r="2265" spans="1:43" ht="12.75">
      <c r="A2265" s="236"/>
      <c r="C2265" s="236"/>
      <c r="V2265" s="236"/>
      <c r="W2265" s="236"/>
      <c r="Y2265" s="237"/>
      <c r="AN2265" s="236"/>
      <c r="AO2265" s="237"/>
      <c r="AQ2265" s="236"/>
    </row>
    <row r="2266" spans="1:43" ht="12.75">
      <c r="A2266" s="236"/>
      <c r="C2266" s="236"/>
      <c r="V2266" s="236"/>
      <c r="W2266" s="236"/>
      <c r="Y2266" s="237"/>
      <c r="AN2266" s="236"/>
      <c r="AO2266" s="237"/>
      <c r="AQ2266" s="236"/>
    </row>
    <row r="2267" spans="1:43" ht="12.75">
      <c r="A2267" s="236"/>
      <c r="C2267" s="236"/>
      <c r="V2267" s="236"/>
      <c r="W2267" s="236"/>
      <c r="Y2267" s="237"/>
      <c r="AN2267" s="236"/>
      <c r="AO2267" s="237"/>
      <c r="AQ2267" s="236"/>
    </row>
    <row r="2268" spans="1:43" ht="12.75">
      <c r="A2268" s="236"/>
      <c r="C2268" s="236"/>
      <c r="V2268" s="236"/>
      <c r="W2268" s="236"/>
      <c r="Y2268" s="237"/>
      <c r="AN2268" s="236"/>
      <c r="AO2268" s="237"/>
      <c r="AQ2268" s="236"/>
    </row>
    <row r="2269" spans="1:43" ht="12.75">
      <c r="A2269" s="236"/>
      <c r="C2269" s="236"/>
      <c r="V2269" s="236"/>
      <c r="W2269" s="236"/>
      <c r="Y2269" s="237"/>
      <c r="AN2269" s="236"/>
      <c r="AO2269" s="237"/>
      <c r="AQ2269" s="236"/>
    </row>
    <row r="2270" spans="1:43" ht="12.75">
      <c r="A2270" s="236"/>
      <c r="C2270" s="236"/>
      <c r="V2270" s="236"/>
      <c r="W2270" s="236"/>
      <c r="Y2270" s="237"/>
      <c r="AN2270" s="236"/>
      <c r="AO2270" s="237"/>
      <c r="AQ2270" s="236"/>
    </row>
    <row r="2271" spans="1:43" ht="12.75">
      <c r="A2271" s="236"/>
      <c r="C2271" s="236"/>
      <c r="V2271" s="236"/>
      <c r="W2271" s="236"/>
      <c r="Y2271" s="237"/>
      <c r="AN2271" s="236"/>
      <c r="AO2271" s="237"/>
      <c r="AQ2271" s="236"/>
    </row>
    <row r="2272" spans="1:43" ht="12.75">
      <c r="A2272" s="236"/>
      <c r="C2272" s="236"/>
      <c r="V2272" s="236"/>
      <c r="W2272" s="236"/>
      <c r="Y2272" s="237"/>
      <c r="AN2272" s="236"/>
      <c r="AO2272" s="237"/>
      <c r="AQ2272" s="236"/>
    </row>
    <row r="2273" spans="1:43" ht="12.75">
      <c r="A2273" s="236"/>
      <c r="C2273" s="236"/>
      <c r="V2273" s="236"/>
      <c r="W2273" s="236"/>
      <c r="Y2273" s="237"/>
      <c r="AN2273" s="236"/>
      <c r="AO2273" s="237"/>
      <c r="AQ2273" s="236"/>
    </row>
    <row r="2274" spans="1:43" ht="12.75">
      <c r="A2274" s="236"/>
      <c r="C2274" s="236"/>
      <c r="V2274" s="236"/>
      <c r="W2274" s="236"/>
      <c r="Y2274" s="237"/>
      <c r="AN2274" s="236"/>
      <c r="AO2274" s="237"/>
      <c r="AQ2274" s="236"/>
    </row>
    <row r="2275" spans="1:43" ht="12.75">
      <c r="A2275" s="236"/>
      <c r="C2275" s="236"/>
      <c r="V2275" s="236"/>
      <c r="W2275" s="236"/>
      <c r="Y2275" s="237"/>
      <c r="AN2275" s="236"/>
      <c r="AO2275" s="237"/>
      <c r="AQ2275" s="236"/>
    </row>
    <row r="2276" spans="1:43" ht="12.75">
      <c r="A2276" s="236"/>
      <c r="C2276" s="236"/>
      <c r="V2276" s="236"/>
      <c r="W2276" s="236"/>
      <c r="Y2276" s="237"/>
      <c r="AN2276" s="236"/>
      <c r="AO2276" s="237"/>
      <c r="AQ2276" s="236"/>
    </row>
    <row r="2277" spans="1:43" ht="12.75">
      <c r="A2277" s="236"/>
      <c r="C2277" s="236"/>
      <c r="V2277" s="236"/>
      <c r="W2277" s="236"/>
      <c r="Y2277" s="237"/>
      <c r="AN2277" s="236"/>
      <c r="AO2277" s="237"/>
      <c r="AQ2277" s="236"/>
    </row>
    <row r="2278" spans="1:43" ht="12.75">
      <c r="A2278" s="236"/>
      <c r="C2278" s="236"/>
      <c r="V2278" s="236"/>
      <c r="W2278" s="236"/>
      <c r="Y2278" s="237"/>
      <c r="AN2278" s="236"/>
      <c r="AO2278" s="237"/>
      <c r="AQ2278" s="236"/>
    </row>
    <row r="2279" spans="1:43" ht="12.75">
      <c r="A2279" s="236"/>
      <c r="C2279" s="236"/>
      <c r="V2279" s="236"/>
      <c r="W2279" s="236"/>
      <c r="Y2279" s="237"/>
      <c r="AN2279" s="236"/>
      <c r="AO2279" s="237"/>
      <c r="AQ2279" s="236"/>
    </row>
    <row r="2280" spans="1:43" ht="12.75">
      <c r="A2280" s="236"/>
      <c r="C2280" s="236"/>
      <c r="V2280" s="236"/>
      <c r="W2280" s="236"/>
      <c r="Y2280" s="237"/>
      <c r="AN2280" s="236"/>
      <c r="AO2280" s="237"/>
      <c r="AQ2280" s="236"/>
    </row>
    <row r="2281" spans="1:43" ht="12.75">
      <c r="A2281" s="236"/>
      <c r="C2281" s="236"/>
      <c r="V2281" s="236"/>
      <c r="W2281" s="236"/>
      <c r="Y2281" s="237"/>
      <c r="AN2281" s="236"/>
      <c r="AO2281" s="237"/>
      <c r="AQ2281" s="236"/>
    </row>
    <row r="2282" spans="1:43" ht="12.75">
      <c r="A2282" s="236"/>
      <c r="C2282" s="236"/>
      <c r="V2282" s="236"/>
      <c r="W2282" s="236"/>
      <c r="Y2282" s="237"/>
      <c r="AN2282" s="236"/>
      <c r="AO2282" s="237"/>
      <c r="AQ2282" s="236"/>
    </row>
    <row r="2283" spans="1:43" ht="12.75">
      <c r="A2283" s="236"/>
      <c r="C2283" s="236"/>
      <c r="V2283" s="236"/>
      <c r="W2283" s="236"/>
      <c r="Y2283" s="237"/>
      <c r="AN2283" s="236"/>
      <c r="AO2283" s="237"/>
      <c r="AQ2283" s="236"/>
    </row>
    <row r="2284" spans="1:43" ht="12.75">
      <c r="A2284" s="236"/>
      <c r="C2284" s="236"/>
      <c r="V2284" s="236"/>
      <c r="W2284" s="236"/>
      <c r="Y2284" s="237"/>
      <c r="AN2284" s="236"/>
      <c r="AO2284" s="237"/>
      <c r="AQ2284" s="236"/>
    </row>
    <row r="2285" spans="1:43" ht="12.75">
      <c r="A2285" s="236"/>
      <c r="C2285" s="236"/>
      <c r="V2285" s="236"/>
      <c r="W2285" s="236"/>
      <c r="Y2285" s="237"/>
      <c r="AN2285" s="236"/>
      <c r="AO2285" s="237"/>
      <c r="AQ2285" s="236"/>
    </row>
    <row r="2286" spans="1:43" ht="12.75">
      <c r="A2286" s="236"/>
      <c r="C2286" s="236"/>
      <c r="V2286" s="236"/>
      <c r="W2286" s="236"/>
      <c r="Y2286" s="237"/>
      <c r="AN2286" s="236"/>
      <c r="AO2286" s="237"/>
      <c r="AQ2286" s="236"/>
    </row>
    <row r="2287" spans="1:43" ht="12.75">
      <c r="A2287" s="236"/>
      <c r="C2287" s="236"/>
      <c r="V2287" s="236"/>
      <c r="W2287" s="236"/>
      <c r="Y2287" s="237"/>
      <c r="AN2287" s="236"/>
      <c r="AO2287" s="237"/>
      <c r="AQ2287" s="236"/>
    </row>
    <row r="2288" spans="1:43" ht="12.75">
      <c r="A2288" s="236"/>
      <c r="C2288" s="236"/>
      <c r="V2288" s="236"/>
      <c r="W2288" s="236"/>
      <c r="Y2288" s="237"/>
      <c r="AN2288" s="236"/>
      <c r="AO2288" s="237"/>
      <c r="AQ2288" s="236"/>
    </row>
    <row r="2289" spans="1:43" ht="12.75">
      <c r="A2289" s="236"/>
      <c r="C2289" s="236"/>
      <c r="V2289" s="236"/>
      <c r="W2289" s="236"/>
      <c r="Y2289" s="237"/>
      <c r="AN2289" s="236"/>
      <c r="AO2289" s="237"/>
      <c r="AQ2289" s="236"/>
    </row>
    <row r="2290" spans="1:43" ht="12.75">
      <c r="A2290" s="236"/>
      <c r="C2290" s="236"/>
      <c r="V2290" s="236"/>
      <c r="W2290" s="236"/>
      <c r="Y2290" s="237"/>
      <c r="AN2290" s="236"/>
      <c r="AO2290" s="237"/>
      <c r="AQ2290" s="236"/>
    </row>
    <row r="2291" spans="1:43" ht="12.75">
      <c r="A2291" s="236"/>
      <c r="C2291" s="236"/>
      <c r="V2291" s="236"/>
      <c r="W2291" s="236"/>
      <c r="Y2291" s="237"/>
      <c r="AN2291" s="236"/>
      <c r="AO2291" s="237"/>
      <c r="AQ2291" s="236"/>
    </row>
    <row r="2292" spans="1:43" ht="12.75">
      <c r="A2292" s="236"/>
      <c r="C2292" s="236"/>
      <c r="V2292" s="236"/>
      <c r="W2292" s="236"/>
      <c r="Y2292" s="237"/>
      <c r="AN2292" s="236"/>
      <c r="AO2292" s="237"/>
      <c r="AQ2292" s="236"/>
    </row>
    <row r="2293" spans="1:43" ht="12.75">
      <c r="A2293" s="236"/>
      <c r="C2293" s="236"/>
      <c r="V2293" s="236"/>
      <c r="W2293" s="236"/>
      <c r="Y2293" s="237"/>
      <c r="AN2293" s="236"/>
      <c r="AO2293" s="237"/>
      <c r="AQ2293" s="236"/>
    </row>
    <row r="2294" spans="1:43" ht="12.75">
      <c r="A2294" s="236"/>
      <c r="C2294" s="236"/>
      <c r="V2294" s="236"/>
      <c r="W2294" s="236"/>
      <c r="Y2294" s="237"/>
      <c r="AN2294" s="236"/>
      <c r="AO2294" s="237"/>
      <c r="AQ2294" s="236"/>
    </row>
    <row r="2295" spans="1:43" ht="12.75">
      <c r="A2295" s="236"/>
      <c r="C2295" s="236"/>
      <c r="V2295" s="236"/>
      <c r="W2295" s="236"/>
      <c r="Y2295" s="237"/>
      <c r="AN2295" s="236"/>
      <c r="AO2295" s="237"/>
      <c r="AQ2295" s="236"/>
    </row>
    <row r="2296" spans="1:43" ht="12.75">
      <c r="A2296" s="236"/>
      <c r="C2296" s="236"/>
      <c r="V2296" s="236"/>
      <c r="W2296" s="236"/>
      <c r="Y2296" s="237"/>
      <c r="AN2296" s="236"/>
      <c r="AO2296" s="237"/>
      <c r="AQ2296" s="236"/>
    </row>
    <row r="2297" spans="1:43" ht="12.75">
      <c r="A2297" s="236"/>
      <c r="C2297" s="236"/>
      <c r="V2297" s="236"/>
      <c r="W2297" s="236"/>
      <c r="Y2297" s="237"/>
      <c r="AN2297" s="236"/>
      <c r="AO2297" s="237"/>
      <c r="AQ2297" s="236"/>
    </row>
    <row r="2298" spans="1:43" ht="12.75">
      <c r="A2298" s="236"/>
      <c r="C2298" s="236"/>
      <c r="V2298" s="236"/>
      <c r="W2298" s="236"/>
      <c r="Y2298" s="237"/>
      <c r="AN2298" s="236"/>
      <c r="AO2298" s="237"/>
      <c r="AQ2298" s="236"/>
    </row>
    <row r="2299" spans="1:43" ht="12.75">
      <c r="A2299" s="236"/>
      <c r="C2299" s="236"/>
      <c r="V2299" s="236"/>
      <c r="W2299" s="236"/>
      <c r="Y2299" s="237"/>
      <c r="AN2299" s="236"/>
      <c r="AO2299" s="237"/>
      <c r="AQ2299" s="236"/>
    </row>
    <row r="2300" spans="1:43" ht="12.75">
      <c r="A2300" s="236"/>
      <c r="C2300" s="236"/>
      <c r="V2300" s="236"/>
      <c r="W2300" s="236"/>
      <c r="Y2300" s="237"/>
      <c r="AN2300" s="236"/>
      <c r="AO2300" s="237"/>
      <c r="AQ2300" s="236"/>
    </row>
    <row r="2301" spans="1:43" ht="12.75">
      <c r="A2301" s="236"/>
      <c r="C2301" s="236"/>
      <c r="V2301" s="236"/>
      <c r="W2301" s="236"/>
      <c r="Y2301" s="237"/>
      <c r="AN2301" s="236"/>
      <c r="AO2301" s="237"/>
      <c r="AQ2301" s="236"/>
    </row>
    <row r="2302" spans="1:43" ht="12.75">
      <c r="A2302" s="236"/>
      <c r="C2302" s="236"/>
      <c r="V2302" s="236"/>
      <c r="W2302" s="236"/>
      <c r="Y2302" s="237"/>
      <c r="AN2302" s="236"/>
      <c r="AO2302" s="237"/>
      <c r="AQ2302" s="236"/>
    </row>
    <row r="2303" spans="1:43" ht="12.75">
      <c r="A2303" s="236"/>
      <c r="C2303" s="236"/>
      <c r="V2303" s="236"/>
      <c r="W2303" s="236"/>
      <c r="Y2303" s="237"/>
      <c r="AN2303" s="236"/>
      <c r="AO2303" s="237"/>
      <c r="AQ2303" s="236"/>
    </row>
    <row r="2304" spans="1:43" ht="12.75">
      <c r="A2304" s="236"/>
      <c r="C2304" s="236"/>
      <c r="V2304" s="236"/>
      <c r="W2304" s="236"/>
      <c r="Y2304" s="237"/>
      <c r="AN2304" s="236"/>
      <c r="AO2304" s="237"/>
      <c r="AQ2304" s="236"/>
    </row>
    <row r="2305" spans="1:43" ht="12.75">
      <c r="A2305" s="236"/>
      <c r="C2305" s="236"/>
      <c r="V2305" s="236"/>
      <c r="W2305" s="236"/>
      <c r="Y2305" s="237"/>
      <c r="AN2305" s="236"/>
      <c r="AO2305" s="237"/>
      <c r="AQ2305" s="236"/>
    </row>
    <row r="2306" spans="1:43" ht="12.75">
      <c r="A2306" s="236"/>
      <c r="C2306" s="236"/>
      <c r="V2306" s="236"/>
      <c r="W2306" s="236"/>
      <c r="Y2306" s="237"/>
      <c r="AN2306" s="236"/>
      <c r="AO2306" s="237"/>
      <c r="AQ2306" s="236"/>
    </row>
    <row r="2307" spans="1:43" ht="12.75">
      <c r="A2307" s="236"/>
      <c r="C2307" s="236"/>
      <c r="V2307" s="236"/>
      <c r="W2307" s="236"/>
      <c r="Y2307" s="237"/>
      <c r="AN2307" s="236"/>
      <c r="AO2307" s="237"/>
      <c r="AQ2307" s="236"/>
    </row>
    <row r="2308" spans="1:43" ht="12.75">
      <c r="A2308" s="236"/>
      <c r="C2308" s="236"/>
      <c r="V2308" s="236"/>
      <c r="W2308" s="236"/>
      <c r="Y2308" s="237"/>
      <c r="AN2308" s="236"/>
      <c r="AO2308" s="237"/>
      <c r="AQ2308" s="236"/>
    </row>
    <row r="2309" spans="1:43" ht="12.75">
      <c r="A2309" s="236"/>
      <c r="C2309" s="236"/>
      <c r="V2309" s="236"/>
      <c r="W2309" s="236"/>
      <c r="Y2309" s="237"/>
      <c r="AN2309" s="236"/>
      <c r="AO2309" s="237"/>
      <c r="AQ2309" s="236"/>
    </row>
    <row r="2310" spans="1:43" ht="12.75">
      <c r="A2310" s="236"/>
      <c r="C2310" s="236"/>
      <c r="V2310" s="236"/>
      <c r="W2310" s="236"/>
      <c r="Y2310" s="237"/>
      <c r="AN2310" s="236"/>
      <c r="AO2310" s="237"/>
      <c r="AQ2310" s="236"/>
    </row>
    <row r="2311" spans="1:43" ht="12.75">
      <c r="A2311" s="236"/>
      <c r="C2311" s="236"/>
      <c r="V2311" s="236"/>
      <c r="W2311" s="236"/>
      <c r="Y2311" s="237"/>
      <c r="AN2311" s="236"/>
      <c r="AO2311" s="237"/>
      <c r="AQ2311" s="236"/>
    </row>
    <row r="2312" spans="1:43" ht="12.75">
      <c r="A2312" s="236"/>
      <c r="C2312" s="236"/>
      <c r="V2312" s="236"/>
      <c r="W2312" s="236"/>
      <c r="Y2312" s="237"/>
      <c r="AN2312" s="236"/>
      <c r="AO2312" s="237"/>
      <c r="AQ2312" s="236"/>
    </row>
    <row r="2313" spans="1:43" ht="12.75">
      <c r="A2313" s="236"/>
      <c r="C2313" s="236"/>
      <c r="V2313" s="236"/>
      <c r="W2313" s="236"/>
      <c r="Y2313" s="237"/>
      <c r="AN2313" s="236"/>
      <c r="AO2313" s="237"/>
      <c r="AQ2313" s="236"/>
    </row>
    <row r="2314" spans="1:43" ht="12.75">
      <c r="A2314" s="236"/>
      <c r="C2314" s="236"/>
      <c r="V2314" s="236"/>
      <c r="W2314" s="236"/>
      <c r="Y2314" s="237"/>
      <c r="AN2314" s="236"/>
      <c r="AO2314" s="237"/>
      <c r="AQ2314" s="236"/>
    </row>
    <row r="2315" spans="1:43" ht="12.75">
      <c r="A2315" s="236"/>
      <c r="C2315" s="236"/>
      <c r="V2315" s="236"/>
      <c r="W2315" s="236"/>
      <c r="Y2315" s="237"/>
      <c r="AN2315" s="236"/>
      <c r="AO2315" s="237"/>
      <c r="AQ2315" s="236"/>
    </row>
    <row r="2316" spans="1:43" ht="12.75">
      <c r="A2316" s="236"/>
      <c r="C2316" s="236"/>
      <c r="V2316" s="236"/>
      <c r="W2316" s="236"/>
      <c r="Y2316" s="237"/>
      <c r="AN2316" s="236"/>
      <c r="AO2316" s="237"/>
      <c r="AQ2316" s="236"/>
    </row>
    <row r="2317" spans="1:43" ht="12.75">
      <c r="A2317" s="236"/>
      <c r="C2317" s="236"/>
      <c r="V2317" s="236"/>
      <c r="W2317" s="236"/>
      <c r="Y2317" s="237"/>
      <c r="AN2317" s="236"/>
      <c r="AO2317" s="237"/>
      <c r="AQ2317" s="236"/>
    </row>
    <row r="2318" spans="1:43" ht="12.75">
      <c r="A2318" s="236"/>
      <c r="C2318" s="236"/>
      <c r="V2318" s="236"/>
      <c r="W2318" s="236"/>
      <c r="Y2318" s="237"/>
      <c r="AN2318" s="236"/>
      <c r="AO2318" s="237"/>
      <c r="AQ2318" s="236"/>
    </row>
    <row r="2319" spans="1:43" ht="12.75">
      <c r="A2319" s="236"/>
      <c r="C2319" s="236"/>
      <c r="V2319" s="236"/>
      <c r="W2319" s="236"/>
      <c r="Y2319" s="237"/>
      <c r="AN2319" s="236"/>
      <c r="AO2319" s="237"/>
      <c r="AQ2319" s="236"/>
    </row>
    <row r="2320" spans="1:43" ht="12.75">
      <c r="A2320" s="236"/>
      <c r="C2320" s="236"/>
      <c r="V2320" s="236"/>
      <c r="W2320" s="236"/>
      <c r="Y2320" s="237"/>
      <c r="AN2320" s="236"/>
      <c r="AO2320" s="237"/>
      <c r="AQ2320" s="236"/>
    </row>
    <row r="2321" spans="1:43" ht="12.75">
      <c r="A2321" s="236"/>
      <c r="C2321" s="236"/>
      <c r="V2321" s="236"/>
      <c r="W2321" s="236"/>
      <c r="Y2321" s="237"/>
      <c r="AN2321" s="236"/>
      <c r="AO2321" s="237"/>
      <c r="AQ2321" s="236"/>
    </row>
    <row r="2322" spans="1:43" ht="12.75">
      <c r="A2322" s="236"/>
      <c r="C2322" s="236"/>
      <c r="V2322" s="236"/>
      <c r="W2322" s="236"/>
      <c r="Y2322" s="237"/>
      <c r="AN2322" s="236"/>
      <c r="AO2322" s="237"/>
      <c r="AQ2322" s="236"/>
    </row>
    <row r="2323" spans="1:43" ht="12.75">
      <c r="A2323" s="236"/>
      <c r="C2323" s="236"/>
      <c r="V2323" s="236"/>
      <c r="W2323" s="236"/>
      <c r="Y2323" s="237"/>
      <c r="AN2323" s="236"/>
      <c r="AO2323" s="237"/>
      <c r="AQ2323" s="236"/>
    </row>
    <row r="2324" spans="1:43" ht="12.75">
      <c r="A2324" s="236"/>
      <c r="C2324" s="236"/>
      <c r="V2324" s="236"/>
      <c r="W2324" s="236"/>
      <c r="Y2324" s="237"/>
      <c r="AN2324" s="236"/>
      <c r="AO2324" s="237"/>
      <c r="AQ2324" s="236"/>
    </row>
    <row r="2325" spans="1:43" ht="12.75">
      <c r="A2325" s="236"/>
      <c r="C2325" s="236"/>
      <c r="V2325" s="236"/>
      <c r="W2325" s="236"/>
      <c r="Y2325" s="237"/>
      <c r="AN2325" s="236"/>
      <c r="AO2325" s="237"/>
      <c r="AQ2325" s="236"/>
    </row>
    <row r="2326" spans="1:43" ht="12.75">
      <c r="A2326" s="236"/>
      <c r="C2326" s="236"/>
      <c r="V2326" s="236"/>
      <c r="W2326" s="236"/>
      <c r="Y2326" s="237"/>
      <c r="AN2326" s="236"/>
      <c r="AO2326" s="237"/>
      <c r="AQ2326" s="236"/>
    </row>
    <row r="2327" spans="1:43" ht="12.75">
      <c r="A2327" s="236"/>
      <c r="C2327" s="236"/>
      <c r="V2327" s="236"/>
      <c r="W2327" s="236"/>
      <c r="Y2327" s="237"/>
      <c r="AN2327" s="236"/>
      <c r="AO2327" s="237"/>
      <c r="AQ2327" s="236"/>
    </row>
    <row r="2328" spans="1:43" ht="12.75">
      <c r="A2328" s="236"/>
      <c r="C2328" s="236"/>
      <c r="V2328" s="236"/>
      <c r="W2328" s="236"/>
      <c r="Y2328" s="237"/>
      <c r="AN2328" s="236"/>
      <c r="AO2328" s="237"/>
      <c r="AQ2328" s="236"/>
    </row>
    <row r="2329" spans="1:43" ht="12.75">
      <c r="A2329" s="236"/>
      <c r="C2329" s="236"/>
      <c r="V2329" s="236"/>
      <c r="W2329" s="236"/>
      <c r="Y2329" s="237"/>
      <c r="AN2329" s="236"/>
      <c r="AO2329" s="237"/>
      <c r="AQ2329" s="236"/>
    </row>
    <row r="2330" spans="1:43" ht="12.75">
      <c r="A2330" s="236"/>
      <c r="C2330" s="236"/>
      <c r="V2330" s="236"/>
      <c r="W2330" s="236"/>
      <c r="Y2330" s="237"/>
      <c r="AN2330" s="236"/>
      <c r="AO2330" s="237"/>
      <c r="AQ2330" s="236"/>
    </row>
    <row r="2331" spans="1:43" ht="12.75">
      <c r="A2331" s="236"/>
      <c r="C2331" s="236"/>
      <c r="V2331" s="236"/>
      <c r="W2331" s="236"/>
      <c r="Y2331" s="237"/>
      <c r="AN2331" s="236"/>
      <c r="AO2331" s="237"/>
      <c r="AQ2331" s="236"/>
    </row>
    <row r="2332" spans="1:43" ht="12.75">
      <c r="A2332" s="236"/>
      <c r="C2332" s="236"/>
      <c r="V2332" s="236"/>
      <c r="W2332" s="236"/>
      <c r="Y2332" s="237"/>
      <c r="AN2332" s="236"/>
      <c r="AO2332" s="237"/>
      <c r="AQ2332" s="236"/>
    </row>
    <row r="2333" spans="1:43" ht="12.75">
      <c r="A2333" s="236"/>
      <c r="C2333" s="236"/>
      <c r="V2333" s="236"/>
      <c r="W2333" s="236"/>
      <c r="Y2333" s="237"/>
      <c r="AN2333" s="236"/>
      <c r="AO2333" s="237"/>
      <c r="AQ2333" s="236"/>
    </row>
    <row r="2334" spans="1:43" ht="12.75">
      <c r="A2334" s="236"/>
      <c r="C2334" s="236"/>
      <c r="V2334" s="236"/>
      <c r="W2334" s="236"/>
      <c r="Y2334" s="237"/>
      <c r="AN2334" s="236"/>
      <c r="AO2334" s="237"/>
      <c r="AQ2334" s="236"/>
    </row>
    <row r="2335" spans="1:43" ht="12.75">
      <c r="A2335" s="236"/>
      <c r="C2335" s="236"/>
      <c r="V2335" s="236"/>
      <c r="W2335" s="236"/>
      <c r="Y2335" s="237"/>
      <c r="AN2335" s="236"/>
      <c r="AO2335" s="237"/>
      <c r="AQ2335" s="236"/>
    </row>
    <row r="2336" spans="1:43" ht="12.75">
      <c r="A2336" s="236"/>
      <c r="C2336" s="236"/>
      <c r="V2336" s="236"/>
      <c r="W2336" s="236"/>
      <c r="Y2336" s="237"/>
      <c r="AN2336" s="236"/>
      <c r="AO2336" s="237"/>
      <c r="AQ2336" s="236"/>
    </row>
    <row r="2337" spans="1:43" ht="12.75">
      <c r="A2337" s="236"/>
      <c r="C2337" s="236"/>
      <c r="V2337" s="236"/>
      <c r="W2337" s="236"/>
      <c r="Y2337" s="237"/>
      <c r="AN2337" s="236"/>
      <c r="AO2337" s="237"/>
      <c r="AQ2337" s="236"/>
    </row>
    <row r="2338" spans="1:43" ht="12.75">
      <c r="A2338" s="236"/>
      <c r="C2338" s="236"/>
      <c r="V2338" s="236"/>
      <c r="W2338" s="236"/>
      <c r="Y2338" s="237"/>
      <c r="AN2338" s="236"/>
      <c r="AO2338" s="237"/>
      <c r="AQ2338" s="236"/>
    </row>
    <row r="2339" spans="1:43" ht="12.75">
      <c r="A2339" s="236"/>
      <c r="C2339" s="236"/>
      <c r="V2339" s="236"/>
      <c r="W2339" s="236"/>
      <c r="Y2339" s="237"/>
      <c r="AN2339" s="236"/>
      <c r="AO2339" s="237"/>
      <c r="AQ2339" s="236"/>
    </row>
    <row r="2340" spans="1:43" ht="12.75">
      <c r="A2340" s="236"/>
      <c r="C2340" s="236"/>
      <c r="V2340" s="236"/>
      <c r="W2340" s="236"/>
      <c r="Y2340" s="237"/>
      <c r="AN2340" s="236"/>
      <c r="AO2340" s="237"/>
      <c r="AQ2340" s="236"/>
    </row>
    <row r="2341" spans="1:43" ht="12.75">
      <c r="A2341" s="236"/>
      <c r="C2341" s="236"/>
      <c r="V2341" s="236"/>
      <c r="W2341" s="236"/>
      <c r="Y2341" s="237"/>
      <c r="AN2341" s="236"/>
      <c r="AO2341" s="237"/>
      <c r="AQ2341" s="236"/>
    </row>
    <row r="2342" spans="1:43" ht="12.75">
      <c r="A2342" s="236"/>
      <c r="C2342" s="236"/>
      <c r="V2342" s="236"/>
      <c r="W2342" s="236"/>
      <c r="Y2342" s="237"/>
      <c r="AN2342" s="236"/>
      <c r="AO2342" s="237"/>
      <c r="AQ2342" s="236"/>
    </row>
    <row r="2343" spans="1:43" ht="12.75">
      <c r="A2343" s="236"/>
      <c r="C2343" s="236"/>
      <c r="V2343" s="236"/>
      <c r="W2343" s="236"/>
      <c r="Y2343" s="237"/>
      <c r="AN2343" s="236"/>
      <c r="AO2343" s="237"/>
      <c r="AQ2343" s="236"/>
    </row>
    <row r="2344" spans="1:43" ht="12.75">
      <c r="A2344" s="236"/>
      <c r="C2344" s="236"/>
      <c r="V2344" s="236"/>
      <c r="W2344" s="236"/>
      <c r="Y2344" s="237"/>
      <c r="AN2344" s="236"/>
      <c r="AO2344" s="237"/>
      <c r="AQ2344" s="236"/>
    </row>
    <row r="2345" spans="1:43" ht="12.75">
      <c r="A2345" s="236"/>
      <c r="C2345" s="236"/>
      <c r="V2345" s="236"/>
      <c r="W2345" s="236"/>
      <c r="Y2345" s="237"/>
      <c r="AN2345" s="236"/>
      <c r="AO2345" s="237"/>
      <c r="AQ2345" s="236"/>
    </row>
    <row r="2346" spans="1:43" ht="12.75">
      <c r="A2346" s="236"/>
      <c r="C2346" s="236"/>
      <c r="V2346" s="236"/>
      <c r="W2346" s="236"/>
      <c r="Y2346" s="237"/>
      <c r="AN2346" s="236"/>
      <c r="AO2346" s="237"/>
      <c r="AQ2346" s="236"/>
    </row>
    <row r="2347" spans="1:43" ht="12.75">
      <c r="A2347" s="236"/>
      <c r="C2347" s="236"/>
      <c r="V2347" s="236"/>
      <c r="W2347" s="236"/>
      <c r="Y2347" s="237"/>
      <c r="AN2347" s="236"/>
      <c r="AO2347" s="237"/>
      <c r="AQ2347" s="236"/>
    </row>
    <row r="2348" spans="1:43" ht="12.75">
      <c r="A2348" s="236"/>
      <c r="C2348" s="236"/>
      <c r="V2348" s="236"/>
      <c r="W2348" s="236"/>
      <c r="Y2348" s="237"/>
      <c r="AN2348" s="236"/>
      <c r="AO2348" s="237"/>
      <c r="AQ2348" s="236"/>
    </row>
    <row r="2349" spans="1:43" ht="12.75">
      <c r="A2349" s="236"/>
      <c r="C2349" s="236"/>
      <c r="V2349" s="236"/>
      <c r="W2349" s="236"/>
      <c r="Y2349" s="237"/>
      <c r="AN2349" s="236"/>
      <c r="AO2349" s="237"/>
      <c r="AQ2349" s="236"/>
    </row>
    <row r="2350" spans="1:43" ht="12.75">
      <c r="A2350" s="236"/>
      <c r="C2350" s="236"/>
      <c r="V2350" s="236"/>
      <c r="W2350" s="236"/>
      <c r="Y2350" s="237"/>
      <c r="AN2350" s="236"/>
      <c r="AO2350" s="237"/>
      <c r="AQ2350" s="236"/>
    </row>
    <row r="2351" spans="1:43" ht="12.75">
      <c r="A2351" s="236"/>
      <c r="C2351" s="236"/>
      <c r="V2351" s="236"/>
      <c r="W2351" s="236"/>
      <c r="Y2351" s="237"/>
      <c r="AN2351" s="236"/>
      <c r="AO2351" s="237"/>
      <c r="AQ2351" s="236"/>
    </row>
    <row r="2352" spans="1:43" ht="12.75">
      <c r="A2352" s="236"/>
      <c r="C2352" s="236"/>
      <c r="V2352" s="236"/>
      <c r="W2352" s="236"/>
      <c r="Y2352" s="237"/>
      <c r="AN2352" s="236"/>
      <c r="AO2352" s="237"/>
      <c r="AQ2352" s="236"/>
    </row>
    <row r="2353" spans="1:43" ht="12.75">
      <c r="A2353" s="236"/>
      <c r="C2353" s="236"/>
      <c r="V2353" s="236"/>
      <c r="W2353" s="236"/>
      <c r="Y2353" s="237"/>
      <c r="AN2353" s="236"/>
      <c r="AO2353" s="237"/>
      <c r="AQ2353" s="236"/>
    </row>
    <row r="2354" spans="1:43" ht="12.75">
      <c r="A2354" s="236"/>
      <c r="C2354" s="236"/>
      <c r="V2354" s="236"/>
      <c r="W2354" s="236"/>
      <c r="Y2354" s="237"/>
      <c r="AN2354" s="236"/>
      <c r="AO2354" s="237"/>
      <c r="AQ2354" s="236"/>
    </row>
    <row r="2355" spans="1:43" ht="12.75">
      <c r="A2355" s="236"/>
      <c r="C2355" s="236"/>
      <c r="V2355" s="236"/>
      <c r="W2355" s="236"/>
      <c r="Y2355" s="237"/>
      <c r="AN2355" s="236"/>
      <c r="AO2355" s="237"/>
      <c r="AQ2355" s="236"/>
    </row>
    <row r="2356" spans="1:43" ht="12.75">
      <c r="A2356" s="236"/>
      <c r="C2356" s="236"/>
      <c r="V2356" s="236"/>
      <c r="W2356" s="236"/>
      <c r="Y2356" s="237"/>
      <c r="AN2356" s="236"/>
      <c r="AO2356" s="237"/>
      <c r="AQ2356" s="236"/>
    </row>
    <row r="2357" spans="1:43" ht="12.75">
      <c r="A2357" s="236"/>
      <c r="C2357" s="236"/>
      <c r="V2357" s="236"/>
      <c r="W2357" s="236"/>
      <c r="Y2357" s="237"/>
      <c r="AN2357" s="236"/>
      <c r="AO2357" s="237"/>
      <c r="AQ2357" s="236"/>
    </row>
    <row r="2358" spans="1:43" ht="12.75">
      <c r="A2358" s="236"/>
      <c r="C2358" s="236"/>
      <c r="V2358" s="236"/>
      <c r="W2358" s="236"/>
      <c r="Y2358" s="237"/>
      <c r="AN2358" s="236"/>
      <c r="AO2358" s="237"/>
      <c r="AQ2358" s="236"/>
    </row>
    <row r="2359" spans="1:43" ht="12.75">
      <c r="A2359" s="236"/>
      <c r="C2359" s="236"/>
      <c r="V2359" s="236"/>
      <c r="W2359" s="236"/>
      <c r="Y2359" s="237"/>
      <c r="AN2359" s="236"/>
      <c r="AO2359" s="237"/>
      <c r="AQ2359" s="236"/>
    </row>
    <row r="2360" spans="1:43" ht="12.75">
      <c r="A2360" s="236"/>
      <c r="C2360" s="236"/>
      <c r="V2360" s="236"/>
      <c r="W2360" s="236"/>
      <c r="Y2360" s="237"/>
      <c r="AN2360" s="236"/>
      <c r="AO2360" s="237"/>
      <c r="AQ2360" s="236"/>
    </row>
    <row r="2361" spans="1:43" ht="12.75">
      <c r="A2361" s="236"/>
      <c r="C2361" s="236"/>
      <c r="V2361" s="236"/>
      <c r="W2361" s="236"/>
      <c r="Y2361" s="237"/>
      <c r="AN2361" s="236"/>
      <c r="AO2361" s="237"/>
      <c r="AQ2361" s="236"/>
    </row>
    <row r="2362" spans="1:43" ht="12.75">
      <c r="A2362" s="236"/>
      <c r="C2362" s="236"/>
      <c r="V2362" s="236"/>
      <c r="W2362" s="236"/>
      <c r="Y2362" s="237"/>
      <c r="AN2362" s="236"/>
      <c r="AO2362" s="237"/>
      <c r="AQ2362" s="236"/>
    </row>
    <row r="2363" spans="1:43" ht="12.75">
      <c r="A2363" s="236"/>
      <c r="C2363" s="236"/>
      <c r="V2363" s="236"/>
      <c r="W2363" s="236"/>
      <c r="Y2363" s="237"/>
      <c r="AN2363" s="236"/>
      <c r="AO2363" s="237"/>
      <c r="AQ2363" s="236"/>
    </row>
    <row r="2364" spans="1:43" ht="12.75">
      <c r="A2364" s="236"/>
      <c r="C2364" s="236"/>
      <c r="V2364" s="236"/>
      <c r="W2364" s="236"/>
      <c r="Y2364" s="237"/>
      <c r="AN2364" s="236"/>
      <c r="AO2364" s="237"/>
      <c r="AQ2364" s="236"/>
    </row>
    <row r="2365" spans="1:43" ht="12.75">
      <c r="A2365" s="236"/>
      <c r="C2365" s="236"/>
      <c r="V2365" s="236"/>
      <c r="W2365" s="236"/>
      <c r="Y2365" s="237"/>
      <c r="AN2365" s="236"/>
      <c r="AO2365" s="237"/>
      <c r="AQ2365" s="236"/>
    </row>
    <row r="2366" spans="1:43" ht="12.75">
      <c r="A2366" s="236"/>
      <c r="C2366" s="236"/>
      <c r="V2366" s="236"/>
      <c r="W2366" s="236"/>
      <c r="Y2366" s="237"/>
      <c r="AN2366" s="236"/>
      <c r="AO2366" s="237"/>
      <c r="AQ2366" s="236"/>
    </row>
    <row r="2367" spans="1:43" ht="12.75">
      <c r="A2367" s="236"/>
      <c r="C2367" s="236"/>
      <c r="V2367" s="236"/>
      <c r="W2367" s="236"/>
      <c r="Y2367" s="237"/>
      <c r="AN2367" s="236"/>
      <c r="AO2367" s="237"/>
      <c r="AQ2367" s="236"/>
    </row>
    <row r="2368" spans="1:43" ht="12.75">
      <c r="A2368" s="236"/>
      <c r="C2368" s="236"/>
      <c r="V2368" s="236"/>
      <c r="W2368" s="236"/>
      <c r="Y2368" s="237"/>
      <c r="AN2368" s="236"/>
      <c r="AO2368" s="237"/>
      <c r="AQ2368" s="236"/>
    </row>
    <row r="2369" spans="1:43" ht="12.75">
      <c r="A2369" s="236"/>
      <c r="C2369" s="236"/>
      <c r="V2369" s="236"/>
      <c r="W2369" s="236"/>
      <c r="Y2369" s="237"/>
      <c r="AN2369" s="236"/>
      <c r="AO2369" s="237"/>
      <c r="AQ2369" s="236"/>
    </row>
    <row r="2370" spans="1:43" ht="12.75">
      <c r="A2370" s="236"/>
      <c r="C2370" s="236"/>
      <c r="V2370" s="236"/>
      <c r="W2370" s="236"/>
      <c r="Y2370" s="237"/>
      <c r="AN2370" s="236"/>
      <c r="AO2370" s="237"/>
      <c r="AQ2370" s="236"/>
    </row>
    <row r="2371" spans="1:43" ht="12.75">
      <c r="A2371" s="236"/>
      <c r="C2371" s="236"/>
      <c r="V2371" s="236"/>
      <c r="W2371" s="236"/>
      <c r="Y2371" s="237"/>
      <c r="AN2371" s="236"/>
      <c r="AO2371" s="237"/>
      <c r="AQ2371" s="236"/>
    </row>
    <row r="2372" spans="1:43" ht="12.75">
      <c r="A2372" s="236"/>
      <c r="C2372" s="236"/>
      <c r="V2372" s="236"/>
      <c r="W2372" s="236"/>
      <c r="Y2372" s="237"/>
      <c r="AN2372" s="236"/>
      <c r="AO2372" s="237"/>
      <c r="AQ2372" s="236"/>
    </row>
    <row r="2373" spans="1:43" ht="12.75">
      <c r="A2373" s="236"/>
      <c r="C2373" s="236"/>
      <c r="V2373" s="236"/>
      <c r="W2373" s="236"/>
      <c r="Y2373" s="237"/>
      <c r="AN2373" s="236"/>
      <c r="AO2373" s="237"/>
      <c r="AQ2373" s="236"/>
    </row>
    <row r="2374" spans="1:43" ht="12.75">
      <c r="A2374" s="236"/>
      <c r="C2374" s="236"/>
      <c r="V2374" s="236"/>
      <c r="W2374" s="236"/>
      <c r="Y2374" s="237"/>
      <c r="AN2374" s="236"/>
      <c r="AO2374" s="237"/>
      <c r="AQ2374" s="236"/>
    </row>
    <row r="2375" spans="1:43" ht="12.75">
      <c r="A2375" s="236"/>
      <c r="C2375" s="236"/>
      <c r="V2375" s="236"/>
      <c r="W2375" s="236"/>
      <c r="Y2375" s="237"/>
      <c r="AN2375" s="236"/>
      <c r="AO2375" s="237"/>
      <c r="AQ2375" s="236"/>
    </row>
    <row r="2376" spans="1:43" ht="12.75">
      <c r="A2376" s="236"/>
      <c r="C2376" s="236"/>
      <c r="V2376" s="236"/>
      <c r="W2376" s="236"/>
      <c r="Y2376" s="237"/>
      <c r="AN2376" s="236"/>
      <c r="AO2376" s="237"/>
      <c r="AQ2376" s="236"/>
    </row>
    <row r="2377" spans="1:43" ht="12.75">
      <c r="A2377" s="236"/>
      <c r="C2377" s="236"/>
      <c r="V2377" s="236"/>
      <c r="W2377" s="236"/>
      <c r="Y2377" s="237"/>
      <c r="AN2377" s="236"/>
      <c r="AO2377" s="237"/>
      <c r="AQ2377" s="236"/>
    </row>
    <row r="2378" spans="1:43" ht="12.75">
      <c r="A2378" s="236"/>
      <c r="C2378" s="236"/>
      <c r="V2378" s="236"/>
      <c r="W2378" s="236"/>
      <c r="Y2378" s="237"/>
      <c r="AN2378" s="236"/>
      <c r="AO2378" s="237"/>
      <c r="AQ2378" s="236"/>
    </row>
    <row r="2379" spans="1:43" ht="12.75">
      <c r="A2379" s="236"/>
      <c r="C2379" s="236"/>
      <c r="V2379" s="236"/>
      <c r="W2379" s="236"/>
      <c r="Y2379" s="237"/>
      <c r="AN2379" s="236"/>
      <c r="AO2379" s="237"/>
      <c r="AQ2379" s="236"/>
    </row>
    <row r="2380" spans="1:43" ht="12.75">
      <c r="A2380" s="236"/>
      <c r="C2380" s="236"/>
      <c r="V2380" s="236"/>
      <c r="W2380" s="236"/>
      <c r="Y2380" s="237"/>
      <c r="AN2380" s="236"/>
      <c r="AO2380" s="237"/>
      <c r="AQ2380" s="236"/>
    </row>
    <row r="2381" spans="1:43" ht="12.75">
      <c r="A2381" s="236"/>
      <c r="C2381" s="236"/>
      <c r="V2381" s="236"/>
      <c r="W2381" s="236"/>
      <c r="Y2381" s="237"/>
      <c r="AN2381" s="236"/>
      <c r="AO2381" s="237"/>
      <c r="AQ2381" s="236"/>
    </row>
    <row r="2382" spans="1:43" ht="12.75">
      <c r="A2382" s="236"/>
      <c r="C2382" s="236"/>
      <c r="V2382" s="236"/>
      <c r="W2382" s="236"/>
      <c r="Y2382" s="237"/>
      <c r="AN2382" s="236"/>
      <c r="AO2382" s="237"/>
      <c r="AQ2382" s="236"/>
    </row>
    <row r="2383" spans="1:43" ht="12.75">
      <c r="A2383" s="236"/>
      <c r="C2383" s="236"/>
      <c r="V2383" s="236"/>
      <c r="W2383" s="236"/>
      <c r="Y2383" s="237"/>
      <c r="AN2383" s="236"/>
      <c r="AO2383" s="237"/>
      <c r="AQ2383" s="236"/>
    </row>
    <row r="2384" spans="1:43" ht="12.75">
      <c r="A2384" s="236"/>
      <c r="C2384" s="236"/>
      <c r="V2384" s="236"/>
      <c r="W2384" s="236"/>
      <c r="Y2384" s="237"/>
      <c r="AN2384" s="236"/>
      <c r="AO2384" s="237"/>
      <c r="AQ2384" s="236"/>
    </row>
    <row r="2385" spans="1:43" ht="12.75">
      <c r="A2385" s="236"/>
      <c r="C2385" s="236"/>
      <c r="V2385" s="236"/>
      <c r="W2385" s="236"/>
      <c r="Y2385" s="237"/>
      <c r="AN2385" s="236"/>
      <c r="AO2385" s="237"/>
      <c r="AQ2385" s="236"/>
    </row>
    <row r="2386" spans="1:43" ht="12.75">
      <c r="A2386" s="236"/>
      <c r="C2386" s="236"/>
      <c r="V2386" s="236"/>
      <c r="W2386" s="236"/>
      <c r="Y2386" s="237"/>
      <c r="AN2386" s="236"/>
      <c r="AO2386" s="237"/>
      <c r="AQ2386" s="236"/>
    </row>
    <row r="2387" spans="1:43" ht="12.75">
      <c r="A2387" s="236"/>
      <c r="C2387" s="236"/>
      <c r="V2387" s="236"/>
      <c r="W2387" s="236"/>
      <c r="Y2387" s="237"/>
      <c r="AN2387" s="236"/>
      <c r="AO2387" s="237"/>
      <c r="AQ2387" s="236"/>
    </row>
    <row r="2388" spans="1:43" ht="12.75">
      <c r="A2388" s="236"/>
      <c r="C2388" s="236"/>
      <c r="V2388" s="236"/>
      <c r="W2388" s="236"/>
      <c r="Y2388" s="237"/>
      <c r="AN2388" s="236"/>
      <c r="AO2388" s="237"/>
      <c r="AQ2388" s="236"/>
    </row>
    <row r="2389" spans="1:43" ht="12.75">
      <c r="A2389" s="236"/>
      <c r="C2389" s="236"/>
      <c r="V2389" s="236"/>
      <c r="W2389" s="236"/>
      <c r="Y2389" s="237"/>
      <c r="AN2389" s="236"/>
      <c r="AO2389" s="237"/>
      <c r="AQ2389" s="236"/>
    </row>
    <row r="2390" spans="1:43" ht="12.75">
      <c r="A2390" s="236"/>
      <c r="C2390" s="236"/>
      <c r="V2390" s="236"/>
      <c r="W2390" s="236"/>
      <c r="Y2390" s="237"/>
      <c r="AN2390" s="236"/>
      <c r="AO2390" s="237"/>
      <c r="AQ2390" s="236"/>
    </row>
    <row r="2391" spans="1:43" ht="12.75">
      <c r="A2391" s="236"/>
      <c r="C2391" s="236"/>
      <c r="V2391" s="236"/>
      <c r="W2391" s="236"/>
      <c r="Y2391" s="237"/>
      <c r="AN2391" s="236"/>
      <c r="AO2391" s="237"/>
      <c r="AQ2391" s="236"/>
    </row>
    <row r="2392" spans="1:43" ht="12.75">
      <c r="A2392" s="236"/>
      <c r="C2392" s="236"/>
      <c r="V2392" s="236"/>
      <c r="W2392" s="236"/>
      <c r="Y2392" s="237"/>
      <c r="AN2392" s="236"/>
      <c r="AO2392" s="237"/>
      <c r="AQ2392" s="236"/>
    </row>
    <row r="2393" spans="1:43" ht="12.75">
      <c r="A2393" s="236"/>
      <c r="C2393" s="236"/>
      <c r="V2393" s="236"/>
      <c r="W2393" s="236"/>
      <c r="Y2393" s="237"/>
      <c r="AN2393" s="236"/>
      <c r="AO2393" s="237"/>
      <c r="AQ2393" s="236"/>
    </row>
    <row r="2394" spans="1:43" ht="12.75">
      <c r="A2394" s="236"/>
      <c r="C2394" s="236"/>
      <c r="V2394" s="236"/>
      <c r="W2394" s="236"/>
      <c r="Y2394" s="237"/>
      <c r="AN2394" s="236"/>
      <c r="AO2394" s="237"/>
      <c r="AQ2394" s="236"/>
    </row>
    <row r="2395" spans="1:43" ht="12.75">
      <c r="A2395" s="236"/>
      <c r="C2395" s="236"/>
      <c r="V2395" s="236"/>
      <c r="W2395" s="236"/>
      <c r="Y2395" s="237"/>
      <c r="AN2395" s="236"/>
      <c r="AO2395" s="237"/>
      <c r="AQ2395" s="236"/>
    </row>
    <row r="2396" spans="1:43" ht="12.75">
      <c r="A2396" s="236"/>
      <c r="C2396" s="236"/>
      <c r="V2396" s="236"/>
      <c r="W2396" s="236"/>
      <c r="Y2396" s="237"/>
      <c r="AN2396" s="236"/>
      <c r="AO2396" s="237"/>
      <c r="AQ2396" s="236"/>
    </row>
    <row r="2397" spans="1:43" ht="12.75">
      <c r="A2397" s="236"/>
      <c r="C2397" s="236"/>
      <c r="V2397" s="236"/>
      <c r="W2397" s="236"/>
      <c r="Y2397" s="237"/>
      <c r="AN2397" s="236"/>
      <c r="AO2397" s="237"/>
      <c r="AQ2397" s="236"/>
    </row>
    <row r="2398" spans="1:43" ht="12.75">
      <c r="A2398" s="236"/>
      <c r="C2398" s="236"/>
      <c r="V2398" s="236"/>
      <c r="W2398" s="236"/>
      <c r="Y2398" s="237"/>
      <c r="AN2398" s="236"/>
      <c r="AO2398" s="237"/>
      <c r="AQ2398" s="236"/>
    </row>
    <row r="2399" spans="1:43" ht="12.75">
      <c r="A2399" s="236"/>
      <c r="C2399" s="236"/>
      <c r="V2399" s="236"/>
      <c r="W2399" s="236"/>
      <c r="Y2399" s="237"/>
      <c r="AN2399" s="236"/>
      <c r="AO2399" s="237"/>
      <c r="AQ2399" s="236"/>
    </row>
    <row r="2400" spans="1:43" ht="12.75">
      <c r="A2400" s="236"/>
      <c r="C2400" s="236"/>
      <c r="V2400" s="236"/>
      <c r="W2400" s="236"/>
      <c r="Y2400" s="237"/>
      <c r="AN2400" s="236"/>
      <c r="AO2400" s="237"/>
      <c r="AQ2400" s="236"/>
    </row>
    <row r="2401" spans="1:43" ht="12.75">
      <c r="A2401" s="236"/>
      <c r="C2401" s="236"/>
      <c r="V2401" s="236"/>
      <c r="W2401" s="236"/>
      <c r="Y2401" s="237"/>
      <c r="AN2401" s="236"/>
      <c r="AO2401" s="237"/>
      <c r="AQ2401" s="236"/>
    </row>
    <row r="2402" spans="1:43" ht="12.75">
      <c r="A2402" s="236"/>
      <c r="C2402" s="236"/>
      <c r="V2402" s="236"/>
      <c r="W2402" s="236"/>
      <c r="Y2402" s="237"/>
      <c r="AN2402" s="236"/>
      <c r="AO2402" s="237"/>
      <c r="AQ2402" s="236"/>
    </row>
    <row r="2403" spans="1:43" ht="12.75">
      <c r="A2403" s="236"/>
      <c r="C2403" s="236"/>
      <c r="V2403" s="236"/>
      <c r="W2403" s="236"/>
      <c r="Y2403" s="237"/>
      <c r="AN2403" s="236"/>
      <c r="AO2403" s="237"/>
      <c r="AQ2403" s="236"/>
    </row>
    <row r="2404" spans="1:43" ht="12.75">
      <c r="A2404" s="236"/>
      <c r="C2404" s="236"/>
      <c r="V2404" s="236"/>
      <c r="W2404" s="236"/>
      <c r="Y2404" s="237"/>
      <c r="AN2404" s="236"/>
      <c r="AO2404" s="237"/>
      <c r="AQ2404" s="236"/>
    </row>
    <row r="2405" spans="1:43" ht="12.75">
      <c r="A2405" s="236"/>
      <c r="C2405" s="236"/>
      <c r="V2405" s="236"/>
      <c r="W2405" s="236"/>
      <c r="Y2405" s="237"/>
      <c r="AN2405" s="236"/>
      <c r="AO2405" s="237"/>
      <c r="AQ2405" s="236"/>
    </row>
    <row r="2406" spans="1:43" ht="12.75">
      <c r="A2406" s="236"/>
      <c r="C2406" s="236"/>
      <c r="V2406" s="236"/>
      <c r="W2406" s="236"/>
      <c r="Y2406" s="237"/>
      <c r="AN2406" s="236"/>
      <c r="AO2406" s="237"/>
      <c r="AQ2406" s="236"/>
    </row>
    <row r="2407" spans="1:43" ht="12.75">
      <c r="A2407" s="236"/>
      <c r="C2407" s="236"/>
      <c r="V2407" s="236"/>
      <c r="W2407" s="236"/>
      <c r="Y2407" s="237"/>
      <c r="AN2407" s="236"/>
      <c r="AO2407" s="237"/>
      <c r="AQ2407" s="236"/>
    </row>
    <row r="2408" spans="1:43" ht="12.75">
      <c r="A2408" s="236"/>
      <c r="C2408" s="236"/>
      <c r="V2408" s="236"/>
      <c r="W2408" s="236"/>
      <c r="Y2408" s="237"/>
      <c r="AN2408" s="236"/>
      <c r="AO2408" s="237"/>
      <c r="AQ2408" s="236"/>
    </row>
    <row r="2409" spans="1:43" ht="12.75">
      <c r="A2409" s="236"/>
      <c r="C2409" s="236"/>
      <c r="V2409" s="236"/>
      <c r="W2409" s="236"/>
      <c r="Y2409" s="237"/>
      <c r="AN2409" s="236"/>
      <c r="AO2409" s="237"/>
      <c r="AQ2409" s="236"/>
    </row>
    <row r="2410" spans="1:43" ht="12.75">
      <c r="A2410" s="236"/>
      <c r="C2410" s="236"/>
      <c r="V2410" s="236"/>
      <c r="W2410" s="236"/>
      <c r="Y2410" s="237"/>
      <c r="AN2410" s="236"/>
      <c r="AO2410" s="237"/>
      <c r="AQ2410" s="236"/>
    </row>
    <row r="2411" spans="1:43" ht="12.75">
      <c r="A2411" s="236"/>
      <c r="C2411" s="236"/>
      <c r="V2411" s="236"/>
      <c r="W2411" s="236"/>
      <c r="Y2411" s="237"/>
      <c r="AN2411" s="236"/>
      <c r="AO2411" s="237"/>
      <c r="AQ2411" s="236"/>
    </row>
    <row r="2412" spans="1:43" ht="12.75">
      <c r="A2412" s="236"/>
      <c r="C2412" s="236"/>
      <c r="V2412" s="236"/>
      <c r="W2412" s="236"/>
      <c r="Y2412" s="237"/>
      <c r="AN2412" s="236"/>
      <c r="AO2412" s="237"/>
      <c r="AQ2412" s="236"/>
    </row>
    <row r="2413" spans="1:43" ht="12.75">
      <c r="A2413" s="236"/>
      <c r="C2413" s="236"/>
      <c r="V2413" s="236"/>
      <c r="W2413" s="236"/>
      <c r="Y2413" s="237"/>
      <c r="AN2413" s="236"/>
      <c r="AO2413" s="237"/>
      <c r="AQ2413" s="236"/>
    </row>
    <row r="2414" spans="1:43" ht="12.75">
      <c r="A2414" s="236"/>
      <c r="C2414" s="236"/>
      <c r="V2414" s="236"/>
      <c r="W2414" s="236"/>
      <c r="Y2414" s="237"/>
      <c r="AN2414" s="236"/>
      <c r="AO2414" s="237"/>
      <c r="AQ2414" s="236"/>
    </row>
    <row r="2415" spans="1:43" ht="12.75">
      <c r="A2415" s="236"/>
      <c r="C2415" s="236"/>
      <c r="V2415" s="236"/>
      <c r="W2415" s="236"/>
      <c r="Y2415" s="237"/>
      <c r="AN2415" s="236"/>
      <c r="AO2415" s="237"/>
      <c r="AQ2415" s="236"/>
    </row>
    <row r="2416" spans="1:43" ht="12.75">
      <c r="A2416" s="236"/>
      <c r="C2416" s="236"/>
      <c r="V2416" s="236"/>
      <c r="W2416" s="236"/>
      <c r="Y2416" s="237"/>
      <c r="AN2416" s="236"/>
      <c r="AO2416" s="237"/>
      <c r="AQ2416" s="236"/>
    </row>
    <row r="2417" spans="1:43" ht="12.75">
      <c r="A2417" s="236"/>
      <c r="C2417" s="236"/>
      <c r="V2417" s="236"/>
      <c r="W2417" s="236"/>
      <c r="Y2417" s="237"/>
      <c r="AN2417" s="236"/>
      <c r="AO2417" s="237"/>
      <c r="AQ2417" s="236"/>
    </row>
    <row r="2418" spans="1:43" ht="12.75">
      <c r="A2418" s="236"/>
      <c r="C2418" s="236"/>
      <c r="V2418" s="236"/>
      <c r="W2418" s="236"/>
      <c r="Y2418" s="237"/>
      <c r="AN2418" s="236"/>
      <c r="AO2418" s="237"/>
      <c r="AQ2418" s="236"/>
    </row>
    <row r="2419" spans="1:43" ht="12.75">
      <c r="A2419" s="236"/>
      <c r="C2419" s="236"/>
      <c r="V2419" s="236"/>
      <c r="W2419" s="236"/>
      <c r="Y2419" s="237"/>
      <c r="AN2419" s="236"/>
      <c r="AO2419" s="237"/>
      <c r="AQ2419" s="236"/>
    </row>
    <row r="2420" spans="1:43" ht="12.75">
      <c r="A2420" s="236"/>
      <c r="C2420" s="236"/>
      <c r="V2420" s="236"/>
      <c r="W2420" s="236"/>
      <c r="Y2420" s="237"/>
      <c r="AN2420" s="236"/>
      <c r="AO2420" s="237"/>
      <c r="AQ2420" s="236"/>
    </row>
    <row r="2421" spans="1:43" ht="12.75">
      <c r="A2421" s="236"/>
      <c r="C2421" s="236"/>
      <c r="V2421" s="236"/>
      <c r="W2421" s="236"/>
      <c r="Y2421" s="237"/>
      <c r="AN2421" s="236"/>
      <c r="AO2421" s="237"/>
      <c r="AQ2421" s="236"/>
    </row>
    <row r="2422" spans="1:43" ht="12.75">
      <c r="A2422" s="236"/>
      <c r="C2422" s="236"/>
      <c r="V2422" s="236"/>
      <c r="W2422" s="236"/>
      <c r="Y2422" s="237"/>
      <c r="AN2422" s="236"/>
      <c r="AO2422" s="237"/>
      <c r="AQ2422" s="236"/>
    </row>
    <row r="2423" spans="1:43" ht="12.75">
      <c r="A2423" s="236"/>
      <c r="C2423" s="236"/>
      <c r="V2423" s="236"/>
      <c r="W2423" s="236"/>
      <c r="Y2423" s="237"/>
      <c r="AN2423" s="236"/>
      <c r="AO2423" s="237"/>
      <c r="AQ2423" s="236"/>
    </row>
    <row r="2424" spans="1:43" ht="12.75">
      <c r="A2424" s="236"/>
      <c r="C2424" s="236"/>
      <c r="V2424" s="236"/>
      <c r="W2424" s="236"/>
      <c r="Y2424" s="237"/>
      <c r="AN2424" s="236"/>
      <c r="AO2424" s="237"/>
      <c r="AQ2424" s="236"/>
    </row>
    <row r="2425" spans="1:43" ht="12.75">
      <c r="A2425" s="236"/>
      <c r="C2425" s="236"/>
      <c r="V2425" s="236"/>
      <c r="W2425" s="236"/>
      <c r="Y2425" s="237"/>
      <c r="AN2425" s="236"/>
      <c r="AO2425" s="237"/>
      <c r="AQ2425" s="236"/>
    </row>
    <row r="2426" spans="1:43" ht="12.75">
      <c r="A2426" s="236"/>
      <c r="C2426" s="236"/>
      <c r="V2426" s="236"/>
      <c r="W2426" s="236"/>
      <c r="Y2426" s="237"/>
      <c r="AN2426" s="236"/>
      <c r="AO2426" s="237"/>
      <c r="AQ2426" s="236"/>
    </row>
    <row r="2427" spans="1:43" ht="12.75">
      <c r="A2427" s="236"/>
      <c r="C2427" s="236"/>
      <c r="V2427" s="236"/>
      <c r="W2427" s="236"/>
      <c r="Y2427" s="237"/>
      <c r="AN2427" s="236"/>
      <c r="AO2427" s="237"/>
      <c r="AQ2427" s="236"/>
    </row>
    <row r="2428" spans="1:43" ht="12.75">
      <c r="A2428" s="236"/>
      <c r="C2428" s="236"/>
      <c r="V2428" s="236"/>
      <c r="W2428" s="236"/>
      <c r="Y2428" s="237"/>
      <c r="AN2428" s="236"/>
      <c r="AO2428" s="237"/>
      <c r="AQ2428" s="236"/>
    </row>
    <row r="2429" spans="1:43" ht="12.75">
      <c r="A2429" s="236"/>
      <c r="C2429" s="236"/>
      <c r="V2429" s="236"/>
      <c r="W2429" s="236"/>
      <c r="Y2429" s="237"/>
      <c r="AN2429" s="236"/>
      <c r="AO2429" s="237"/>
      <c r="AQ2429" s="236"/>
    </row>
    <row r="2430" spans="1:43" ht="12.75">
      <c r="A2430" s="236"/>
      <c r="C2430" s="236"/>
      <c r="V2430" s="236"/>
      <c r="W2430" s="236"/>
      <c r="Y2430" s="237"/>
      <c r="AN2430" s="236"/>
      <c r="AO2430" s="237"/>
      <c r="AQ2430" s="236"/>
    </row>
    <row r="2431" spans="1:43" ht="12.75">
      <c r="A2431" s="236"/>
      <c r="C2431" s="236"/>
      <c r="V2431" s="236"/>
      <c r="W2431" s="236"/>
      <c r="Y2431" s="237"/>
      <c r="AN2431" s="236"/>
      <c r="AO2431" s="237"/>
      <c r="AQ2431" s="236"/>
    </row>
    <row r="2432" spans="1:43" ht="12.75">
      <c r="A2432" s="236"/>
      <c r="C2432" s="236"/>
      <c r="V2432" s="236"/>
      <c r="W2432" s="236"/>
      <c r="Y2432" s="237"/>
      <c r="AN2432" s="236"/>
      <c r="AO2432" s="237"/>
      <c r="AQ2432" s="236"/>
    </row>
    <row r="2433" spans="1:43" ht="12.75">
      <c r="A2433" s="236"/>
      <c r="C2433" s="236"/>
      <c r="V2433" s="236"/>
      <c r="W2433" s="236"/>
      <c r="Y2433" s="237"/>
      <c r="AN2433" s="236"/>
      <c r="AO2433" s="237"/>
      <c r="AQ2433" s="236"/>
    </row>
    <row r="2434" spans="1:43" ht="12.75">
      <c r="A2434" s="236"/>
      <c r="C2434" s="236"/>
      <c r="V2434" s="236"/>
      <c r="W2434" s="236"/>
      <c r="Y2434" s="237"/>
      <c r="AN2434" s="236"/>
      <c r="AO2434" s="237"/>
      <c r="AQ2434" s="236"/>
    </row>
    <row r="2435" spans="1:43" ht="12.75">
      <c r="A2435" s="236"/>
      <c r="C2435" s="236"/>
      <c r="V2435" s="236"/>
      <c r="W2435" s="236"/>
      <c r="Y2435" s="237"/>
      <c r="AN2435" s="236"/>
      <c r="AO2435" s="237"/>
      <c r="AQ2435" s="236"/>
    </row>
    <row r="2436" spans="1:43" ht="12.75">
      <c r="A2436" s="236"/>
      <c r="C2436" s="236"/>
      <c r="V2436" s="236"/>
      <c r="W2436" s="236"/>
      <c r="Y2436" s="237"/>
      <c r="AN2436" s="236"/>
      <c r="AO2436" s="237"/>
      <c r="AQ2436" s="236"/>
    </row>
    <row r="2437" spans="1:43" ht="12.75">
      <c r="A2437" s="236"/>
      <c r="C2437" s="236"/>
      <c r="V2437" s="236"/>
      <c r="W2437" s="236"/>
      <c r="Y2437" s="237"/>
      <c r="AN2437" s="236"/>
      <c r="AO2437" s="237"/>
      <c r="AQ2437" s="236"/>
    </row>
    <row r="2438" spans="1:43" ht="12.75">
      <c r="A2438" s="236"/>
      <c r="C2438" s="236"/>
      <c r="V2438" s="236"/>
      <c r="W2438" s="236"/>
      <c r="Y2438" s="237"/>
      <c r="AN2438" s="236"/>
      <c r="AO2438" s="237"/>
      <c r="AQ2438" s="236"/>
    </row>
    <row r="2439" spans="1:43" ht="12.75">
      <c r="A2439" s="236"/>
      <c r="C2439" s="236"/>
      <c r="V2439" s="236"/>
      <c r="W2439" s="236"/>
      <c r="Y2439" s="237"/>
      <c r="AN2439" s="236"/>
      <c r="AO2439" s="237"/>
      <c r="AQ2439" s="236"/>
    </row>
    <row r="2440" spans="1:43" ht="12.75">
      <c r="A2440" s="236"/>
      <c r="C2440" s="236"/>
      <c r="V2440" s="236"/>
      <c r="W2440" s="236"/>
      <c r="Y2440" s="237"/>
      <c r="AN2440" s="236"/>
      <c r="AO2440" s="237"/>
      <c r="AQ2440" s="236"/>
    </row>
    <row r="2441" spans="1:43" ht="12.75">
      <c r="A2441" s="236"/>
      <c r="C2441" s="236"/>
      <c r="V2441" s="236"/>
      <c r="W2441" s="236"/>
      <c r="Y2441" s="237"/>
      <c r="AN2441" s="236"/>
      <c r="AO2441" s="237"/>
      <c r="AQ2441" s="236"/>
    </row>
    <row r="2442" spans="1:43" ht="12.75">
      <c r="A2442" s="236"/>
      <c r="C2442" s="236"/>
      <c r="V2442" s="236"/>
      <c r="W2442" s="236"/>
      <c r="Y2442" s="237"/>
      <c r="AN2442" s="236"/>
      <c r="AO2442" s="237"/>
      <c r="AQ2442" s="236"/>
    </row>
    <row r="2443" spans="1:43" ht="12.75">
      <c r="A2443" s="236"/>
      <c r="C2443" s="236"/>
      <c r="V2443" s="236"/>
      <c r="W2443" s="236"/>
      <c r="Y2443" s="237"/>
      <c r="AN2443" s="236"/>
      <c r="AO2443" s="237"/>
      <c r="AQ2443" s="236"/>
    </row>
    <row r="2444" spans="1:43" ht="12.75">
      <c r="A2444" s="236"/>
      <c r="C2444" s="236"/>
      <c r="V2444" s="236"/>
      <c r="W2444" s="236"/>
      <c r="Y2444" s="237"/>
      <c r="AN2444" s="236"/>
      <c r="AO2444" s="237"/>
      <c r="AQ2444" s="236"/>
    </row>
    <row r="2445" spans="1:43" ht="12.75">
      <c r="A2445" s="236"/>
      <c r="C2445" s="236"/>
      <c r="V2445" s="236"/>
      <c r="W2445" s="236"/>
      <c r="Y2445" s="237"/>
      <c r="AN2445" s="236"/>
      <c r="AO2445" s="237"/>
      <c r="AQ2445" s="236"/>
    </row>
    <row r="2446" spans="1:43" ht="12.75">
      <c r="A2446" s="236"/>
      <c r="C2446" s="236"/>
      <c r="V2446" s="236"/>
      <c r="W2446" s="236"/>
      <c r="Y2446" s="237"/>
      <c r="AN2446" s="236"/>
      <c r="AO2446" s="237"/>
      <c r="AQ2446" s="236"/>
    </row>
    <row r="2447" spans="1:43" ht="12.75">
      <c r="A2447" s="236"/>
      <c r="C2447" s="236"/>
      <c r="V2447" s="236"/>
      <c r="W2447" s="236"/>
      <c r="Y2447" s="237"/>
      <c r="AN2447" s="236"/>
      <c r="AO2447" s="237"/>
      <c r="AQ2447" s="236"/>
    </row>
    <row r="2448" spans="1:43" ht="12.75">
      <c r="A2448" s="236"/>
      <c r="C2448" s="236"/>
      <c r="V2448" s="236"/>
      <c r="W2448" s="236"/>
      <c r="Y2448" s="237"/>
      <c r="AN2448" s="236"/>
      <c r="AO2448" s="237"/>
      <c r="AQ2448" s="236"/>
    </row>
    <row r="2449" spans="1:43" ht="12.75">
      <c r="A2449" s="236"/>
      <c r="C2449" s="236"/>
      <c r="V2449" s="236"/>
      <c r="W2449" s="236"/>
      <c r="Y2449" s="237"/>
      <c r="AN2449" s="236"/>
      <c r="AO2449" s="237"/>
      <c r="AQ2449" s="236"/>
    </row>
    <row r="2450" spans="1:43" ht="12.75">
      <c r="A2450" s="236"/>
      <c r="C2450" s="236"/>
      <c r="V2450" s="236"/>
      <c r="W2450" s="236"/>
      <c r="Y2450" s="237"/>
      <c r="AN2450" s="236"/>
      <c r="AO2450" s="237"/>
      <c r="AQ2450" s="236"/>
    </row>
    <row r="2451" spans="1:43" ht="12.75">
      <c r="A2451" s="236"/>
      <c r="C2451" s="236"/>
      <c r="V2451" s="236"/>
      <c r="W2451" s="236"/>
      <c r="Y2451" s="237"/>
      <c r="AN2451" s="236"/>
      <c r="AO2451" s="237"/>
      <c r="AQ2451" s="236"/>
    </row>
    <row r="2452" spans="1:43" ht="12.75">
      <c r="A2452" s="236"/>
      <c r="C2452" s="236"/>
      <c r="V2452" s="236"/>
      <c r="W2452" s="236"/>
      <c r="Y2452" s="237"/>
      <c r="AN2452" s="236"/>
      <c r="AO2452" s="237"/>
      <c r="AQ2452" s="236"/>
    </row>
    <row r="2453" spans="1:43" ht="12.75">
      <c r="A2453" s="236"/>
      <c r="C2453" s="236"/>
      <c r="V2453" s="236"/>
      <c r="W2453" s="236"/>
      <c r="Y2453" s="237"/>
      <c r="AN2453" s="236"/>
      <c r="AO2453" s="237"/>
      <c r="AQ2453" s="236"/>
    </row>
    <row r="2454" spans="1:43" ht="12.75">
      <c r="A2454" s="236"/>
      <c r="C2454" s="236"/>
      <c r="V2454" s="236"/>
      <c r="W2454" s="236"/>
      <c r="Y2454" s="237"/>
      <c r="AN2454" s="236"/>
      <c r="AO2454" s="237"/>
      <c r="AQ2454" s="236"/>
    </row>
    <row r="2455" spans="1:43" ht="12.75">
      <c r="A2455" s="236"/>
      <c r="C2455" s="236"/>
      <c r="V2455" s="236"/>
      <c r="W2455" s="236"/>
      <c r="Y2455" s="237"/>
      <c r="AN2455" s="236"/>
      <c r="AO2455" s="237"/>
      <c r="AQ2455" s="236"/>
    </row>
    <row r="2456" spans="1:43" ht="12.75">
      <c r="A2456" s="236"/>
      <c r="C2456" s="236"/>
      <c r="V2456" s="236"/>
      <c r="W2456" s="236"/>
      <c r="Y2456" s="237"/>
      <c r="AN2456" s="236"/>
      <c r="AO2456" s="237"/>
      <c r="AQ2456" s="236"/>
    </row>
    <row r="2457" spans="1:43" ht="12.75">
      <c r="A2457" s="236"/>
      <c r="C2457" s="236"/>
      <c r="V2457" s="236"/>
      <c r="W2457" s="236"/>
      <c r="Y2457" s="237"/>
      <c r="AN2457" s="236"/>
      <c r="AO2457" s="237"/>
      <c r="AQ2457" s="236"/>
    </row>
    <row r="2458" spans="1:43" ht="12.75">
      <c r="A2458" s="236"/>
      <c r="C2458" s="236"/>
      <c r="V2458" s="236"/>
      <c r="W2458" s="236"/>
      <c r="Y2458" s="237"/>
      <c r="AN2458" s="236"/>
      <c r="AO2458" s="237"/>
      <c r="AQ2458" s="236"/>
    </row>
    <row r="2459" spans="1:43" ht="12.75">
      <c r="A2459" s="236"/>
      <c r="C2459" s="236"/>
      <c r="V2459" s="236"/>
      <c r="W2459" s="236"/>
      <c r="Y2459" s="237"/>
      <c r="AN2459" s="236"/>
      <c r="AO2459" s="237"/>
      <c r="AQ2459" s="236"/>
    </row>
    <row r="2460" spans="1:43" ht="12.75">
      <c r="A2460" s="236"/>
      <c r="C2460" s="236"/>
      <c r="V2460" s="236"/>
      <c r="W2460" s="236"/>
      <c r="Y2460" s="237"/>
      <c r="AN2460" s="236"/>
      <c r="AO2460" s="237"/>
      <c r="AQ2460" s="236"/>
    </row>
    <row r="2461" spans="1:43" ht="12.75">
      <c r="A2461" s="236"/>
      <c r="C2461" s="236"/>
      <c r="V2461" s="236"/>
      <c r="W2461" s="236"/>
      <c r="Y2461" s="237"/>
      <c r="AN2461" s="236"/>
      <c r="AO2461" s="237"/>
      <c r="AQ2461" s="236"/>
    </row>
    <row r="2462" spans="1:43" ht="12.75">
      <c r="A2462" s="236"/>
      <c r="C2462" s="236"/>
      <c r="V2462" s="236"/>
      <c r="W2462" s="236"/>
      <c r="Y2462" s="237"/>
      <c r="AN2462" s="236"/>
      <c r="AO2462" s="237"/>
      <c r="AQ2462" s="236"/>
    </row>
    <row r="2463" spans="1:43" ht="12.75">
      <c r="A2463" s="236"/>
      <c r="C2463" s="236"/>
      <c r="V2463" s="236"/>
      <c r="W2463" s="236"/>
      <c r="Y2463" s="237"/>
      <c r="AN2463" s="236"/>
      <c r="AO2463" s="237"/>
      <c r="AQ2463" s="236"/>
    </row>
    <row r="2464" spans="1:43" ht="12.75">
      <c r="A2464" s="236"/>
      <c r="C2464" s="236"/>
      <c r="V2464" s="236"/>
      <c r="W2464" s="236"/>
      <c r="Y2464" s="237"/>
      <c r="AN2464" s="236"/>
      <c r="AO2464" s="237"/>
      <c r="AQ2464" s="236"/>
    </row>
    <row r="2465" spans="1:43" ht="12.75">
      <c r="A2465" s="236"/>
      <c r="C2465" s="236"/>
      <c r="V2465" s="236"/>
      <c r="W2465" s="236"/>
      <c r="Y2465" s="237"/>
      <c r="AN2465" s="236"/>
      <c r="AO2465" s="237"/>
      <c r="AQ2465" s="236"/>
    </row>
    <row r="2466" spans="1:43" ht="12.75">
      <c r="A2466" s="236"/>
      <c r="C2466" s="236"/>
      <c r="V2466" s="236"/>
      <c r="W2466" s="236"/>
      <c r="Y2466" s="237"/>
      <c r="AN2466" s="236"/>
      <c r="AO2466" s="237"/>
      <c r="AQ2466" s="236"/>
    </row>
    <row r="2467" spans="1:43" ht="12.75">
      <c r="A2467" s="236"/>
      <c r="C2467" s="236"/>
      <c r="V2467" s="236"/>
      <c r="W2467" s="236"/>
      <c r="Y2467" s="237"/>
      <c r="AN2467" s="236"/>
      <c r="AO2467" s="237"/>
      <c r="AQ2467" s="236"/>
    </row>
    <row r="2468" spans="1:43" ht="12.75">
      <c r="A2468" s="236"/>
      <c r="C2468" s="236"/>
      <c r="V2468" s="236"/>
      <c r="W2468" s="236"/>
      <c r="Y2468" s="237"/>
      <c r="AN2468" s="236"/>
      <c r="AO2468" s="237"/>
      <c r="AQ2468" s="236"/>
    </row>
    <row r="2469" spans="1:43" ht="12.75">
      <c r="A2469" s="236"/>
      <c r="C2469" s="236"/>
      <c r="V2469" s="236"/>
      <c r="W2469" s="236"/>
      <c r="Y2469" s="237"/>
      <c r="AN2469" s="236"/>
      <c r="AO2469" s="237"/>
      <c r="AQ2469" s="236"/>
    </row>
    <row r="2470" spans="1:43" ht="12.75">
      <c r="A2470" s="236"/>
      <c r="C2470" s="236"/>
      <c r="V2470" s="236"/>
      <c r="W2470" s="236"/>
      <c r="Y2470" s="237"/>
      <c r="AN2470" s="236"/>
      <c r="AO2470" s="237"/>
      <c r="AQ2470" s="236"/>
    </row>
    <row r="2471" spans="1:43" ht="12.75">
      <c r="A2471" s="236"/>
      <c r="C2471" s="236"/>
      <c r="V2471" s="236"/>
      <c r="W2471" s="236"/>
      <c r="Y2471" s="237"/>
      <c r="AN2471" s="236"/>
      <c r="AO2471" s="237"/>
      <c r="AQ2471" s="236"/>
    </row>
    <row r="2472" spans="1:43" ht="12.75">
      <c r="A2472" s="236"/>
      <c r="C2472" s="236"/>
      <c r="V2472" s="236"/>
      <c r="W2472" s="236"/>
      <c r="Y2472" s="237"/>
      <c r="AN2472" s="236"/>
      <c r="AO2472" s="237"/>
      <c r="AQ2472" s="236"/>
    </row>
    <row r="2473" spans="1:43" ht="12.75">
      <c r="A2473" s="236"/>
      <c r="C2473" s="236"/>
      <c r="V2473" s="236"/>
      <c r="W2473" s="236"/>
      <c r="Y2473" s="237"/>
      <c r="AN2473" s="236"/>
      <c r="AO2473" s="237"/>
      <c r="AQ2473" s="236"/>
    </row>
    <row r="2474" spans="1:43" ht="12.75">
      <c r="A2474" s="236"/>
      <c r="C2474" s="236"/>
      <c r="V2474" s="236"/>
      <c r="W2474" s="236"/>
      <c r="Y2474" s="237"/>
      <c r="AN2474" s="236"/>
      <c r="AO2474" s="237"/>
      <c r="AQ2474" s="236"/>
    </row>
    <row r="2475" spans="1:43" ht="12.75">
      <c r="A2475" s="236"/>
      <c r="C2475" s="236"/>
      <c r="V2475" s="236"/>
      <c r="W2475" s="236"/>
      <c r="Y2475" s="237"/>
      <c r="AN2475" s="236"/>
      <c r="AO2475" s="237"/>
      <c r="AQ2475" s="236"/>
    </row>
    <row r="2476" spans="1:43" ht="12.75">
      <c r="A2476" s="236"/>
      <c r="C2476" s="236"/>
      <c r="V2476" s="236"/>
      <c r="W2476" s="236"/>
      <c r="Y2476" s="237"/>
      <c r="AN2476" s="236"/>
      <c r="AO2476" s="237"/>
      <c r="AQ2476" s="236"/>
    </row>
    <row r="2477" spans="1:43" ht="12.75">
      <c r="A2477" s="236"/>
      <c r="C2477" s="236"/>
      <c r="V2477" s="236"/>
      <c r="W2477" s="236"/>
      <c r="Y2477" s="237"/>
      <c r="AN2477" s="236"/>
      <c r="AO2477" s="237"/>
      <c r="AQ2477" s="236"/>
    </row>
    <row r="2478" spans="1:43" ht="12.75">
      <c r="A2478" s="236"/>
      <c r="C2478" s="236"/>
      <c r="V2478" s="236"/>
      <c r="W2478" s="236"/>
      <c r="Y2478" s="237"/>
      <c r="AN2478" s="236"/>
      <c r="AO2478" s="237"/>
      <c r="AQ2478" s="236"/>
    </row>
    <row r="2479" spans="1:43" ht="12.75">
      <c r="A2479" s="236"/>
      <c r="C2479" s="236"/>
      <c r="V2479" s="236"/>
      <c r="W2479" s="236"/>
      <c r="Y2479" s="237"/>
      <c r="AN2479" s="236"/>
      <c r="AO2479" s="237"/>
      <c r="AQ2479" s="236"/>
    </row>
    <row r="2480" spans="1:43" ht="12.75">
      <c r="A2480" s="236"/>
      <c r="C2480" s="236"/>
      <c r="V2480" s="236"/>
      <c r="W2480" s="236"/>
      <c r="Y2480" s="237"/>
      <c r="AN2480" s="236"/>
      <c r="AO2480" s="237"/>
      <c r="AQ2480" s="236"/>
    </row>
    <row r="2481" spans="1:43" ht="12.75">
      <c r="A2481" s="236"/>
      <c r="C2481" s="236"/>
      <c r="V2481" s="236"/>
      <c r="W2481" s="236"/>
      <c r="Y2481" s="237"/>
      <c r="AN2481" s="236"/>
      <c r="AO2481" s="237"/>
      <c r="AQ2481" s="236"/>
    </row>
    <row r="2482" spans="1:43" ht="12.75">
      <c r="A2482" s="236"/>
      <c r="C2482" s="236"/>
      <c r="V2482" s="236"/>
      <c r="W2482" s="236"/>
      <c r="Y2482" s="237"/>
      <c r="AN2482" s="236"/>
      <c r="AO2482" s="237"/>
      <c r="AQ2482" s="236"/>
    </row>
    <row r="2483" spans="1:43" ht="12.75">
      <c r="A2483" s="236"/>
      <c r="C2483" s="236"/>
      <c r="V2483" s="236"/>
      <c r="W2483" s="236"/>
      <c r="Y2483" s="237"/>
      <c r="AN2483" s="236"/>
      <c r="AO2483" s="237"/>
      <c r="AQ2483" s="236"/>
    </row>
    <row r="2484" spans="1:43" ht="12.75">
      <c r="A2484" s="236"/>
      <c r="C2484" s="236"/>
      <c r="V2484" s="236"/>
      <c r="W2484" s="236"/>
      <c r="Y2484" s="237"/>
      <c r="AN2484" s="236"/>
      <c r="AO2484" s="237"/>
      <c r="AQ2484" s="236"/>
    </row>
    <row r="2485" spans="1:43" ht="12.75">
      <c r="A2485" s="236"/>
      <c r="C2485" s="236"/>
      <c r="V2485" s="236"/>
      <c r="W2485" s="236"/>
      <c r="Y2485" s="237"/>
      <c r="AN2485" s="236"/>
      <c r="AO2485" s="237"/>
      <c r="AQ2485" s="236"/>
    </row>
    <row r="2486" spans="1:43" ht="12.75">
      <c r="A2486" s="236"/>
      <c r="C2486" s="236"/>
      <c r="V2486" s="236"/>
      <c r="W2486" s="236"/>
      <c r="Y2486" s="237"/>
      <c r="AN2486" s="236"/>
      <c r="AO2486" s="237"/>
      <c r="AQ2486" s="236"/>
    </row>
    <row r="2487" spans="1:43" ht="12.75">
      <c r="A2487" s="236"/>
      <c r="C2487" s="236"/>
      <c r="V2487" s="236"/>
      <c r="W2487" s="236"/>
      <c r="Y2487" s="237"/>
      <c r="AN2487" s="236"/>
      <c r="AO2487" s="237"/>
      <c r="AQ2487" s="236"/>
    </row>
    <row r="2488" spans="1:43" ht="12.75">
      <c r="A2488" s="236"/>
      <c r="C2488" s="236"/>
      <c r="V2488" s="236"/>
      <c r="W2488" s="236"/>
      <c r="Y2488" s="237"/>
      <c r="AN2488" s="236"/>
      <c r="AO2488" s="237"/>
      <c r="AQ2488" s="236"/>
    </row>
    <row r="2489" spans="1:43" ht="12.75">
      <c r="A2489" s="236"/>
      <c r="C2489" s="236"/>
      <c r="V2489" s="236"/>
      <c r="W2489" s="236"/>
      <c r="Y2489" s="237"/>
      <c r="AN2489" s="236"/>
      <c r="AO2489" s="237"/>
      <c r="AQ2489" s="236"/>
    </row>
    <row r="2490" spans="1:43" ht="12.75">
      <c r="A2490" s="236"/>
      <c r="C2490" s="236"/>
      <c r="V2490" s="236"/>
      <c r="W2490" s="236"/>
      <c r="Y2490" s="237"/>
      <c r="AN2490" s="236"/>
      <c r="AO2490" s="237"/>
      <c r="AQ2490" s="236"/>
    </row>
    <row r="2491" spans="1:43" ht="12.75">
      <c r="A2491" s="236"/>
      <c r="C2491" s="236"/>
      <c r="V2491" s="236"/>
      <c r="W2491" s="236"/>
      <c r="Y2491" s="237"/>
      <c r="AN2491" s="236"/>
      <c r="AO2491" s="237"/>
      <c r="AQ2491" s="236"/>
    </row>
    <row r="2492" spans="1:43" ht="12.75">
      <c r="A2492" s="236"/>
      <c r="C2492" s="236"/>
      <c r="V2492" s="236"/>
      <c r="W2492" s="236"/>
      <c r="Y2492" s="237"/>
      <c r="AN2492" s="236"/>
      <c r="AO2492" s="237"/>
      <c r="AQ2492" s="236"/>
    </row>
    <row r="2493" spans="1:43" ht="12.75">
      <c r="A2493" s="236"/>
      <c r="C2493" s="236"/>
      <c r="V2493" s="236"/>
      <c r="W2493" s="236"/>
      <c r="Y2493" s="237"/>
      <c r="AN2493" s="236"/>
      <c r="AO2493" s="237"/>
      <c r="AQ2493" s="236"/>
    </row>
    <row r="2494" spans="1:43" ht="12.75">
      <c r="A2494" s="236"/>
      <c r="C2494" s="236"/>
      <c r="V2494" s="236"/>
      <c r="W2494" s="236"/>
      <c r="Y2494" s="237"/>
      <c r="AN2494" s="236"/>
      <c r="AO2494" s="237"/>
      <c r="AQ2494" s="236"/>
    </row>
    <row r="2495" spans="1:43" ht="12.75">
      <c r="A2495" s="236"/>
      <c r="C2495" s="236"/>
      <c r="V2495" s="236"/>
      <c r="W2495" s="236"/>
      <c r="Y2495" s="237"/>
      <c r="AN2495" s="236"/>
      <c r="AO2495" s="237"/>
      <c r="AQ2495" s="236"/>
    </row>
    <row r="2496" spans="1:43" ht="12.75">
      <c r="A2496" s="236"/>
      <c r="C2496" s="236"/>
      <c r="V2496" s="236"/>
      <c r="W2496" s="236"/>
      <c r="Y2496" s="237"/>
      <c r="AN2496" s="236"/>
      <c r="AO2496" s="237"/>
      <c r="AQ2496" s="236"/>
    </row>
    <row r="2497" spans="1:43" ht="12.75">
      <c r="A2497" s="236"/>
      <c r="C2497" s="236"/>
      <c r="V2497" s="236"/>
      <c r="W2497" s="236"/>
      <c r="Y2497" s="237"/>
      <c r="AN2497" s="236"/>
      <c r="AO2497" s="237"/>
      <c r="AQ2497" s="236"/>
    </row>
    <row r="2498" spans="1:43" ht="12.75">
      <c r="A2498" s="236"/>
      <c r="C2498" s="236"/>
      <c r="V2498" s="236"/>
      <c r="W2498" s="236"/>
      <c r="Y2498" s="237"/>
      <c r="AN2498" s="236"/>
      <c r="AO2498" s="237"/>
      <c r="AQ2498" s="236"/>
    </row>
    <row r="2499" spans="1:43" ht="12.75">
      <c r="A2499" s="236"/>
      <c r="C2499" s="236"/>
      <c r="V2499" s="236"/>
      <c r="W2499" s="236"/>
      <c r="Y2499" s="237"/>
      <c r="AN2499" s="236"/>
      <c r="AO2499" s="237"/>
      <c r="AQ2499" s="236"/>
    </row>
    <row r="2500" spans="1:43" ht="12.75">
      <c r="A2500" s="236"/>
      <c r="C2500" s="236"/>
      <c r="V2500" s="236"/>
      <c r="W2500" s="236"/>
      <c r="Y2500" s="237"/>
      <c r="AN2500" s="236"/>
      <c r="AO2500" s="237"/>
      <c r="AQ2500" s="236"/>
    </row>
    <row r="2501" spans="1:43" ht="12.75">
      <c r="A2501" s="236"/>
      <c r="C2501" s="236"/>
      <c r="V2501" s="236"/>
      <c r="W2501" s="236"/>
      <c r="Y2501" s="237"/>
      <c r="AN2501" s="236"/>
      <c r="AO2501" s="237"/>
      <c r="AQ2501" s="236"/>
    </row>
    <row r="2502" spans="1:43" ht="12.75">
      <c r="A2502" s="236"/>
      <c r="C2502" s="236"/>
      <c r="V2502" s="236"/>
      <c r="W2502" s="236"/>
      <c r="Y2502" s="237"/>
      <c r="AN2502" s="236"/>
      <c r="AO2502" s="237"/>
      <c r="AQ2502" s="236"/>
    </row>
    <row r="2503" spans="1:43" ht="12.75">
      <c r="A2503" s="236"/>
      <c r="C2503" s="236"/>
      <c r="V2503" s="236"/>
      <c r="W2503" s="236"/>
      <c r="Y2503" s="237"/>
      <c r="AN2503" s="236"/>
      <c r="AO2503" s="237"/>
      <c r="AQ2503" s="236"/>
    </row>
    <row r="2504" spans="1:43" ht="12.75">
      <c r="A2504" s="236"/>
      <c r="C2504" s="236"/>
      <c r="V2504" s="236"/>
      <c r="W2504" s="236"/>
      <c r="Y2504" s="237"/>
      <c r="AN2504" s="236"/>
      <c r="AO2504" s="237"/>
      <c r="AQ2504" s="236"/>
    </row>
    <row r="2505" spans="1:43" ht="12.75">
      <c r="A2505" s="236"/>
      <c r="C2505" s="236"/>
      <c r="V2505" s="236"/>
      <c r="W2505" s="236"/>
      <c r="Y2505" s="237"/>
      <c r="AN2505" s="236"/>
      <c r="AO2505" s="237"/>
      <c r="AQ2505" s="236"/>
    </row>
    <row r="2506" spans="1:43" ht="12.75">
      <c r="A2506" s="236"/>
      <c r="C2506" s="236"/>
      <c r="V2506" s="236"/>
      <c r="W2506" s="236"/>
      <c r="Y2506" s="237"/>
      <c r="AN2506" s="236"/>
      <c r="AO2506" s="237"/>
      <c r="AQ2506" s="236"/>
    </row>
    <row r="2507" spans="1:43" ht="12.75">
      <c r="A2507" s="236"/>
      <c r="C2507" s="236"/>
      <c r="V2507" s="236"/>
      <c r="W2507" s="236"/>
      <c r="Y2507" s="237"/>
      <c r="AN2507" s="236"/>
      <c r="AO2507" s="237"/>
      <c r="AQ2507" s="236"/>
    </row>
    <row r="2508" spans="1:43" ht="12.75">
      <c r="A2508" s="236"/>
      <c r="C2508" s="236"/>
      <c r="V2508" s="236"/>
      <c r="W2508" s="236"/>
      <c r="Y2508" s="237"/>
      <c r="AN2508" s="236"/>
      <c r="AO2508" s="237"/>
      <c r="AQ2508" s="236"/>
    </row>
    <row r="2509" spans="1:43" ht="12.75">
      <c r="A2509" s="236"/>
      <c r="C2509" s="236"/>
      <c r="V2509" s="236"/>
      <c r="W2509" s="236"/>
      <c r="Y2509" s="237"/>
      <c r="AN2509" s="236"/>
      <c r="AO2509" s="237"/>
      <c r="AQ2509" s="236"/>
    </row>
    <row r="2510" spans="1:43" ht="12.75">
      <c r="A2510" s="236"/>
      <c r="C2510" s="236"/>
      <c r="V2510" s="236"/>
      <c r="W2510" s="236"/>
      <c r="Y2510" s="237"/>
      <c r="AN2510" s="236"/>
      <c r="AO2510" s="237"/>
      <c r="AQ2510" s="236"/>
    </row>
    <row r="2511" spans="1:43" ht="12.75">
      <c r="A2511" s="236"/>
      <c r="C2511" s="236"/>
      <c r="V2511" s="236"/>
      <c r="W2511" s="236"/>
      <c r="Y2511" s="237"/>
      <c r="AN2511" s="236"/>
      <c r="AO2511" s="237"/>
      <c r="AQ2511" s="236"/>
    </row>
    <row r="2512" spans="1:43" ht="12.75">
      <c r="A2512" s="236"/>
      <c r="C2512" s="236"/>
      <c r="V2512" s="236"/>
      <c r="W2512" s="236"/>
      <c r="Y2512" s="237"/>
      <c r="AN2512" s="236"/>
      <c r="AO2512" s="237"/>
      <c r="AQ2512" s="236"/>
    </row>
    <row r="2513" spans="1:43" ht="12.75">
      <c r="A2513" s="236"/>
      <c r="C2513" s="236"/>
      <c r="V2513" s="236"/>
      <c r="W2513" s="236"/>
      <c r="Y2513" s="237"/>
      <c r="AN2513" s="236"/>
      <c r="AO2513" s="237"/>
      <c r="AQ2513" s="236"/>
    </row>
    <row r="2514" spans="1:43" ht="12.75">
      <c r="A2514" s="236"/>
      <c r="C2514" s="236"/>
      <c r="V2514" s="236"/>
      <c r="W2514" s="236"/>
      <c r="Y2514" s="237"/>
      <c r="AN2514" s="236"/>
      <c r="AO2514" s="237"/>
      <c r="AQ2514" s="236"/>
    </row>
    <row r="2515" spans="1:43" ht="12.75">
      <c r="A2515" s="236"/>
      <c r="C2515" s="236"/>
      <c r="V2515" s="236"/>
      <c r="W2515" s="236"/>
      <c r="Y2515" s="237"/>
      <c r="AN2515" s="236"/>
      <c r="AO2515" s="237"/>
      <c r="AQ2515" s="236"/>
    </row>
    <row r="2516" spans="1:43" ht="12.75">
      <c r="A2516" s="236"/>
      <c r="C2516" s="236"/>
      <c r="V2516" s="236"/>
      <c r="W2516" s="236"/>
      <c r="Y2516" s="237"/>
      <c r="AN2516" s="236"/>
      <c r="AO2516" s="237"/>
      <c r="AQ2516" s="236"/>
    </row>
    <row r="2517" spans="1:43" ht="12.75">
      <c r="A2517" s="236"/>
      <c r="C2517" s="236"/>
      <c r="V2517" s="236"/>
      <c r="W2517" s="236"/>
      <c r="Y2517" s="237"/>
      <c r="AN2517" s="236"/>
      <c r="AO2517" s="237"/>
      <c r="AQ2517" s="236"/>
    </row>
    <row r="2518" spans="1:43" ht="12.75">
      <c r="A2518" s="236"/>
      <c r="C2518" s="236"/>
      <c r="V2518" s="236"/>
      <c r="W2518" s="236"/>
      <c r="Y2518" s="237"/>
      <c r="AN2518" s="236"/>
      <c r="AO2518" s="237"/>
      <c r="AQ2518" s="236"/>
    </row>
    <row r="2519" spans="1:43" ht="12.75">
      <c r="A2519" s="236"/>
      <c r="C2519" s="236"/>
      <c r="V2519" s="236"/>
      <c r="W2519" s="236"/>
      <c r="Y2519" s="237"/>
      <c r="AN2519" s="236"/>
      <c r="AO2519" s="237"/>
      <c r="AQ2519" s="236"/>
    </row>
    <row r="2520" spans="1:43" ht="12.75">
      <c r="A2520" s="236"/>
      <c r="C2520" s="236"/>
      <c r="V2520" s="236"/>
      <c r="W2520" s="236"/>
      <c r="Y2520" s="237"/>
      <c r="AN2520" s="236"/>
      <c r="AO2520" s="237"/>
      <c r="AQ2520" s="236"/>
    </row>
    <row r="2521" spans="1:43" ht="12.75">
      <c r="A2521" s="236"/>
      <c r="C2521" s="236"/>
      <c r="V2521" s="236"/>
      <c r="W2521" s="236"/>
      <c r="Y2521" s="237"/>
      <c r="AN2521" s="236"/>
      <c r="AO2521" s="237"/>
      <c r="AQ2521" s="236"/>
    </row>
    <row r="2522" spans="1:43" ht="12.75">
      <c r="A2522" s="236"/>
      <c r="C2522" s="236"/>
      <c r="V2522" s="236"/>
      <c r="W2522" s="236"/>
      <c r="Y2522" s="237"/>
      <c r="AN2522" s="236"/>
      <c r="AO2522" s="237"/>
      <c r="AQ2522" s="236"/>
    </row>
    <row r="2523" spans="1:43" ht="12.75">
      <c r="A2523" s="236"/>
      <c r="C2523" s="236"/>
      <c r="V2523" s="236"/>
      <c r="W2523" s="236"/>
      <c r="Y2523" s="237"/>
      <c r="AN2523" s="236"/>
      <c r="AO2523" s="237"/>
      <c r="AQ2523" s="236"/>
    </row>
    <row r="2524" spans="1:43" ht="12.75">
      <c r="A2524" s="236"/>
      <c r="C2524" s="236"/>
      <c r="V2524" s="236"/>
      <c r="W2524" s="236"/>
      <c r="Y2524" s="237"/>
      <c r="AN2524" s="236"/>
      <c r="AO2524" s="237"/>
      <c r="AQ2524" s="236"/>
    </row>
    <row r="2525" spans="1:43" ht="12.75">
      <c r="A2525" s="236"/>
      <c r="C2525" s="236"/>
      <c r="V2525" s="236"/>
      <c r="W2525" s="236"/>
      <c r="Y2525" s="237"/>
      <c r="AN2525" s="236"/>
      <c r="AO2525" s="237"/>
      <c r="AQ2525" s="236"/>
    </row>
    <row r="2526" spans="1:43" ht="12.75">
      <c r="A2526" s="236"/>
      <c r="C2526" s="236"/>
      <c r="V2526" s="236"/>
      <c r="W2526" s="236"/>
      <c r="Y2526" s="237"/>
      <c r="AN2526" s="236"/>
      <c r="AO2526" s="237"/>
      <c r="AQ2526" s="236"/>
    </row>
    <row r="2527" spans="1:43" ht="12.75">
      <c r="A2527" s="236"/>
      <c r="C2527" s="236"/>
      <c r="V2527" s="236"/>
      <c r="W2527" s="236"/>
      <c r="Y2527" s="237"/>
      <c r="AN2527" s="236"/>
      <c r="AO2527" s="237"/>
      <c r="AQ2527" s="236"/>
    </row>
    <row r="2528" spans="1:43" ht="12.75">
      <c r="A2528" s="236"/>
      <c r="C2528" s="236"/>
      <c r="V2528" s="236"/>
      <c r="W2528" s="236"/>
      <c r="Y2528" s="237"/>
      <c r="AN2528" s="236"/>
      <c r="AO2528" s="237"/>
      <c r="AQ2528" s="236"/>
    </row>
    <row r="2529" spans="1:43" ht="12.75">
      <c r="A2529" s="236"/>
      <c r="C2529" s="236"/>
      <c r="V2529" s="236"/>
      <c r="W2529" s="236"/>
      <c r="Y2529" s="237"/>
      <c r="AN2529" s="236"/>
      <c r="AO2529" s="237"/>
      <c r="AQ2529" s="236"/>
    </row>
    <row r="2530" spans="1:43" ht="12.75">
      <c r="A2530" s="236"/>
      <c r="C2530" s="236"/>
      <c r="V2530" s="236"/>
      <c r="W2530" s="236"/>
      <c r="Y2530" s="237"/>
      <c r="AN2530" s="236"/>
      <c r="AO2530" s="237"/>
      <c r="AQ2530" s="236"/>
    </row>
    <row r="2531" spans="1:43" ht="12.75">
      <c r="A2531" s="236"/>
      <c r="C2531" s="236"/>
      <c r="V2531" s="236"/>
      <c r="W2531" s="236"/>
      <c r="Y2531" s="237"/>
      <c r="AN2531" s="236"/>
      <c r="AO2531" s="237"/>
      <c r="AQ2531" s="236"/>
    </row>
    <row r="2532" spans="1:43" ht="12.75">
      <c r="A2532" s="236"/>
      <c r="C2532" s="236"/>
      <c r="V2532" s="236"/>
      <c r="W2532" s="236"/>
      <c r="Y2532" s="237"/>
      <c r="AN2532" s="236"/>
      <c r="AO2532" s="237"/>
      <c r="AQ2532" s="236"/>
    </row>
    <row r="2533" spans="1:43" ht="12.75">
      <c r="A2533" s="236"/>
      <c r="C2533" s="236"/>
      <c r="V2533" s="236"/>
      <c r="W2533" s="236"/>
      <c r="Y2533" s="237"/>
      <c r="AN2533" s="236"/>
      <c r="AO2533" s="237"/>
      <c r="AQ2533" s="236"/>
    </row>
    <row r="2534" spans="1:43" ht="12.75">
      <c r="A2534" s="236"/>
      <c r="C2534" s="236"/>
      <c r="V2534" s="236"/>
      <c r="W2534" s="236"/>
      <c r="Y2534" s="237"/>
      <c r="AN2534" s="236"/>
      <c r="AO2534" s="237"/>
      <c r="AQ2534" s="236"/>
    </row>
    <row r="2535" spans="1:43" ht="12.75">
      <c r="A2535" s="236"/>
      <c r="C2535" s="236"/>
      <c r="V2535" s="236"/>
      <c r="W2535" s="236"/>
      <c r="Y2535" s="237"/>
      <c r="AN2535" s="236"/>
      <c r="AO2535" s="237"/>
      <c r="AQ2535" s="236"/>
    </row>
    <row r="2536" spans="1:43" ht="12.75">
      <c r="A2536" s="236"/>
      <c r="C2536" s="236"/>
      <c r="V2536" s="236"/>
      <c r="W2536" s="236"/>
      <c r="Y2536" s="237"/>
      <c r="AN2536" s="236"/>
      <c r="AO2536" s="237"/>
      <c r="AQ2536" s="236"/>
    </row>
    <row r="2537" spans="1:43" ht="12.75">
      <c r="A2537" s="236"/>
      <c r="C2537" s="236"/>
      <c r="V2537" s="236"/>
      <c r="W2537" s="236"/>
      <c r="Y2537" s="237"/>
      <c r="AN2537" s="236"/>
      <c r="AO2537" s="237"/>
      <c r="AQ2537" s="236"/>
    </row>
    <row r="2538" spans="1:43" ht="12.75">
      <c r="A2538" s="236"/>
      <c r="C2538" s="236"/>
      <c r="V2538" s="236"/>
      <c r="W2538" s="236"/>
      <c r="Y2538" s="237"/>
      <c r="AN2538" s="236"/>
      <c r="AO2538" s="237"/>
      <c r="AQ2538" s="236"/>
    </row>
    <row r="2539" spans="1:43" ht="12.75">
      <c r="A2539" s="236"/>
      <c r="C2539" s="236"/>
      <c r="V2539" s="236"/>
      <c r="W2539" s="236"/>
      <c r="Y2539" s="237"/>
      <c r="AN2539" s="236"/>
      <c r="AO2539" s="237"/>
      <c r="AQ2539" s="236"/>
    </row>
    <row r="2540" spans="1:43" ht="12.75">
      <c r="A2540" s="236"/>
      <c r="C2540" s="236"/>
      <c r="V2540" s="236"/>
      <c r="W2540" s="236"/>
      <c r="Y2540" s="237"/>
      <c r="AN2540" s="236"/>
      <c r="AO2540" s="237"/>
      <c r="AQ2540" s="236"/>
    </row>
    <row r="2541" spans="1:43" ht="12.75">
      <c r="A2541" s="236"/>
      <c r="C2541" s="236"/>
      <c r="V2541" s="236"/>
      <c r="W2541" s="236"/>
      <c r="Y2541" s="237"/>
      <c r="AN2541" s="236"/>
      <c r="AO2541" s="237"/>
      <c r="AQ2541" s="236"/>
    </row>
    <row r="2542" spans="1:43" ht="12.75">
      <c r="A2542" s="236"/>
      <c r="C2542" s="236"/>
      <c r="V2542" s="236"/>
      <c r="W2542" s="236"/>
      <c r="Y2542" s="237"/>
      <c r="AN2542" s="236"/>
      <c r="AO2542" s="237"/>
      <c r="AQ2542" s="236"/>
    </row>
    <row r="2543" spans="1:43" ht="12.75">
      <c r="A2543" s="236"/>
      <c r="C2543" s="236"/>
      <c r="V2543" s="236"/>
      <c r="W2543" s="236"/>
      <c r="Y2543" s="237"/>
      <c r="AN2543" s="236"/>
      <c r="AO2543" s="237"/>
      <c r="AQ2543" s="236"/>
    </row>
    <row r="2544" spans="1:43" ht="12.75">
      <c r="A2544" s="236"/>
      <c r="C2544" s="236"/>
      <c r="V2544" s="236"/>
      <c r="W2544" s="236"/>
      <c r="Y2544" s="237"/>
      <c r="AN2544" s="236"/>
      <c r="AO2544" s="237"/>
      <c r="AQ2544" s="236"/>
    </row>
    <row r="2545" spans="1:43" ht="12.75">
      <c r="A2545" s="236"/>
      <c r="C2545" s="236"/>
      <c r="V2545" s="236"/>
      <c r="W2545" s="236"/>
      <c r="Y2545" s="237"/>
      <c r="AN2545" s="236"/>
      <c r="AO2545" s="237"/>
      <c r="AQ2545" s="236"/>
    </row>
    <row r="2546" spans="1:43" ht="12.75">
      <c r="A2546" s="236"/>
      <c r="C2546" s="236"/>
      <c r="V2546" s="236"/>
      <c r="W2546" s="236"/>
      <c r="Y2546" s="237"/>
      <c r="AN2546" s="236"/>
      <c r="AO2546" s="237"/>
      <c r="AQ2546" s="236"/>
    </row>
    <row r="2547" spans="1:43" ht="12.75">
      <c r="A2547" s="236"/>
      <c r="C2547" s="236"/>
      <c r="V2547" s="236"/>
      <c r="W2547" s="236"/>
      <c r="Y2547" s="237"/>
      <c r="AN2547" s="236"/>
      <c r="AO2547" s="237"/>
      <c r="AQ2547" s="236"/>
    </row>
    <row r="2548" spans="1:43" ht="12.75">
      <c r="A2548" s="236"/>
      <c r="C2548" s="236"/>
      <c r="V2548" s="236"/>
      <c r="W2548" s="236"/>
      <c r="Y2548" s="237"/>
      <c r="AN2548" s="236"/>
      <c r="AO2548" s="237"/>
      <c r="AQ2548" s="236"/>
    </row>
    <row r="2549" spans="1:43" ht="12.75">
      <c r="A2549" s="236"/>
      <c r="C2549" s="236"/>
      <c r="V2549" s="236"/>
      <c r="W2549" s="236"/>
      <c r="Y2549" s="237"/>
      <c r="AN2549" s="236"/>
      <c r="AO2549" s="237"/>
      <c r="AQ2549" s="236"/>
    </row>
    <row r="2550" spans="1:43" ht="12.75">
      <c r="A2550" s="236"/>
      <c r="C2550" s="236"/>
      <c r="V2550" s="236"/>
      <c r="W2550" s="236"/>
      <c r="Y2550" s="237"/>
      <c r="AN2550" s="236"/>
      <c r="AO2550" s="237"/>
      <c r="AQ2550" s="236"/>
    </row>
    <row r="2551" spans="1:43" ht="12.75">
      <c r="A2551" s="236"/>
      <c r="C2551" s="236"/>
      <c r="V2551" s="236"/>
      <c r="W2551" s="236"/>
      <c r="Y2551" s="237"/>
      <c r="AN2551" s="236"/>
      <c r="AO2551" s="237"/>
      <c r="AQ2551" s="236"/>
    </row>
    <row r="2552" spans="1:43" ht="12.75">
      <c r="A2552" s="236"/>
      <c r="C2552" s="236"/>
      <c r="V2552" s="236"/>
      <c r="W2552" s="236"/>
      <c r="Y2552" s="237"/>
      <c r="AN2552" s="236"/>
      <c r="AO2552" s="237"/>
      <c r="AQ2552" s="236"/>
    </row>
    <row r="2553" spans="1:43" ht="12.75">
      <c r="A2553" s="236"/>
      <c r="C2553" s="236"/>
      <c r="V2553" s="236"/>
      <c r="W2553" s="236"/>
      <c r="Y2553" s="237"/>
      <c r="AN2553" s="236"/>
      <c r="AO2553" s="237"/>
      <c r="AQ2553" s="236"/>
    </row>
    <row r="2554" spans="1:43" ht="12.75">
      <c r="A2554" s="236"/>
      <c r="C2554" s="236"/>
      <c r="V2554" s="236"/>
      <c r="W2554" s="236"/>
      <c r="Y2554" s="237"/>
      <c r="AN2554" s="236"/>
      <c r="AO2554" s="237"/>
      <c r="AQ2554" s="236"/>
    </row>
    <row r="2555" spans="1:43" ht="12.75">
      <c r="A2555" s="236"/>
      <c r="C2555" s="236"/>
      <c r="V2555" s="236"/>
      <c r="W2555" s="236"/>
      <c r="Y2555" s="237"/>
      <c r="AN2555" s="236"/>
      <c r="AO2555" s="237"/>
      <c r="AQ2555" s="236"/>
    </row>
    <row r="2556" spans="1:43" ht="12.75">
      <c r="A2556" s="236"/>
      <c r="C2556" s="236"/>
      <c r="V2556" s="236"/>
      <c r="W2556" s="236"/>
      <c r="Y2556" s="237"/>
      <c r="AN2556" s="236"/>
      <c r="AO2556" s="237"/>
      <c r="AQ2556" s="236"/>
    </row>
    <row r="2557" spans="1:43" ht="12.75">
      <c r="A2557" s="236"/>
      <c r="C2557" s="236"/>
      <c r="V2557" s="236"/>
      <c r="W2557" s="236"/>
      <c r="Y2557" s="237"/>
      <c r="AN2557" s="236"/>
      <c r="AO2557" s="237"/>
      <c r="AQ2557" s="236"/>
    </row>
    <row r="2558" spans="1:43" ht="12.75">
      <c r="A2558" s="236"/>
      <c r="C2558" s="236"/>
      <c r="V2558" s="236"/>
      <c r="W2558" s="236"/>
      <c r="Y2558" s="237"/>
      <c r="AN2558" s="236"/>
      <c r="AO2558" s="237"/>
      <c r="AQ2558" s="236"/>
    </row>
    <row r="2559" spans="1:43" ht="12.75">
      <c r="A2559" s="236"/>
      <c r="C2559" s="236"/>
      <c r="V2559" s="236"/>
      <c r="W2559" s="236"/>
      <c r="Y2559" s="237"/>
      <c r="AN2559" s="236"/>
      <c r="AO2559" s="237"/>
      <c r="AQ2559" s="236"/>
    </row>
    <row r="2560" spans="1:43" ht="12.75">
      <c r="A2560" s="236"/>
      <c r="C2560" s="236"/>
      <c r="V2560" s="236"/>
      <c r="W2560" s="236"/>
      <c r="Y2560" s="237"/>
      <c r="AN2560" s="236"/>
      <c r="AO2560" s="237"/>
      <c r="AQ2560" s="236"/>
    </row>
    <row r="2561" spans="1:43" ht="12.75">
      <c r="A2561" s="236"/>
      <c r="C2561" s="236"/>
      <c r="V2561" s="236"/>
      <c r="W2561" s="236"/>
      <c r="Y2561" s="237"/>
      <c r="AN2561" s="236"/>
      <c r="AO2561" s="237"/>
      <c r="AQ2561" s="236"/>
    </row>
    <row r="2562" spans="1:43" ht="12.75">
      <c r="A2562" s="236"/>
      <c r="C2562" s="236"/>
      <c r="V2562" s="236"/>
      <c r="W2562" s="236"/>
      <c r="Y2562" s="237"/>
      <c r="AN2562" s="236"/>
      <c r="AO2562" s="237"/>
      <c r="AQ2562" s="236"/>
    </row>
    <row r="2563" spans="1:43" ht="12.75">
      <c r="A2563" s="236"/>
      <c r="C2563" s="236"/>
      <c r="V2563" s="236"/>
      <c r="W2563" s="236"/>
      <c r="Y2563" s="237"/>
      <c r="AN2563" s="236"/>
      <c r="AO2563" s="237"/>
      <c r="AQ2563" s="236"/>
    </row>
    <row r="2564" spans="1:43" ht="12.75">
      <c r="A2564" s="236"/>
      <c r="C2564" s="236"/>
      <c r="V2564" s="236"/>
      <c r="W2564" s="236"/>
      <c r="Y2564" s="237"/>
      <c r="AN2564" s="236"/>
      <c r="AO2564" s="237"/>
      <c r="AQ2564" s="236"/>
    </row>
    <row r="2565" spans="1:43" ht="12.75">
      <c r="A2565" s="236"/>
      <c r="C2565" s="236"/>
      <c r="V2565" s="236"/>
      <c r="W2565" s="236"/>
      <c r="Y2565" s="237"/>
      <c r="AN2565" s="236"/>
      <c r="AO2565" s="237"/>
      <c r="AQ2565" s="236"/>
    </row>
    <row r="2566" spans="1:43" ht="12.75">
      <c r="A2566" s="236"/>
      <c r="C2566" s="236"/>
      <c r="V2566" s="236"/>
      <c r="W2566" s="236"/>
      <c r="Y2566" s="237"/>
      <c r="AN2566" s="236"/>
      <c r="AO2566" s="237"/>
      <c r="AQ2566" s="236"/>
    </row>
    <row r="2567" spans="1:43" ht="12.75">
      <c r="A2567" s="236"/>
      <c r="C2567" s="236"/>
      <c r="V2567" s="236"/>
      <c r="W2567" s="236"/>
      <c r="Y2567" s="237"/>
      <c r="AN2567" s="236"/>
      <c r="AO2567" s="237"/>
      <c r="AQ2567" s="236"/>
    </row>
    <row r="2568" spans="1:43" ht="12.75">
      <c r="A2568" s="236"/>
      <c r="C2568" s="236"/>
      <c r="V2568" s="236"/>
      <c r="W2568" s="236"/>
      <c r="Y2568" s="237"/>
      <c r="AN2568" s="236"/>
      <c r="AO2568" s="237"/>
      <c r="AQ2568" s="236"/>
    </row>
    <row r="2569" spans="1:43" ht="12.75">
      <c r="A2569" s="236"/>
      <c r="C2569" s="236"/>
      <c r="V2569" s="236"/>
      <c r="W2569" s="236"/>
      <c r="Y2569" s="237"/>
      <c r="AN2569" s="236"/>
      <c r="AO2569" s="237"/>
      <c r="AQ2569" s="236"/>
    </row>
    <row r="2570" spans="1:43" ht="12.75">
      <c r="A2570" s="236"/>
      <c r="C2570" s="236"/>
      <c r="V2570" s="236"/>
      <c r="W2570" s="236"/>
      <c r="Y2570" s="237"/>
      <c r="AN2570" s="236"/>
      <c r="AO2570" s="237"/>
      <c r="AQ2570" s="236"/>
    </row>
    <row r="2571" spans="1:43" ht="12.75">
      <c r="A2571" s="236"/>
      <c r="C2571" s="236"/>
      <c r="V2571" s="236"/>
      <c r="W2571" s="236"/>
      <c r="Y2571" s="237"/>
      <c r="AN2571" s="236"/>
      <c r="AO2571" s="237"/>
      <c r="AQ2571" s="236"/>
    </row>
    <row r="2572" spans="1:43" ht="12.75">
      <c r="A2572" s="236"/>
      <c r="C2572" s="236"/>
      <c r="V2572" s="236"/>
      <c r="W2572" s="236"/>
      <c r="Y2572" s="237"/>
      <c r="AN2572" s="236"/>
      <c r="AO2572" s="237"/>
      <c r="AQ2572" s="236"/>
    </row>
    <row r="2573" spans="1:43" ht="12.75">
      <c r="A2573" s="236"/>
      <c r="C2573" s="236"/>
      <c r="V2573" s="236"/>
      <c r="W2573" s="236"/>
      <c r="Y2573" s="237"/>
      <c r="AN2573" s="236"/>
      <c r="AO2573" s="237"/>
      <c r="AQ2573" s="236"/>
    </row>
    <row r="2574" spans="1:43" ht="12.75">
      <c r="A2574" s="236"/>
      <c r="C2574" s="236"/>
      <c r="V2574" s="236"/>
      <c r="W2574" s="236"/>
      <c r="Y2574" s="237"/>
      <c r="AN2574" s="236"/>
      <c r="AO2574" s="237"/>
      <c r="AQ2574" s="236"/>
    </row>
    <row r="2575" spans="1:43" ht="12.75">
      <c r="A2575" s="236"/>
      <c r="C2575" s="236"/>
      <c r="V2575" s="236"/>
      <c r="W2575" s="236"/>
      <c r="Y2575" s="237"/>
      <c r="AN2575" s="236"/>
      <c r="AO2575" s="237"/>
      <c r="AQ2575" s="236"/>
    </row>
    <row r="2576" spans="1:43" ht="12.75">
      <c r="A2576" s="236"/>
      <c r="C2576" s="236"/>
      <c r="V2576" s="236"/>
      <c r="W2576" s="236"/>
      <c r="Y2576" s="237"/>
      <c r="AN2576" s="236"/>
      <c r="AO2576" s="237"/>
      <c r="AQ2576" s="236"/>
    </row>
    <row r="2577" spans="1:43" ht="12.75">
      <c r="A2577" s="236"/>
      <c r="C2577" s="236"/>
      <c r="V2577" s="236"/>
      <c r="W2577" s="236"/>
      <c r="Y2577" s="237"/>
      <c r="AN2577" s="236"/>
      <c r="AO2577" s="237"/>
      <c r="AQ2577" s="236"/>
    </row>
    <row r="2578" spans="1:43" ht="12.75">
      <c r="A2578" s="236"/>
      <c r="C2578" s="236"/>
      <c r="V2578" s="236"/>
      <c r="W2578" s="236"/>
      <c r="Y2578" s="237"/>
      <c r="AN2578" s="236"/>
      <c r="AO2578" s="237"/>
      <c r="AQ2578" s="236"/>
    </row>
    <row r="2579" spans="1:43" ht="12.75">
      <c r="A2579" s="236"/>
      <c r="C2579" s="236"/>
      <c r="V2579" s="236"/>
      <c r="W2579" s="236"/>
      <c r="Y2579" s="237"/>
      <c r="AN2579" s="236"/>
      <c r="AO2579" s="237"/>
      <c r="AQ2579" s="236"/>
    </row>
    <row r="2580" spans="1:43" ht="12.75">
      <c r="A2580" s="236"/>
      <c r="C2580" s="236"/>
      <c r="V2580" s="236"/>
      <c r="W2580" s="236"/>
      <c r="Y2580" s="237"/>
      <c r="AN2580" s="236"/>
      <c r="AO2580" s="237"/>
      <c r="AQ2580" s="236"/>
    </row>
    <row r="2581" spans="1:43" ht="12.75">
      <c r="A2581" s="236"/>
      <c r="C2581" s="236"/>
      <c r="V2581" s="236"/>
      <c r="W2581" s="236"/>
      <c r="Y2581" s="237"/>
      <c r="AN2581" s="236"/>
      <c r="AO2581" s="237"/>
      <c r="AQ2581" s="236"/>
    </row>
    <row r="2582" spans="1:43" ht="12.75">
      <c r="A2582" s="236"/>
      <c r="C2582" s="236"/>
      <c r="V2582" s="236"/>
      <c r="W2582" s="236"/>
      <c r="Y2582" s="237"/>
      <c r="AN2582" s="236"/>
      <c r="AO2582" s="237"/>
      <c r="AQ2582" s="236"/>
    </row>
    <row r="2583" spans="1:43" ht="12.75">
      <c r="A2583" s="236"/>
      <c r="C2583" s="236"/>
      <c r="V2583" s="236"/>
      <c r="W2583" s="236"/>
      <c r="Y2583" s="237"/>
      <c r="AN2583" s="236"/>
      <c r="AO2583" s="237"/>
      <c r="AQ2583" s="236"/>
    </row>
    <row r="2584" spans="1:43" ht="12.75">
      <c r="A2584" s="236"/>
      <c r="C2584" s="236"/>
      <c r="V2584" s="236"/>
      <c r="W2584" s="236"/>
      <c r="Y2584" s="237"/>
      <c r="AN2584" s="236"/>
      <c r="AO2584" s="237"/>
      <c r="AQ2584" s="236"/>
    </row>
    <row r="2585" spans="1:43" ht="12.75">
      <c r="A2585" s="236"/>
      <c r="C2585" s="236"/>
      <c r="V2585" s="236"/>
      <c r="W2585" s="236"/>
      <c r="Y2585" s="237"/>
      <c r="AN2585" s="236"/>
      <c r="AO2585" s="237"/>
      <c r="AQ2585" s="236"/>
    </row>
    <row r="2586" spans="1:43" ht="12.75">
      <c r="A2586" s="236"/>
      <c r="C2586" s="236"/>
      <c r="V2586" s="236"/>
      <c r="W2586" s="236"/>
      <c r="Y2586" s="237"/>
      <c r="AN2586" s="236"/>
      <c r="AO2586" s="237"/>
      <c r="AQ2586" s="236"/>
    </row>
    <row r="2587" spans="1:43" ht="12.75">
      <c r="A2587" s="236"/>
      <c r="C2587" s="236"/>
      <c r="V2587" s="236"/>
      <c r="W2587" s="236"/>
      <c r="Y2587" s="237"/>
      <c r="AN2587" s="236"/>
      <c r="AO2587" s="237"/>
      <c r="AQ2587" s="236"/>
    </row>
    <row r="2588" spans="1:43" ht="12.75">
      <c r="A2588" s="236"/>
      <c r="C2588" s="236"/>
      <c r="V2588" s="236"/>
      <c r="W2588" s="236"/>
      <c r="Y2588" s="237"/>
      <c r="AN2588" s="236"/>
      <c r="AO2588" s="237"/>
      <c r="AQ2588" s="236"/>
    </row>
    <row r="2589" spans="1:43" ht="12.75">
      <c r="A2589" s="236"/>
      <c r="C2589" s="236"/>
      <c r="V2589" s="236"/>
      <c r="W2589" s="236"/>
      <c r="Y2589" s="237"/>
      <c r="AN2589" s="236"/>
      <c r="AO2589" s="237"/>
      <c r="AQ2589" s="236"/>
    </row>
    <row r="2590" spans="1:43" ht="12.75">
      <c r="A2590" s="236"/>
      <c r="C2590" s="236"/>
      <c r="V2590" s="236"/>
      <c r="W2590" s="236"/>
      <c r="Y2590" s="237"/>
      <c r="AN2590" s="236"/>
      <c r="AO2590" s="237"/>
      <c r="AQ2590" s="236"/>
    </row>
    <row r="2591" spans="1:43" ht="12.75">
      <c r="A2591" s="236"/>
      <c r="C2591" s="236"/>
      <c r="V2591" s="236"/>
      <c r="W2591" s="236"/>
      <c r="Y2591" s="237"/>
      <c r="AN2591" s="236"/>
      <c r="AO2591" s="237"/>
      <c r="AQ2591" s="236"/>
    </row>
    <row r="2592" spans="1:43" ht="12.75">
      <c r="A2592" s="236"/>
      <c r="C2592" s="236"/>
      <c r="V2592" s="236"/>
      <c r="W2592" s="236"/>
      <c r="Y2592" s="237"/>
      <c r="AN2592" s="236"/>
      <c r="AO2592" s="237"/>
      <c r="AQ2592" s="236"/>
    </row>
    <row r="2593" spans="1:43" ht="12.75">
      <c r="A2593" s="236"/>
      <c r="C2593" s="236"/>
      <c r="V2593" s="236"/>
      <c r="W2593" s="236"/>
      <c r="Y2593" s="237"/>
      <c r="AN2593" s="236"/>
      <c r="AO2593" s="237"/>
      <c r="AQ2593" s="236"/>
    </row>
    <row r="2594" spans="1:43" ht="12.75">
      <c r="A2594" s="236"/>
      <c r="C2594" s="236"/>
      <c r="V2594" s="236"/>
      <c r="W2594" s="236"/>
      <c r="Y2594" s="237"/>
      <c r="AN2594" s="236"/>
      <c r="AO2594" s="237"/>
      <c r="AQ2594" s="236"/>
    </row>
    <row r="2595" spans="1:43" ht="12.75">
      <c r="A2595" s="236"/>
      <c r="C2595" s="236"/>
      <c r="V2595" s="236"/>
      <c r="W2595" s="236"/>
      <c r="Y2595" s="237"/>
      <c r="AN2595" s="236"/>
      <c r="AO2595" s="237"/>
      <c r="AQ2595" s="236"/>
    </row>
    <row r="2596" spans="1:43" ht="12.75">
      <c r="A2596" s="236"/>
      <c r="C2596" s="236"/>
      <c r="V2596" s="236"/>
      <c r="W2596" s="236"/>
      <c r="Y2596" s="237"/>
      <c r="AN2596" s="236"/>
      <c r="AO2596" s="237"/>
      <c r="AQ2596" s="236"/>
    </row>
    <row r="2597" spans="1:43" ht="12.75">
      <c r="A2597" s="236"/>
      <c r="C2597" s="236"/>
      <c r="V2597" s="236"/>
      <c r="W2597" s="236"/>
      <c r="Y2597" s="237"/>
      <c r="AN2597" s="236"/>
      <c r="AO2597" s="237"/>
      <c r="AQ2597" s="236"/>
    </row>
    <row r="2598" spans="1:43" ht="12.75">
      <c r="A2598" s="236"/>
      <c r="C2598" s="236"/>
      <c r="V2598" s="236"/>
      <c r="W2598" s="236"/>
      <c r="Y2598" s="237"/>
      <c r="AN2598" s="236"/>
      <c r="AO2598" s="237"/>
      <c r="AQ2598" s="236"/>
    </row>
    <row r="2599" spans="1:43" ht="12.75">
      <c r="A2599" s="236"/>
      <c r="C2599" s="236"/>
      <c r="V2599" s="236"/>
      <c r="W2599" s="236"/>
      <c r="Y2599" s="237"/>
      <c r="AN2599" s="236"/>
      <c r="AO2599" s="237"/>
      <c r="AQ2599" s="236"/>
    </row>
    <row r="2600" spans="1:43" ht="12.75">
      <c r="A2600" s="236"/>
      <c r="C2600" s="236"/>
      <c r="V2600" s="236"/>
      <c r="W2600" s="236"/>
      <c r="Y2600" s="237"/>
      <c r="AN2600" s="236"/>
      <c r="AO2600" s="237"/>
      <c r="AQ2600" s="236"/>
    </row>
    <row r="2601" spans="1:43" ht="12.75">
      <c r="A2601" s="236"/>
      <c r="C2601" s="236"/>
      <c r="V2601" s="236"/>
      <c r="W2601" s="236"/>
      <c r="Y2601" s="237"/>
      <c r="AN2601" s="236"/>
      <c r="AO2601" s="237"/>
      <c r="AQ2601" s="236"/>
    </row>
    <row r="2602" spans="1:43" ht="12.75">
      <c r="A2602" s="236"/>
      <c r="C2602" s="236"/>
      <c r="V2602" s="236"/>
      <c r="W2602" s="236"/>
      <c r="Y2602" s="237"/>
      <c r="AN2602" s="236"/>
      <c r="AO2602" s="237"/>
      <c r="AQ2602" s="236"/>
    </row>
    <row r="2603" spans="1:43" ht="12.75">
      <c r="A2603" s="236"/>
      <c r="C2603" s="236"/>
      <c r="V2603" s="236"/>
      <c r="W2603" s="236"/>
      <c r="Y2603" s="237"/>
      <c r="AN2603" s="236"/>
      <c r="AO2603" s="237"/>
      <c r="AQ2603" s="236"/>
    </row>
    <row r="2604" spans="1:43" ht="12.75">
      <c r="A2604" s="236"/>
      <c r="C2604" s="236"/>
      <c r="V2604" s="236"/>
      <c r="W2604" s="236"/>
      <c r="Y2604" s="237"/>
      <c r="AN2604" s="236"/>
      <c r="AO2604" s="237"/>
      <c r="AQ2604" s="236"/>
    </row>
    <row r="2605" spans="1:43" ht="12.75">
      <c r="A2605" s="236"/>
      <c r="C2605" s="236"/>
      <c r="V2605" s="236"/>
      <c r="W2605" s="236"/>
      <c r="Y2605" s="237"/>
      <c r="AN2605" s="236"/>
      <c r="AO2605" s="237"/>
      <c r="AQ2605" s="236"/>
    </row>
    <row r="2606" spans="1:43" ht="12.75">
      <c r="A2606" s="236"/>
      <c r="C2606" s="236"/>
      <c r="V2606" s="236"/>
      <c r="W2606" s="236"/>
      <c r="Y2606" s="237"/>
      <c r="AN2606" s="236"/>
      <c r="AO2606" s="237"/>
      <c r="AQ2606" s="236"/>
    </row>
    <row r="2607" spans="1:43" ht="12.75">
      <c r="A2607" s="236"/>
      <c r="C2607" s="236"/>
      <c r="V2607" s="236"/>
      <c r="W2607" s="236"/>
      <c r="Y2607" s="237"/>
      <c r="AN2607" s="236"/>
      <c r="AO2607" s="237"/>
      <c r="AQ2607" s="236"/>
    </row>
    <row r="2608" spans="1:43" ht="12.75">
      <c r="A2608" s="236"/>
      <c r="C2608" s="236"/>
      <c r="V2608" s="236"/>
      <c r="W2608" s="236"/>
      <c r="Y2608" s="237"/>
      <c r="AN2608" s="236"/>
      <c r="AO2608" s="237"/>
      <c r="AQ2608" s="236"/>
    </row>
  </sheetData>
  <sheetProtection algorithmName="SHA-512" hashValue="YSvOvkDpRdkWmIUsbapqiYjy8lC3lPkdt30qJYIFQJn746lsWOCXp9FyoWDLZZMUYl62n/3LlEh3MMqDR+tqFQ==" saltValue="Zb/4JybTtlqoOG4gPB6pWA==" spinCount="100000" sheet="1" objects="1" scenarios="1"/>
  <mergeCells count="14">
    <mergeCell ref="AL8:AN8"/>
    <mergeCell ref="AP8:AQ8"/>
    <mergeCell ref="B8:G8"/>
    <mergeCell ref="K8:L8"/>
    <mergeCell ref="O8:T8"/>
    <mergeCell ref="Z8:AA8"/>
    <mergeCell ref="AC8:AG8"/>
    <mergeCell ref="AI8:AJ8"/>
    <mergeCell ref="B2:D3"/>
    <mergeCell ref="B4:D4"/>
    <mergeCell ref="E4:H4"/>
    <mergeCell ref="B5:D5"/>
    <mergeCell ref="B6:D6"/>
    <mergeCell ref="E6:F6"/>
  </mergeCells>
  <conditionalFormatting sqref="AI5:AK5 L5:O5 V11:AA523 AC11:AQ523">
    <cfRule type="cellIs" priority="4" dxfId="3" operator="lessThan">
      <formula>0</formula>
    </cfRule>
  </conditionalFormatting>
  <conditionalFormatting sqref="C11:C523">
    <cfRule type="containsText" priority="3" dxfId="2" operator="containsText" text="OPEN">
      <formula>NOT(ISERROR(SEARCH("OPEN",C11)))</formula>
    </cfRule>
  </conditionalFormatting>
  <conditionalFormatting sqref="P9:R9 P11:R11">
    <cfRule type="cellIs" priority="2" dxfId="1" operator="equal">
      <formula>0</formula>
    </cfRule>
  </conditionalFormatting>
  <conditionalFormatting sqref="H10 H2:H8 H524:H1048576">
    <cfRule type="cellIs" priority="1" dxfId="0" operator="greaterThan">
      <formula>60</formula>
    </cfRule>
  </conditionalFormatting>
  <dataValidations count="2">
    <dataValidation type="list" allowBlank="1" showInputMessage="1" showErrorMessage="1" sqref="O11:O523">
      <formula1>$AX$12:$AX$13</formula1>
    </dataValidation>
    <dataValidation type="list" allowBlank="1" showInputMessage="1" showErrorMessage="1" sqref="C11:C523">
      <formula1>$AX$14:$AX$15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Deel-Smith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Timon</cp:lastModifiedBy>
  <cp:lastPrinted>2004-10-27T12:01:01Z</cp:lastPrinted>
  <dcterms:created xsi:type="dcterms:W3CDTF">2003-02-04T19:10:56Z</dcterms:created>
  <dcterms:modified xsi:type="dcterms:W3CDTF">2019-11-22T17:25:11Z</dcterms:modified>
  <cp:category/>
  <cp:version/>
  <cp:contentType/>
  <cp:contentStatus/>
</cp:coreProperties>
</file>